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NNEES THEMATIQUES\Transition Energétique (JYR)\5 - Energies renouvelables\13 - Hydroélectricité\02 - Outils\"/>
    </mc:Choice>
  </mc:AlternateContent>
  <xr:revisionPtr revIDLastSave="0" documentId="13_ncr:1_{69A0380F-8880-4DE8-B73E-94E5CB3B5D35}" xr6:coauthVersionLast="47" xr6:coauthVersionMax="47" xr10:uidLastSave="{00000000-0000-0000-0000-000000000000}"/>
  <bookViews>
    <workbookView xWindow="-120" yWindow="-120" windowWidth="29040" windowHeight="15840" xr2:uid="{D59136ED-A438-4FC4-ADE9-5C7EA05779D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3" i="1"/>
  <c r="C48" i="1"/>
  <c r="C60" i="1" l="1"/>
  <c r="C59" i="1" s="1"/>
  <c r="C43" i="1"/>
  <c r="C42" i="1"/>
  <c r="C63" i="1" l="1"/>
  <c r="D26" i="1"/>
  <c r="D34" i="1" s="1"/>
  <c r="C26" i="1"/>
  <c r="C34" i="1" s="1"/>
  <c r="D48" i="1"/>
  <c r="D60" i="1" l="1"/>
  <c r="C66" i="1"/>
  <c r="D31" i="1"/>
  <c r="C41" i="1"/>
  <c r="C47" i="1" s="1"/>
  <c r="C65" i="1" s="1"/>
  <c r="D41" i="1"/>
  <c r="D47" i="1" s="1"/>
  <c r="D56" i="1" s="1"/>
  <c r="C31" i="1"/>
  <c r="C32" i="1"/>
  <c r="C57" i="1"/>
  <c r="D32" i="1"/>
  <c r="D57" i="1"/>
  <c r="D53" i="1"/>
  <c r="C53" i="1"/>
  <c r="D63" i="1" l="1"/>
  <c r="D59" i="1"/>
  <c r="C64" i="1"/>
  <c r="D55" i="1"/>
  <c r="C55" i="1"/>
  <c r="C56" i="1"/>
  <c r="D64" i="1" l="1"/>
  <c r="D65" i="1"/>
  <c r="D66" i="1"/>
</calcChain>
</file>

<file path=xl/sharedStrings.xml><?xml version="1.0" encoding="utf-8"?>
<sst xmlns="http://schemas.openxmlformats.org/spreadsheetml/2006/main" count="80" uniqueCount="80">
  <si>
    <t>Nom du porteur</t>
  </si>
  <si>
    <t>Date de rendu de l’étude</t>
  </si>
  <si>
    <t>Commune (département), adresse, nom du moulin, nom du seuil, …</t>
  </si>
  <si>
    <t>Cours d’eau</t>
  </si>
  <si>
    <t>Classement (liste 1, liste 2)</t>
  </si>
  <si>
    <r>
      <t>Module interannuel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/s) - préciser le pas de temps considéré</t>
    </r>
  </si>
  <si>
    <r>
      <t>Débit réservé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/s)</t>
    </r>
  </si>
  <si>
    <t>Longueur du tronçon court-circuité (m) - 0 si équipement au seuil</t>
  </si>
  <si>
    <t>Existence dispositif de montaison piscicole, passe à canoë</t>
  </si>
  <si>
    <t>Recommandation technique/administrative de mise en place dispositif de montaison piscicole, passe à canoë</t>
  </si>
  <si>
    <r>
      <t>Débit alimentation dispositif de montaison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/s) - le cas échéant, sinon 0</t>
    </r>
  </si>
  <si>
    <r>
      <t>Débit alimentation passe à canoë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/s) - le cas échéant, sinon 0</t>
    </r>
  </si>
  <si>
    <t>Choix turbine, type, nombre et puissance électrique</t>
  </si>
  <si>
    <r>
      <t>Total des débits non turbinables : débit réservé, débit dispositif de montaison piscicole, …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/s)</t>
    </r>
  </si>
  <si>
    <r>
      <t>Débit d’équipement nominal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/s)</t>
    </r>
  </si>
  <si>
    <r>
      <t>Débit d’armement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/s)</t>
    </r>
  </si>
  <si>
    <t>Hauteur de chute brute (m)</t>
  </si>
  <si>
    <t>Hauteur de chute nette (m)</t>
  </si>
  <si>
    <t>Puissance totale électrique (kW) : P</t>
  </si>
  <si>
    <t>Nombre d’heures équivalent pleine puissance pour productible moyenne annuelle (h)</t>
  </si>
  <si>
    <r>
      <t>Equivalence énergétique (nb foyers) sur la base 2 228 kWh / foyer = Prod</t>
    </r>
    <r>
      <rPr>
        <vertAlign val="subscript"/>
        <sz val="11"/>
        <color theme="1"/>
        <rFont val="Arial"/>
        <family val="2"/>
      </rPr>
      <t>moy</t>
    </r>
    <r>
      <rPr>
        <sz val="11"/>
        <color theme="1"/>
        <rFont val="Arial"/>
        <family val="2"/>
      </rPr>
      <t xml:space="preserve"> (en kWh) / 2 228</t>
    </r>
  </si>
  <si>
    <t>Source : Projet PANEL ELECDOM de 2021, sur la consommation en électricité spécifique (hors chauffage, eau chaude et cuisson)</t>
  </si>
  <si>
    <t>Type de vente (vente totale, autoconsommation avec vente du surplus, autoconsommation totale)</t>
  </si>
  <si>
    <t>Type de contrat (H16 neuf, H16 rénovation, marché libre, autoconsommation collective ou individuelle, …)</t>
  </si>
  <si>
    <t>Année de référence du contrat ou équivalent</t>
  </si>
  <si>
    <r>
      <t>Recette brute moyenne annuelle (€) – R</t>
    </r>
    <r>
      <rPr>
        <vertAlign val="subscript"/>
        <sz val="11"/>
        <color theme="1"/>
        <rFont val="Arial"/>
        <family val="2"/>
      </rPr>
      <t>brutemoy</t>
    </r>
  </si>
  <si>
    <t>32a</t>
  </si>
  <si>
    <t>32b</t>
  </si>
  <si>
    <t>Recette brute maximale annuelle (fonction de la production maximale)</t>
  </si>
  <si>
    <t>Recette brute minimale annuelle (fonction de la production minimale)</t>
  </si>
  <si>
    <t>Charges d’exploitation estimées (€) : C</t>
  </si>
  <si>
    <r>
      <t>Recette nette moyenne annuelle (€) : R</t>
    </r>
    <r>
      <rPr>
        <vertAlign val="subscript"/>
        <sz val="11"/>
        <color theme="1"/>
        <rFont val="Arial"/>
        <family val="2"/>
      </rPr>
      <t>nette</t>
    </r>
    <r>
      <rPr>
        <sz val="11"/>
        <color theme="1"/>
        <rFont val="Arial"/>
        <family val="2"/>
      </rPr>
      <t xml:space="preserve"> = R</t>
    </r>
    <r>
      <rPr>
        <vertAlign val="subscript"/>
        <sz val="11"/>
        <color theme="1"/>
        <rFont val="Arial"/>
        <family val="2"/>
      </rPr>
      <t>brutemoy</t>
    </r>
    <r>
      <rPr>
        <sz val="11"/>
        <color theme="1"/>
        <rFont val="Arial"/>
        <family val="2"/>
      </rPr>
      <t xml:space="preserve"> - C</t>
    </r>
  </si>
  <si>
    <r>
      <t>Investissement (€) total (spécifique et selon détails ci-dessous, sans achat site) : I</t>
    </r>
    <r>
      <rPr>
        <vertAlign val="subscript"/>
        <sz val="11"/>
        <color theme="1"/>
        <rFont val="Arial"/>
        <family val="2"/>
      </rPr>
      <t>total</t>
    </r>
  </si>
  <si>
    <t>37a</t>
  </si>
  <si>
    <t>37b</t>
  </si>
  <si>
    <t>37c</t>
  </si>
  <si>
    <t>37d</t>
  </si>
  <si>
    <r>
      <t>Ratio d’investissement (€/kW) = I</t>
    </r>
    <r>
      <rPr>
        <vertAlign val="subscript"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>/P</t>
    </r>
  </si>
  <si>
    <t>Subvention (€) : S</t>
  </si>
  <si>
    <r>
      <t>Temps de retour brut sans emprunt (ans) = I</t>
    </r>
    <r>
      <rPr>
        <vertAlign val="subscript"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/ R</t>
    </r>
    <r>
      <rPr>
        <vertAlign val="subscript"/>
        <sz val="11"/>
        <color theme="1"/>
        <rFont val="Arial"/>
        <family val="2"/>
      </rPr>
      <t>brutemoy</t>
    </r>
  </si>
  <si>
    <r>
      <t>Temps de retour net sans emprunt (ans) = (I</t>
    </r>
    <r>
      <rPr>
        <vertAlign val="subscript"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– S) / R</t>
    </r>
    <r>
      <rPr>
        <vertAlign val="subscript"/>
        <sz val="11"/>
        <color theme="1"/>
        <rFont val="Arial"/>
        <family val="2"/>
      </rPr>
      <t>nette</t>
    </r>
  </si>
  <si>
    <r>
      <t>Prix de revient du kWh brut sur 20 ans = (I</t>
    </r>
    <r>
      <rPr>
        <vertAlign val="subscript"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+ 20 x C) / (20 x Prod</t>
    </r>
    <r>
      <rPr>
        <vertAlign val="subscript"/>
        <sz val="11"/>
        <color theme="1"/>
        <rFont val="Arial"/>
        <family val="2"/>
      </rPr>
      <t>moy</t>
    </r>
    <r>
      <rPr>
        <sz val="11"/>
        <color theme="1"/>
        <rFont val="Arial"/>
        <family val="2"/>
      </rPr>
      <t>)</t>
    </r>
  </si>
  <si>
    <t>Optionnel</t>
  </si>
  <si>
    <r>
      <t>Temps de retour brut avec emprunt (ans) = (I</t>
    </r>
    <r>
      <rPr>
        <vertAlign val="subscript"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+ M</t>
    </r>
    <r>
      <rPr>
        <vertAlign val="subscript"/>
        <sz val="11"/>
        <color theme="1"/>
        <rFont val="Arial"/>
        <family val="2"/>
      </rPr>
      <t>intérêt</t>
    </r>
    <r>
      <rPr>
        <sz val="11"/>
        <color theme="1"/>
        <rFont val="Arial"/>
        <family val="2"/>
      </rPr>
      <t>) / R</t>
    </r>
    <r>
      <rPr>
        <vertAlign val="subscript"/>
        <sz val="11"/>
        <color theme="1"/>
        <rFont val="Arial"/>
        <family val="2"/>
      </rPr>
      <t>brutemoy</t>
    </r>
  </si>
  <si>
    <r>
      <t>Temps de retour net avec emprunt (ans) = (I</t>
    </r>
    <r>
      <rPr>
        <vertAlign val="subscript"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+ M</t>
    </r>
    <r>
      <rPr>
        <vertAlign val="subscript"/>
        <sz val="11"/>
        <color theme="1"/>
        <rFont val="Arial"/>
        <family val="2"/>
      </rPr>
      <t>intérêt</t>
    </r>
    <r>
      <rPr>
        <sz val="11"/>
        <color theme="1"/>
        <rFont val="Arial"/>
        <family val="2"/>
      </rPr>
      <t xml:space="preserve"> – S) / R</t>
    </r>
    <r>
      <rPr>
        <vertAlign val="subscript"/>
        <sz val="11"/>
        <color theme="1"/>
        <rFont val="Arial"/>
        <family val="2"/>
      </rPr>
      <t>nette</t>
    </r>
  </si>
  <si>
    <r>
      <t>Prix de revient du kWh net sur 20 ans = (I</t>
    </r>
    <r>
      <rPr>
        <vertAlign val="subscript"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+ 20 * C + M</t>
    </r>
    <r>
      <rPr>
        <vertAlign val="subscript"/>
        <sz val="11"/>
        <color theme="1"/>
        <rFont val="Arial"/>
        <family val="2"/>
      </rPr>
      <t>intérêt</t>
    </r>
    <r>
      <rPr>
        <sz val="11"/>
        <color theme="1"/>
        <rFont val="Arial"/>
        <family val="2"/>
      </rPr>
      <t xml:space="preserve"> - S) / (20 x Prod</t>
    </r>
    <r>
      <rPr>
        <vertAlign val="subscript"/>
        <sz val="11"/>
        <color theme="1"/>
        <rFont val="Arial"/>
        <family val="2"/>
      </rPr>
      <t>moy</t>
    </r>
    <r>
      <rPr>
        <sz val="11"/>
        <color theme="1"/>
        <rFont val="Arial"/>
        <family val="2"/>
      </rPr>
      <t>)</t>
    </r>
  </si>
  <si>
    <t>Source : Eco2mix – Emission de C02 par kWh électrique en France | RTE (rte-france.com) et Documentation Base Carbone (ademe.fr)</t>
  </si>
  <si>
    <r>
      <t>Equivalence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évité (t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 = 0,000339 (t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 x Prod</t>
    </r>
    <r>
      <rPr>
        <vertAlign val="subscript"/>
        <sz val="11"/>
        <color theme="1"/>
        <rFont val="Arial"/>
        <family val="2"/>
      </rPr>
      <t>moy</t>
    </r>
    <r>
      <rPr>
        <sz val="11"/>
        <color theme="1"/>
        <rFont val="Arial"/>
        <family val="2"/>
      </rPr>
      <t xml:space="preserve">
sur la base de 0,352 kg CO2 / kWh produit (centrale à cycle combiné gaz) et 0,013 kg CO2 / kWh produit (centrale hydroélectrique)</t>
    </r>
  </si>
  <si>
    <t xml:space="preserve">          Recette brute moyenne composante été (€)</t>
  </si>
  <si>
    <t xml:space="preserve">          Recette brute moyenne composante hiver (€)</t>
  </si>
  <si>
    <r>
      <t>Productible moyen annuel (kWh ) : Prod</t>
    </r>
    <r>
      <rPr>
        <vertAlign val="subscript"/>
        <sz val="11"/>
        <color theme="1"/>
        <rFont val="Arial"/>
        <family val="2"/>
      </rPr>
      <t>moy</t>
    </r>
  </si>
  <si>
    <t xml:space="preserve">          Productible moyen composante été (kWh)</t>
  </si>
  <si>
    <t xml:space="preserve">          Productible moyen composante hiver (kWh)</t>
  </si>
  <si>
    <t>Productible maximal annuel ou en année humide (kWh) – année de référence</t>
  </si>
  <si>
    <t>Productible minimal annuel ou en année sèche (kWh) – année de référence</t>
  </si>
  <si>
    <t xml:space="preserve">          80% d'emprunt</t>
  </si>
  <si>
    <t xml:space="preserve">          Taux</t>
  </si>
  <si>
    <t>43a</t>
  </si>
  <si>
    <t>43b</t>
  </si>
  <si>
    <t>43c</t>
  </si>
  <si>
    <t xml:space="preserve">          Investissement dispositif de montaison piscicole (€)</t>
  </si>
  <si>
    <r>
      <t xml:space="preserve">          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Investissement passe à canoë (€)</t>
    </r>
  </si>
  <si>
    <r>
      <t xml:space="preserve">          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Investissements travaux seuils y compris vannage/clapet seuil (€)</t>
    </r>
  </si>
  <si>
    <t xml:space="preserve">          Investissement centrale y compris canaux et vanne(s) de décharge (€)</t>
  </si>
  <si>
    <t>Tarif d’achat composante été (c€/kWh)
ou valorisation (c€/kWh sur facture actuelle)</t>
  </si>
  <si>
    <t>Tarif d’achat composante hiver (c€/kWh)
ou valorisation (c€/kWh sur facture actuelle)</t>
  </si>
  <si>
    <t xml:space="preserve">Scénario retenu : (nom, n° scénario) </t>
  </si>
  <si>
    <t xml:space="preserve">Autre scénario étudié  : (nom, n° scénario) </t>
  </si>
  <si>
    <t xml:space="preserve">          Durée (ans)</t>
  </si>
  <si>
    <r>
      <t>Montant des intérêts (€) : M</t>
    </r>
    <r>
      <rPr>
        <vertAlign val="subscript"/>
        <sz val="11"/>
        <color theme="1"/>
        <rFont val="Arial"/>
        <family val="2"/>
      </rPr>
      <t>intérêt</t>
    </r>
  </si>
  <si>
    <t>Montant annuel remboursement emprunt : base 80% d’emprunt - remboursement mensuel ; préciser taux et durée</t>
  </si>
  <si>
    <t>Cliquez sur colonne D pour insérer nouvel colonne</t>
  </si>
  <si>
    <t>Colonne A : les n° en gras sont à compléter et cellules grisées colonne C et D</t>
  </si>
  <si>
    <t>Puissance maximale brute ou PMB (kW) proposée par le bureau d'études</t>
  </si>
  <si>
    <t>Date de dépôt de la demande de reconnaissance de fondé en (ou sur) titre</t>
  </si>
  <si>
    <t>22a</t>
  </si>
  <si>
    <t>22b</t>
  </si>
  <si>
    <t>20a</t>
  </si>
  <si>
    <t>20b</t>
  </si>
  <si>
    <t>Date de validation de la reconnaisse de fondé en (ou sur) titre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</si>
</sst>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7"/>
      <color theme="1"/>
      <name val="Times New Roman"/>
      <family val="1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8"/>
      <color rgb="FF000000"/>
      <name val="Segoe UI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1" xfId="2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8" fontId="0" fillId="0" borderId="0" xfId="0" applyNumberFormat="1" applyAlignment="1">
      <alignment vertical="center"/>
    </xf>
    <xf numFmtId="44" fontId="2" fillId="0" borderId="1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8" fontId="11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" fontId="2" fillId="0" borderId="1" xfId="0" applyNumberFormat="1" applyFont="1" applyBorder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8</xdr:row>
          <xdr:rowOff>152400</xdr:rowOff>
        </xdr:from>
        <xdr:to>
          <xdr:col>3</xdr:col>
          <xdr:colOff>971550</xdr:colOff>
          <xdr:row>10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Dispositif de montaison existant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9</xdr:row>
          <xdr:rowOff>161925</xdr:rowOff>
        </xdr:from>
        <xdr:to>
          <xdr:col>3</xdr:col>
          <xdr:colOff>581025</xdr:colOff>
          <xdr:row>11</xdr:row>
          <xdr:rowOff>38100</xdr:rowOff>
        </xdr:to>
        <xdr:sp macro="" textlink="">
          <xdr:nvSpPr>
            <xdr:cNvPr id="1029" name="Check Box 5" descr="Passe à canoë existant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Passe à canoë existante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10</xdr:row>
          <xdr:rowOff>161925</xdr:rowOff>
        </xdr:from>
        <xdr:to>
          <xdr:col>3</xdr:col>
          <xdr:colOff>1038225</xdr:colOff>
          <xdr:row>12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Dispositif de montaison à prévoir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11</xdr:row>
          <xdr:rowOff>161925</xdr:rowOff>
        </xdr:from>
        <xdr:to>
          <xdr:col>3</xdr:col>
          <xdr:colOff>619125</xdr:colOff>
          <xdr:row>13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Passe à canoë à prévoir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te-france.com/eco2mix/les-emissions-de-co2-par-kwh-produit-en-france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68BE-BCF4-4700-81D7-975FC575AF7E}">
  <sheetPr codeName="Feuil1"/>
  <dimension ref="A1:E68"/>
  <sheetViews>
    <sheetView tabSelected="1" topLeftCell="A22" workbookViewId="0">
      <selection activeCell="F39" sqref="F39"/>
    </sheetView>
  </sheetViews>
  <sheetFormatPr baseColWidth="10" defaultRowHeight="15" x14ac:dyDescent="0.25"/>
  <cols>
    <col min="1" max="1" width="4.5703125" style="4" bestFit="1" customWidth="1"/>
    <col min="2" max="2" width="72" style="4" customWidth="1"/>
    <col min="3" max="3" width="24.28515625" style="4" customWidth="1"/>
    <col min="4" max="4" width="20.7109375" style="4" bestFit="1" customWidth="1"/>
    <col min="5" max="16384" width="11.42578125" style="4"/>
  </cols>
  <sheetData>
    <row r="1" spans="1:5" ht="33.75" customHeight="1" x14ac:dyDescent="0.25">
      <c r="A1" s="24" t="s">
        <v>72</v>
      </c>
      <c r="B1" s="2"/>
      <c r="C1" s="1" t="s">
        <v>66</v>
      </c>
      <c r="D1" s="1" t="s">
        <v>67</v>
      </c>
      <c r="E1" s="4" t="s">
        <v>71</v>
      </c>
    </row>
    <row r="2" spans="1:5" x14ac:dyDescent="0.25">
      <c r="A2" s="12">
        <v>1</v>
      </c>
      <c r="B2" s="2" t="s">
        <v>0</v>
      </c>
      <c r="C2" s="25"/>
      <c r="D2" s="25"/>
    </row>
    <row r="3" spans="1:5" x14ac:dyDescent="0.25">
      <c r="A3" s="12">
        <v>2</v>
      </c>
      <c r="B3" s="2" t="s">
        <v>1</v>
      </c>
      <c r="C3" s="25"/>
      <c r="D3" s="25"/>
    </row>
    <row r="4" spans="1:5" x14ac:dyDescent="0.25">
      <c r="A4" s="12">
        <v>3</v>
      </c>
      <c r="B4" s="2" t="s">
        <v>2</v>
      </c>
      <c r="C4" s="25"/>
      <c r="D4" s="25"/>
    </row>
    <row r="5" spans="1:5" x14ac:dyDescent="0.25">
      <c r="A5" s="12">
        <v>4</v>
      </c>
      <c r="B5" s="2" t="s">
        <v>3</v>
      </c>
      <c r="C5" s="25"/>
      <c r="D5" s="25"/>
    </row>
    <row r="6" spans="1:5" x14ac:dyDescent="0.25">
      <c r="A6" s="12">
        <v>5</v>
      </c>
      <c r="B6" s="2" t="s">
        <v>4</v>
      </c>
      <c r="C6" s="25"/>
      <c r="D6" s="25"/>
    </row>
    <row r="7" spans="1:5" ht="16.5" x14ac:dyDescent="0.25">
      <c r="A7" s="12">
        <v>6</v>
      </c>
      <c r="B7" s="2" t="s">
        <v>5</v>
      </c>
      <c r="C7" s="15"/>
      <c r="D7" s="15"/>
    </row>
    <row r="8" spans="1:5" ht="16.5" x14ac:dyDescent="0.25">
      <c r="A8" s="12">
        <v>7</v>
      </c>
      <c r="B8" s="2" t="s">
        <v>6</v>
      </c>
      <c r="C8" s="15"/>
      <c r="D8" s="15"/>
    </row>
    <row r="9" spans="1:5" x14ac:dyDescent="0.25">
      <c r="A9" s="12">
        <v>8</v>
      </c>
      <c r="B9" s="2" t="s">
        <v>7</v>
      </c>
      <c r="C9" s="15"/>
      <c r="D9" s="15"/>
    </row>
    <row r="10" spans="1:5" ht="15" customHeight="1" x14ac:dyDescent="0.25">
      <c r="A10" s="29">
        <v>9</v>
      </c>
      <c r="B10" s="30" t="s">
        <v>8</v>
      </c>
      <c r="C10" s="28"/>
      <c r="D10" s="28"/>
    </row>
    <row r="11" spans="1:5" x14ac:dyDescent="0.25">
      <c r="A11" s="29"/>
      <c r="B11" s="30"/>
      <c r="C11" s="25"/>
      <c r="D11" s="25"/>
    </row>
    <row r="12" spans="1:5" ht="15" customHeight="1" x14ac:dyDescent="0.25">
      <c r="A12" s="29">
        <v>10</v>
      </c>
      <c r="B12" s="30" t="s">
        <v>9</v>
      </c>
      <c r="C12" s="28"/>
      <c r="D12" s="28"/>
    </row>
    <row r="13" spans="1:5" x14ac:dyDescent="0.25">
      <c r="A13" s="29"/>
      <c r="B13" s="30"/>
      <c r="C13" s="25"/>
      <c r="D13" s="25"/>
    </row>
    <row r="14" spans="1:5" ht="16.5" x14ac:dyDescent="0.25">
      <c r="A14" s="12">
        <v>11</v>
      </c>
      <c r="B14" s="2" t="s">
        <v>10</v>
      </c>
      <c r="C14" s="15"/>
      <c r="D14" s="15"/>
    </row>
    <row r="15" spans="1:5" ht="16.5" x14ac:dyDescent="0.25">
      <c r="A15" s="12">
        <v>12</v>
      </c>
      <c r="B15" s="2" t="s">
        <v>11</v>
      </c>
      <c r="C15" s="15"/>
      <c r="D15" s="15"/>
    </row>
    <row r="16" spans="1:5" x14ac:dyDescent="0.25">
      <c r="A16" s="12">
        <v>13</v>
      </c>
      <c r="B16" s="2" t="s">
        <v>12</v>
      </c>
      <c r="C16" s="15"/>
      <c r="D16" s="15"/>
    </row>
    <row r="17" spans="1:4" ht="30.75" x14ac:dyDescent="0.25">
      <c r="A17" s="12">
        <v>14</v>
      </c>
      <c r="B17" s="14" t="s">
        <v>13</v>
      </c>
      <c r="C17" s="15"/>
      <c r="D17" s="15"/>
    </row>
    <row r="18" spans="1:4" ht="16.5" x14ac:dyDescent="0.25">
      <c r="A18" s="12">
        <v>15</v>
      </c>
      <c r="B18" s="2" t="s">
        <v>14</v>
      </c>
      <c r="C18" s="15"/>
      <c r="D18" s="15"/>
    </row>
    <row r="19" spans="1:4" ht="16.5" x14ac:dyDescent="0.25">
      <c r="A19" s="12">
        <v>16</v>
      </c>
      <c r="B19" s="2" t="s">
        <v>15</v>
      </c>
      <c r="C19" s="15"/>
      <c r="D19" s="15"/>
    </row>
    <row r="20" spans="1:4" x14ac:dyDescent="0.25">
      <c r="A20" s="12">
        <v>17</v>
      </c>
      <c r="B20" s="2" t="s">
        <v>16</v>
      </c>
      <c r="C20" s="15"/>
      <c r="D20" s="15"/>
    </row>
    <row r="21" spans="1:4" x14ac:dyDescent="0.25">
      <c r="A21" s="12">
        <v>18</v>
      </c>
      <c r="B21" s="2" t="s">
        <v>17</v>
      </c>
      <c r="C21" s="15"/>
      <c r="D21" s="15"/>
    </row>
    <row r="22" spans="1:4" x14ac:dyDescent="0.25">
      <c r="A22" s="12">
        <v>19</v>
      </c>
      <c r="B22" s="2" t="s">
        <v>73</v>
      </c>
      <c r="C22" s="15"/>
      <c r="D22" s="15"/>
    </row>
    <row r="23" spans="1:4" x14ac:dyDescent="0.25">
      <c r="A23" s="12" t="s">
        <v>77</v>
      </c>
      <c r="B23" s="2" t="s">
        <v>74</v>
      </c>
      <c r="C23" s="15"/>
      <c r="D23" s="15"/>
    </row>
    <row r="24" spans="1:4" x14ac:dyDescent="0.25">
      <c r="A24" s="12" t="s">
        <v>78</v>
      </c>
      <c r="B24" s="2" t="s">
        <v>79</v>
      </c>
      <c r="C24" s="15"/>
      <c r="D24" s="15"/>
    </row>
    <row r="25" spans="1:4" x14ac:dyDescent="0.25">
      <c r="A25" s="1">
        <v>21</v>
      </c>
      <c r="B25" s="2" t="s">
        <v>18</v>
      </c>
      <c r="C25" s="15">
        <v>0</v>
      </c>
      <c r="D25" s="15">
        <v>0</v>
      </c>
    </row>
    <row r="26" spans="1:4" ht="18.75" x14ac:dyDescent="0.25">
      <c r="A26" s="1">
        <v>22</v>
      </c>
      <c r="B26" s="2" t="s">
        <v>50</v>
      </c>
      <c r="C26" s="18">
        <f>C27+C28</f>
        <v>0</v>
      </c>
      <c r="D26" s="18">
        <f>D27+D28</f>
        <v>0</v>
      </c>
    </row>
    <row r="27" spans="1:4" x14ac:dyDescent="0.25">
      <c r="A27" s="12" t="s">
        <v>75</v>
      </c>
      <c r="B27" s="2" t="s">
        <v>51</v>
      </c>
      <c r="C27" s="19">
        <v>0</v>
      </c>
      <c r="D27" s="19">
        <v>0</v>
      </c>
    </row>
    <row r="28" spans="1:4" x14ac:dyDescent="0.25">
      <c r="A28" s="12" t="s">
        <v>76</v>
      </c>
      <c r="B28" s="2" t="s">
        <v>52</v>
      </c>
      <c r="C28" s="19">
        <v>0</v>
      </c>
      <c r="D28" s="19">
        <v>0</v>
      </c>
    </row>
    <row r="29" spans="1:4" ht="28.5" x14ac:dyDescent="0.25">
      <c r="A29" s="12">
        <v>23</v>
      </c>
      <c r="B29" s="2" t="s">
        <v>53</v>
      </c>
      <c r="C29" s="16"/>
      <c r="D29" s="16"/>
    </row>
    <row r="30" spans="1:4" ht="28.5" x14ac:dyDescent="0.25">
      <c r="A30" s="12">
        <v>24</v>
      </c>
      <c r="B30" s="2" t="s">
        <v>54</v>
      </c>
      <c r="C30" s="16"/>
      <c r="D30" s="16"/>
    </row>
    <row r="31" spans="1:4" ht="28.5" x14ac:dyDescent="0.25">
      <c r="A31" s="1">
        <v>25</v>
      </c>
      <c r="B31" s="2" t="s">
        <v>19</v>
      </c>
      <c r="C31" s="6" t="e">
        <f>C26/C25</f>
        <v>#DIV/0!</v>
      </c>
      <c r="D31" s="6" t="e">
        <f>D26/D25</f>
        <v>#DIV/0!</v>
      </c>
    </row>
    <row r="32" spans="1:4" ht="33" x14ac:dyDescent="0.25">
      <c r="A32" s="26">
        <v>26</v>
      </c>
      <c r="B32" s="2" t="s">
        <v>20</v>
      </c>
      <c r="C32" s="31">
        <f>C26/2228</f>
        <v>0</v>
      </c>
      <c r="D32" s="31">
        <f>D26/2228</f>
        <v>0</v>
      </c>
    </row>
    <row r="33" spans="1:4" ht="28.5" x14ac:dyDescent="0.25">
      <c r="A33" s="26"/>
      <c r="B33" s="2" t="s">
        <v>21</v>
      </c>
      <c r="C33" s="31"/>
      <c r="D33" s="31"/>
    </row>
    <row r="34" spans="1:4" ht="47.25" x14ac:dyDescent="0.25">
      <c r="A34" s="26">
        <v>26</v>
      </c>
      <c r="B34" s="2" t="s">
        <v>47</v>
      </c>
      <c r="C34" s="26">
        <f>0.000339*C26</f>
        <v>0</v>
      </c>
      <c r="D34" s="26">
        <f>0.000339*D26</f>
        <v>0</v>
      </c>
    </row>
    <row r="35" spans="1:4" ht="28.5" x14ac:dyDescent="0.25">
      <c r="A35" s="26"/>
      <c r="B35" s="5" t="s">
        <v>46</v>
      </c>
      <c r="C35" s="26"/>
      <c r="D35" s="26"/>
    </row>
    <row r="36" spans="1:4" ht="28.5" x14ac:dyDescent="0.25">
      <c r="A36" s="12">
        <v>27</v>
      </c>
      <c r="B36" s="2" t="s">
        <v>22</v>
      </c>
      <c r="C36" s="15"/>
      <c r="D36" s="15"/>
    </row>
    <row r="37" spans="1:4" ht="28.5" x14ac:dyDescent="0.25">
      <c r="A37" s="12">
        <v>28</v>
      </c>
      <c r="B37" s="2" t="s">
        <v>23</v>
      </c>
      <c r="C37" s="15"/>
      <c r="D37" s="15"/>
    </row>
    <row r="38" spans="1:4" x14ac:dyDescent="0.25">
      <c r="A38" s="12">
        <v>29</v>
      </c>
      <c r="B38" s="2" t="s">
        <v>24</v>
      </c>
      <c r="C38" s="15"/>
      <c r="D38" s="15"/>
    </row>
    <row r="39" spans="1:4" ht="28.5" x14ac:dyDescent="0.25">
      <c r="A39" s="12">
        <v>30</v>
      </c>
      <c r="B39" s="2" t="s">
        <v>64</v>
      </c>
      <c r="C39" s="15"/>
      <c r="D39" s="15"/>
    </row>
    <row r="40" spans="1:4" ht="28.5" x14ac:dyDescent="0.25">
      <c r="A40" s="12">
        <v>31</v>
      </c>
      <c r="B40" s="2" t="s">
        <v>65</v>
      </c>
      <c r="C40" s="15"/>
      <c r="D40" s="15"/>
    </row>
    <row r="41" spans="1:4" ht="18.75" x14ac:dyDescent="0.25">
      <c r="A41" s="1">
        <v>32</v>
      </c>
      <c r="B41" s="2" t="s">
        <v>25</v>
      </c>
      <c r="C41" s="7">
        <f>C42+C43</f>
        <v>0</v>
      </c>
      <c r="D41" s="7">
        <f>D42+D43</f>
        <v>0</v>
      </c>
    </row>
    <row r="42" spans="1:4" x14ac:dyDescent="0.25">
      <c r="A42" s="1" t="s">
        <v>26</v>
      </c>
      <c r="B42" s="2" t="s">
        <v>48</v>
      </c>
      <c r="C42" s="7">
        <f>C39*C27/100</f>
        <v>0</v>
      </c>
      <c r="D42" s="7">
        <f>D39*D27/100</f>
        <v>0</v>
      </c>
    </row>
    <row r="43" spans="1:4" x14ac:dyDescent="0.25">
      <c r="A43" s="1" t="s">
        <v>27</v>
      </c>
      <c r="B43" s="2" t="s">
        <v>49</v>
      </c>
      <c r="C43" s="7">
        <f>C40*C28/100</f>
        <v>0</v>
      </c>
      <c r="D43" s="7">
        <f>D40*D28/100</f>
        <v>0</v>
      </c>
    </row>
    <row r="44" spans="1:4" x14ac:dyDescent="0.25">
      <c r="A44" s="12">
        <v>33</v>
      </c>
      <c r="B44" s="2" t="s">
        <v>28</v>
      </c>
      <c r="C44" s="17">
        <v>0</v>
      </c>
      <c r="D44" s="17">
        <v>0</v>
      </c>
    </row>
    <row r="45" spans="1:4" x14ac:dyDescent="0.25">
      <c r="A45" s="12">
        <v>34</v>
      </c>
      <c r="B45" s="2" t="s">
        <v>29</v>
      </c>
      <c r="C45" s="17">
        <v>0</v>
      </c>
      <c r="D45" s="17">
        <v>0</v>
      </c>
    </row>
    <row r="46" spans="1:4" x14ac:dyDescent="0.25">
      <c r="A46" s="12">
        <v>35</v>
      </c>
      <c r="B46" s="2" t="s">
        <v>30</v>
      </c>
      <c r="C46" s="17">
        <v>0</v>
      </c>
      <c r="D46" s="17">
        <v>0</v>
      </c>
    </row>
    <row r="47" spans="1:4" ht="18.75" x14ac:dyDescent="0.25">
      <c r="A47" s="1">
        <v>36</v>
      </c>
      <c r="B47" s="2" t="s">
        <v>31</v>
      </c>
      <c r="C47" s="22">
        <f>C41-C46</f>
        <v>0</v>
      </c>
      <c r="D47" s="22">
        <f>D41-D46</f>
        <v>0</v>
      </c>
    </row>
    <row r="48" spans="1:4" ht="33" x14ac:dyDescent="0.25">
      <c r="A48" s="1">
        <v>37</v>
      </c>
      <c r="B48" s="2" t="s">
        <v>32</v>
      </c>
      <c r="C48" s="22">
        <f>C49+C50+C51+C52</f>
        <v>0</v>
      </c>
      <c r="D48" s="22">
        <f>D49+D50+D51+D52</f>
        <v>0</v>
      </c>
    </row>
    <row r="49" spans="1:5" x14ac:dyDescent="0.25">
      <c r="A49" s="12" t="s">
        <v>33</v>
      </c>
      <c r="B49" s="2" t="s">
        <v>60</v>
      </c>
      <c r="C49" s="17">
        <v>0</v>
      </c>
      <c r="D49" s="17">
        <v>0</v>
      </c>
    </row>
    <row r="50" spans="1:5" x14ac:dyDescent="0.25">
      <c r="A50" s="12" t="s">
        <v>34</v>
      </c>
      <c r="B50" s="2" t="s">
        <v>61</v>
      </c>
      <c r="C50" s="17">
        <v>0</v>
      </c>
      <c r="D50" s="17">
        <v>0</v>
      </c>
    </row>
    <row r="51" spans="1:5" x14ac:dyDescent="0.25">
      <c r="A51" s="12" t="s">
        <v>35</v>
      </c>
      <c r="B51" s="2" t="s">
        <v>62</v>
      </c>
      <c r="C51" s="17">
        <v>0</v>
      </c>
      <c r="D51" s="17">
        <v>0</v>
      </c>
    </row>
    <row r="52" spans="1:5" ht="28.5" x14ac:dyDescent="0.25">
      <c r="A52" s="12" t="s">
        <v>36</v>
      </c>
      <c r="B52" s="2" t="s">
        <v>63</v>
      </c>
      <c r="C52" s="17">
        <v>0</v>
      </c>
      <c r="D52" s="17">
        <v>0</v>
      </c>
    </row>
    <row r="53" spans="1:5" ht="18.75" x14ac:dyDescent="0.25">
      <c r="A53" s="1">
        <v>38</v>
      </c>
      <c r="B53" s="2" t="s">
        <v>37</v>
      </c>
      <c r="C53" s="6" t="e">
        <f>C48/C25</f>
        <v>#DIV/0!</v>
      </c>
      <c r="D53" s="6" t="e">
        <f>D48/D25</f>
        <v>#DIV/0!</v>
      </c>
    </row>
    <row r="54" spans="1:5" x14ac:dyDescent="0.25">
      <c r="A54" s="12">
        <v>39</v>
      </c>
      <c r="B54" s="2" t="s">
        <v>38</v>
      </c>
      <c r="C54" s="17">
        <v>0</v>
      </c>
      <c r="D54" s="17">
        <v>0</v>
      </c>
    </row>
    <row r="55" spans="1:5" ht="18.75" x14ac:dyDescent="0.25">
      <c r="A55" s="1">
        <v>40</v>
      </c>
      <c r="B55" s="2" t="s">
        <v>39</v>
      </c>
      <c r="C55" s="11" t="e">
        <f>C48/C41</f>
        <v>#DIV/0!</v>
      </c>
      <c r="D55" s="11" t="e">
        <f>D48/D41</f>
        <v>#DIV/0!</v>
      </c>
    </row>
    <row r="56" spans="1:5" ht="18.75" x14ac:dyDescent="0.25">
      <c r="A56" s="1">
        <v>41</v>
      </c>
      <c r="B56" s="2" t="s">
        <v>40</v>
      </c>
      <c r="C56" s="11" t="e">
        <f>(C48-C54)/C47</f>
        <v>#DIV/0!</v>
      </c>
      <c r="D56" s="11" t="e">
        <f>(D48-D54)/D47</f>
        <v>#DIV/0!</v>
      </c>
    </row>
    <row r="57" spans="1:5" ht="18.75" x14ac:dyDescent="0.25">
      <c r="A57" s="1">
        <v>42</v>
      </c>
      <c r="B57" s="2" t="s">
        <v>41</v>
      </c>
      <c r="C57" s="11" t="e">
        <f>(C48+20*C46)/(20*C26)</f>
        <v>#DIV/0!</v>
      </c>
      <c r="D57" s="11" t="e">
        <f>(D48+20*D46)/(20*D26)</f>
        <v>#DIV/0!</v>
      </c>
    </row>
    <row r="58" spans="1:5" x14ac:dyDescent="0.25">
      <c r="A58" s="27" t="s">
        <v>42</v>
      </c>
      <c r="B58" s="27"/>
      <c r="C58" s="27"/>
      <c r="D58" s="27"/>
    </row>
    <row r="59" spans="1:5" ht="30" x14ac:dyDescent="0.25">
      <c r="A59" s="1">
        <v>43</v>
      </c>
      <c r="B59" s="3" t="s">
        <v>70</v>
      </c>
      <c r="C59" s="23" t="e">
        <f>PMT(C61/12,C62*12,-C60)*12</f>
        <v>#NUM!</v>
      </c>
      <c r="D59" s="23" t="e">
        <f>PMT(D61/12,D62*12,-D60)*12</f>
        <v>#NUM!</v>
      </c>
      <c r="E59" s="8"/>
    </row>
    <row r="60" spans="1:5" x14ac:dyDescent="0.25">
      <c r="A60" s="1" t="s">
        <v>57</v>
      </c>
      <c r="B60" s="2" t="s">
        <v>55</v>
      </c>
      <c r="C60" s="9">
        <f>0.8*(C48-C54)</f>
        <v>0</v>
      </c>
      <c r="D60" s="9">
        <f>0.8*(D48-D54)</f>
        <v>0</v>
      </c>
      <c r="E60" s="8"/>
    </row>
    <row r="61" spans="1:5" x14ac:dyDescent="0.25">
      <c r="A61" s="12" t="s">
        <v>58</v>
      </c>
      <c r="B61" s="2" t="s">
        <v>56</v>
      </c>
      <c r="C61" s="20">
        <v>0</v>
      </c>
      <c r="D61" s="20">
        <v>0</v>
      </c>
      <c r="E61" s="8"/>
    </row>
    <row r="62" spans="1:5" x14ac:dyDescent="0.25">
      <c r="A62" s="13" t="s">
        <v>59</v>
      </c>
      <c r="B62" s="2" t="s">
        <v>68</v>
      </c>
      <c r="C62" s="15">
        <v>0</v>
      </c>
      <c r="D62" s="15">
        <v>0</v>
      </c>
      <c r="E62" s="8"/>
    </row>
    <row r="63" spans="1:5" ht="18.75" x14ac:dyDescent="0.25">
      <c r="A63" s="21">
        <v>44</v>
      </c>
      <c r="B63" s="2" t="s">
        <v>69</v>
      </c>
      <c r="C63" s="10" t="e">
        <f>PMT(C61/12,C62*12,-C60)*C62*12-C60</f>
        <v>#NUM!</v>
      </c>
      <c r="D63" s="10" t="e">
        <f>PMT(D61/12,D62*12,-D60)*D62*12-D60</f>
        <v>#NUM!</v>
      </c>
      <c r="E63" s="8"/>
    </row>
    <row r="64" spans="1:5" ht="18.75" x14ac:dyDescent="0.25">
      <c r="A64" s="1">
        <v>45</v>
      </c>
      <c r="B64" s="2" t="s">
        <v>43</v>
      </c>
      <c r="C64" s="11" t="e">
        <f>(C48+C63)/C41</f>
        <v>#NUM!</v>
      </c>
      <c r="D64" s="11" t="e">
        <f>(D48+D63)/D41</f>
        <v>#NUM!</v>
      </c>
    </row>
    <row r="65" spans="1:4" ht="18.75" x14ac:dyDescent="0.25">
      <c r="A65" s="1">
        <v>46</v>
      </c>
      <c r="B65" s="2" t="s">
        <v>44</v>
      </c>
      <c r="C65" s="11" t="e">
        <f>(C48+C63-C54)/C47</f>
        <v>#NUM!</v>
      </c>
      <c r="D65" s="11" t="e">
        <f>(D48+D63-D54)/D47</f>
        <v>#NUM!</v>
      </c>
    </row>
    <row r="66" spans="1:4" ht="37.5" x14ac:dyDescent="0.25">
      <c r="A66" s="1">
        <v>47</v>
      </c>
      <c r="B66" s="2" t="s">
        <v>45</v>
      </c>
      <c r="C66" s="11" t="e">
        <f>(C48+20*C46+C63-C54)/(20*C26)</f>
        <v>#NUM!</v>
      </c>
      <c r="D66" s="11" t="e">
        <f>(D48+20*D46+D63-D54)/(20*D26)</f>
        <v>#NUM!</v>
      </c>
    </row>
    <row r="68" spans="1:4" x14ac:dyDescent="0.25">
      <c r="C68" s="8"/>
    </row>
  </sheetData>
  <mergeCells count="20">
    <mergeCell ref="A34:A35"/>
    <mergeCell ref="C34:C35"/>
    <mergeCell ref="D34:D35"/>
    <mergeCell ref="A58:D58"/>
    <mergeCell ref="C10:D10"/>
    <mergeCell ref="A12:A13"/>
    <mergeCell ref="B12:B13"/>
    <mergeCell ref="C12:D12"/>
    <mergeCell ref="C13:D13"/>
    <mergeCell ref="A32:A33"/>
    <mergeCell ref="C32:C33"/>
    <mergeCell ref="D32:D33"/>
    <mergeCell ref="A10:A11"/>
    <mergeCell ref="B10:B11"/>
    <mergeCell ref="C11:D11"/>
    <mergeCell ref="C2:D2"/>
    <mergeCell ref="C3:D3"/>
    <mergeCell ref="C4:D4"/>
    <mergeCell ref="C5:D5"/>
    <mergeCell ref="C6:D6"/>
  </mergeCells>
  <hyperlinks>
    <hyperlink ref="B35" r:id="rId1" display="https://www.rte-france.com/eco2mix/les-emissions-de-co2-par-kwh-produit-en-france" xr:uid="{CAAB4EFD-BA3C-4192-8D22-7B5F13C4FF7C}"/>
  </hyperlinks>
  <pageMargins left="0.70866141732283472" right="0.70866141732283472" top="0.59055118110236227" bottom="0.74803149606299213" header="0.31496062992125984" footer="0.31496062992125984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866775</xdr:colOff>
                    <xdr:row>8</xdr:row>
                    <xdr:rowOff>152400</xdr:rowOff>
                  </from>
                  <to>
                    <xdr:col>3</xdr:col>
                    <xdr:colOff>971550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Passe à canoë existante">
                <anchor moveWithCells="1">
                  <from>
                    <xdr:col>2</xdr:col>
                    <xdr:colOff>876300</xdr:colOff>
                    <xdr:row>9</xdr:row>
                    <xdr:rowOff>161925</xdr:rowOff>
                  </from>
                  <to>
                    <xdr:col>3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876300</xdr:colOff>
                    <xdr:row>10</xdr:row>
                    <xdr:rowOff>161925</xdr:rowOff>
                  </from>
                  <to>
                    <xdr:col>3</xdr:col>
                    <xdr:colOff>1038225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876300</xdr:colOff>
                    <xdr:row>11</xdr:row>
                    <xdr:rowOff>161925</xdr:rowOff>
                  </from>
                  <to>
                    <xdr:col>3</xdr:col>
                    <xdr:colOff>619125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ADEME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GENEY Lilian</dc:creator>
  <cp:lastModifiedBy>GENEY Lilian</cp:lastModifiedBy>
  <dcterms:created xsi:type="dcterms:W3CDTF">2023-02-09T08:35:49Z</dcterms:created>
  <dcterms:modified xsi:type="dcterms:W3CDTF">2023-10-16T10:23:04Z</dcterms:modified>
</cp:coreProperties>
</file>