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defaultThemeVersion="166925"/>
  <mc:AlternateContent xmlns:mc="http://schemas.openxmlformats.org/markup-compatibility/2006">
    <mc:Choice Requires="x15">
      <x15ac:absPath xmlns:x15ac="http://schemas.microsoft.com/office/spreadsheetml/2010/11/ac" url="https://greenflexgroup.sharepoint.com/sites/projets/0061t00000EbwS3AAJ/Documents partages/Annex 15 - Excess Heat/Matrice des risques/"/>
    </mc:Choice>
  </mc:AlternateContent>
  <xr:revisionPtr revIDLastSave="5" documentId="13_ncr:1_{8830310D-3393-4DDB-91AB-C0FD5ADD6A46}" xr6:coauthVersionLast="47" xr6:coauthVersionMax="47" xr10:uidLastSave="{DE384B8F-9DD6-4CE9-93BF-92FEEF8D6C66}"/>
  <workbookProtection workbookAlgorithmName="SHA-512" workbookHashValue="UgwcwqhtIDw4UVYkWeTZfDtQLsCf8l0LDnL5g54Fm51sq2LHl9jZxdf9tlEdXiETE4uCmu707zvJ8nwXcBiAFA==" workbookSaltValue="+kmqf0//dzAYGVP02YEk1w==" workbookSpinCount="100000" lockStructure="1"/>
  <bookViews>
    <workbookView xWindow="-120" yWindow="-120" windowWidth="20730" windowHeight="11160" tabRatio="601" activeTab="1" xr2:uid="{1CE4B435-3208-47E8-BE84-05C7098AE640}"/>
  </bookViews>
  <sheets>
    <sheet name="Notice d'utilisation" sheetId="17" r:id="rId1"/>
    <sheet name="1. Evaluation des risques" sheetId="8" r:id="rId2"/>
    <sheet name="Traitement Input" sheetId="9" state="veryHidden" r:id="rId3"/>
    <sheet name="2. Classement des risques" sheetId="4" r:id="rId4"/>
    <sheet name="Analyse" sheetId="7" state="veryHidden" r:id="rId5"/>
    <sheet name="3. Actions de mitigation" sheetId="20" r:id="rId6"/>
    <sheet name="Fiche_financement" sheetId="11" r:id="rId7"/>
    <sheet name="Fiche_CPE" sheetId="10" r:id="rId8"/>
    <sheet name="Fiche_IPMVP" sheetId="12" r:id="rId9"/>
    <sheet name="Fiche_prévention accidents" sheetId="13" r:id="rId10"/>
    <sheet name="Fiche_formation" sheetId="14" r:id="rId11"/>
    <sheet name="Fiche_prix énergies" sheetId="15" r:id="rId12"/>
    <sheet name="Fiche_aides" sheetId="16" r:id="rId13"/>
    <sheet name="Fiche_analyse sensibilité" sheetId="18" r:id="rId14"/>
    <sheet name="Listes" sheetId="3" state="veryHidden" r:id="rId15"/>
  </sheets>
  <externalReferences>
    <externalReference r:id="rId16"/>
  </externalReferences>
  <definedNames>
    <definedName name="_xlnm._FilterDatabase" localSheetId="1" hidden="1">'1. Evaluation des risques'!$C$6:$M$47</definedName>
    <definedName name="_xlnm._FilterDatabase" localSheetId="3" hidden="1">'2. Classement des risques'!$I$20:$S$60</definedName>
    <definedName name="Importance_grade">'[1]Summary &amp; guide'!$J$59:$M$59</definedName>
    <definedName name="Nature">'[1]Summary &amp; guide'!#REF!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47" i="8" l="1"/>
  <c r="H46" i="8"/>
  <c r="H45" i="8"/>
  <c r="H44" i="8"/>
  <c r="H43" i="8"/>
  <c r="H42" i="8"/>
  <c r="H41" i="8"/>
  <c r="H40" i="8"/>
  <c r="H39" i="8"/>
  <c r="H38" i="8"/>
  <c r="H37" i="8"/>
  <c r="H36" i="8"/>
  <c r="H35" i="8"/>
  <c r="H34" i="8"/>
  <c r="H33" i="8"/>
  <c r="H32" i="8"/>
  <c r="H31" i="8"/>
  <c r="H30" i="8"/>
  <c r="H29" i="8"/>
  <c r="H28" i="8"/>
  <c r="H27" i="8"/>
  <c r="H26" i="8"/>
  <c r="H25" i="8"/>
  <c r="H24" i="8"/>
  <c r="H23" i="8"/>
  <c r="H22" i="8"/>
  <c r="H21" i="8"/>
  <c r="H20" i="8"/>
  <c r="H19" i="8"/>
  <c r="H18" i="8"/>
  <c r="H17" i="8"/>
  <c r="H16" i="8"/>
  <c r="H15" i="8"/>
  <c r="H13" i="8"/>
  <c r="H12" i="8"/>
  <c r="H11" i="8"/>
  <c r="H10" i="8"/>
  <c r="H9" i="8"/>
  <c r="H8" i="8"/>
  <c r="H7" i="8"/>
  <c r="D23" i="9"/>
  <c r="B23" i="9" s="1"/>
  <c r="H14" i="8"/>
  <c r="D7" i="9"/>
  <c r="J7" i="9" s="1"/>
  <c r="D8" i="9"/>
  <c r="J8" i="9" s="1"/>
  <c r="D9" i="9"/>
  <c r="K9" i="9" s="1"/>
  <c r="D10" i="9"/>
  <c r="K10" i="9" s="1"/>
  <c r="D11" i="9"/>
  <c r="K11" i="9" s="1"/>
  <c r="D12" i="9"/>
  <c r="J12" i="9" s="1"/>
  <c r="D13" i="9"/>
  <c r="K13" i="9" s="1"/>
  <c r="D14" i="9"/>
  <c r="J14" i="9" s="1"/>
  <c r="D15" i="9"/>
  <c r="K15" i="9" s="1"/>
  <c r="D16" i="9"/>
  <c r="K16" i="9" s="1"/>
  <c r="D17" i="9"/>
  <c r="K17" i="9" s="1"/>
  <c r="D18" i="9"/>
  <c r="J18" i="9" s="1"/>
  <c r="D19" i="9"/>
  <c r="J19" i="9" s="1"/>
  <c r="D20" i="9"/>
  <c r="K20" i="9" s="1"/>
  <c r="D21" i="9"/>
  <c r="K21" i="9" s="1"/>
  <c r="D22" i="9"/>
  <c r="K22" i="9" s="1"/>
  <c r="D24" i="9"/>
  <c r="J24" i="9" s="1"/>
  <c r="D25" i="9"/>
  <c r="J25" i="9" s="1"/>
  <c r="D26" i="9"/>
  <c r="K26" i="9" s="1"/>
  <c r="D27" i="9"/>
  <c r="K27" i="9" s="1"/>
  <c r="D28" i="9"/>
  <c r="K28" i="9" s="1"/>
  <c r="D29" i="9"/>
  <c r="J29" i="9" s="1"/>
  <c r="D30" i="9"/>
  <c r="K30" i="9" s="1"/>
  <c r="D31" i="9"/>
  <c r="J31" i="9" s="1"/>
  <c r="D32" i="9"/>
  <c r="K32" i="9" s="1"/>
  <c r="D33" i="9"/>
  <c r="K33" i="9" s="1"/>
  <c r="D34" i="9"/>
  <c r="K34" i="9" s="1"/>
  <c r="D35" i="9"/>
  <c r="J35" i="9" s="1"/>
  <c r="D36" i="9"/>
  <c r="J36" i="9" s="1"/>
  <c r="D37" i="9"/>
  <c r="K37" i="9" s="1"/>
  <c r="D38" i="9"/>
  <c r="K38" i="9" s="1"/>
  <c r="D39" i="9"/>
  <c r="K39" i="9" s="1"/>
  <c r="D40" i="9"/>
  <c r="J40" i="9" s="1"/>
  <c r="D41" i="9"/>
  <c r="J41" i="9" s="1"/>
  <c r="D42" i="9"/>
  <c r="K42" i="9" s="1"/>
  <c r="D43" i="9"/>
  <c r="K43" i="9" s="1"/>
  <c r="D44" i="9"/>
  <c r="J44" i="9" s="1"/>
  <c r="D45" i="9"/>
  <c r="J45" i="9" s="1"/>
  <c r="D46" i="9"/>
  <c r="K46" i="9" s="1"/>
  <c r="D6" i="9"/>
  <c r="K6" i="9" s="1"/>
  <c r="L23" i="9" l="1"/>
  <c r="K23" i="9"/>
  <c r="J23" i="9"/>
  <c r="F23" i="9"/>
  <c r="H23" i="9" s="1"/>
  <c r="E23" i="9"/>
  <c r="G23" i="9" s="1"/>
  <c r="C23" i="9"/>
  <c r="F11" i="9"/>
  <c r="H11" i="9" s="1"/>
  <c r="E9" i="9"/>
  <c r="G9" i="9" s="1"/>
  <c r="F28" i="9"/>
  <c r="H28" i="9" s="1"/>
  <c r="F34" i="9"/>
  <c r="H34" i="9" s="1"/>
  <c r="E42" i="9"/>
  <c r="F17" i="9"/>
  <c r="H17" i="9" s="1"/>
  <c r="E26" i="9"/>
  <c r="G26" i="9" s="1"/>
  <c r="F33" i="9"/>
  <c r="H33" i="9" s="1"/>
  <c r="F41" i="9"/>
  <c r="H41" i="9" s="1"/>
  <c r="F12" i="9"/>
  <c r="H12" i="9" s="1"/>
  <c r="F19" i="9"/>
  <c r="H19" i="9" s="1"/>
  <c r="F29" i="9"/>
  <c r="H29" i="9" s="1"/>
  <c r="F36" i="9"/>
  <c r="F44" i="9"/>
  <c r="H44" i="9" s="1"/>
  <c r="E38" i="9"/>
  <c r="G38" i="9" s="1"/>
  <c r="E21" i="9"/>
  <c r="G21" i="9" s="1"/>
  <c r="F46" i="9"/>
  <c r="H46" i="9" s="1"/>
  <c r="F30" i="9"/>
  <c r="H30" i="9" s="1"/>
  <c r="F13" i="9"/>
  <c r="H13" i="9" s="1"/>
  <c r="F16" i="9"/>
  <c r="H16" i="9" s="1"/>
  <c r="F7" i="9"/>
  <c r="H7" i="9" s="1"/>
  <c r="F14" i="9"/>
  <c r="H14" i="9" s="1"/>
  <c r="F24" i="9"/>
  <c r="H24" i="9" s="1"/>
  <c r="F31" i="9"/>
  <c r="H31" i="9" s="1"/>
  <c r="F37" i="9"/>
  <c r="H37" i="9" s="1"/>
  <c r="F45" i="9"/>
  <c r="H45" i="9" s="1"/>
  <c r="E34" i="9"/>
  <c r="G34" i="9" s="1"/>
  <c r="E17" i="9"/>
  <c r="G17" i="9" s="1"/>
  <c r="F42" i="9"/>
  <c r="H42" i="9" s="1"/>
  <c r="F26" i="9"/>
  <c r="H26" i="9" s="1"/>
  <c r="F9" i="9"/>
  <c r="H9" i="9" s="1"/>
  <c r="F8" i="9"/>
  <c r="H8" i="9" s="1"/>
  <c r="F15" i="9"/>
  <c r="H15" i="9" s="1"/>
  <c r="F25" i="9"/>
  <c r="H25" i="9" s="1"/>
  <c r="F32" i="9"/>
  <c r="H32" i="9" s="1"/>
  <c r="F40" i="9"/>
  <c r="H40" i="9" s="1"/>
  <c r="E46" i="9"/>
  <c r="G46" i="9" s="1"/>
  <c r="E30" i="9"/>
  <c r="G30" i="9" s="1"/>
  <c r="E13" i="9"/>
  <c r="G13" i="9" s="1"/>
  <c r="F38" i="9"/>
  <c r="H38" i="9" s="1"/>
  <c r="F21" i="9"/>
  <c r="H21" i="9" s="1"/>
  <c r="F6" i="9"/>
  <c r="H6" i="9" s="1"/>
  <c r="F18" i="9"/>
  <c r="H18" i="9" s="1"/>
  <c r="F22" i="9"/>
  <c r="H22" i="9" s="1"/>
  <c r="F27" i="9"/>
  <c r="H27" i="9" s="1"/>
  <c r="F35" i="9"/>
  <c r="H35" i="9" s="1"/>
  <c r="F39" i="9"/>
  <c r="H39" i="9" s="1"/>
  <c r="F43" i="9"/>
  <c r="H43" i="9" s="1"/>
  <c r="F20" i="9"/>
  <c r="H20" i="9" s="1"/>
  <c r="F10" i="9"/>
  <c r="H10" i="9" s="1"/>
  <c r="E45" i="9"/>
  <c r="G45" i="9" s="1"/>
  <c r="E41" i="9"/>
  <c r="G41" i="9" s="1"/>
  <c r="E37" i="9"/>
  <c r="G37" i="9" s="1"/>
  <c r="E33" i="9"/>
  <c r="G33" i="9" s="1"/>
  <c r="E29" i="9"/>
  <c r="G29" i="9" s="1"/>
  <c r="E25" i="9"/>
  <c r="G25" i="9" s="1"/>
  <c r="E20" i="9"/>
  <c r="G20" i="9" s="1"/>
  <c r="E16" i="9"/>
  <c r="G16" i="9" s="1"/>
  <c r="E12" i="9"/>
  <c r="G12" i="9" s="1"/>
  <c r="E8" i="9"/>
  <c r="G8" i="9" s="1"/>
  <c r="E44" i="9"/>
  <c r="G44" i="9" s="1"/>
  <c r="E40" i="9"/>
  <c r="G40" i="9" s="1"/>
  <c r="E36" i="9"/>
  <c r="G36" i="9" s="1"/>
  <c r="E32" i="9"/>
  <c r="G32" i="9" s="1"/>
  <c r="E28" i="9"/>
  <c r="G28" i="9" s="1"/>
  <c r="E24" i="9"/>
  <c r="G24" i="9" s="1"/>
  <c r="E19" i="9"/>
  <c r="G19" i="9" s="1"/>
  <c r="E15" i="9"/>
  <c r="G15" i="9" s="1"/>
  <c r="E11" i="9"/>
  <c r="G11" i="9" s="1"/>
  <c r="E7" i="9"/>
  <c r="G7" i="9" s="1"/>
  <c r="E43" i="9"/>
  <c r="G43" i="9" s="1"/>
  <c r="E39" i="9"/>
  <c r="G39" i="9" s="1"/>
  <c r="E35" i="9"/>
  <c r="G35" i="9" s="1"/>
  <c r="E31" i="9"/>
  <c r="G31" i="9" s="1"/>
  <c r="E27" i="9"/>
  <c r="G27" i="9" s="1"/>
  <c r="E22" i="9"/>
  <c r="G22" i="9" s="1"/>
  <c r="E18" i="9"/>
  <c r="G18" i="9" s="1"/>
  <c r="E14" i="9"/>
  <c r="G14" i="9" s="1"/>
  <c r="E10" i="9"/>
  <c r="G10" i="9" s="1"/>
  <c r="E6" i="9"/>
  <c r="G6" i="9" s="1"/>
  <c r="J16" i="9"/>
  <c r="B41" i="9"/>
  <c r="K25" i="9"/>
  <c r="C16" i="9"/>
  <c r="L8" i="9"/>
  <c r="B8" i="9"/>
  <c r="L41" i="9"/>
  <c r="B25" i="9"/>
  <c r="C33" i="9"/>
  <c r="L25" i="9"/>
  <c r="J33" i="9"/>
  <c r="K41" i="9"/>
  <c r="K8" i="9"/>
  <c r="B31" i="9"/>
  <c r="C39" i="9"/>
  <c r="C6" i="9"/>
  <c r="L31" i="9"/>
  <c r="J39" i="9"/>
  <c r="J6" i="9"/>
  <c r="K14" i="9"/>
  <c r="B14" i="9"/>
  <c r="C22" i="9"/>
  <c r="L14" i="9"/>
  <c r="J22" i="9"/>
  <c r="K31" i="9"/>
  <c r="B36" i="9"/>
  <c r="C28" i="9"/>
  <c r="L19" i="9"/>
  <c r="J11" i="9"/>
  <c r="K36" i="9"/>
  <c r="K19" i="9"/>
  <c r="B45" i="9"/>
  <c r="B40" i="9"/>
  <c r="B35" i="9"/>
  <c r="B29" i="9"/>
  <c r="B24" i="9"/>
  <c r="B18" i="9"/>
  <c r="B12" i="9"/>
  <c r="B7" i="9"/>
  <c r="C43" i="9"/>
  <c r="C37" i="9"/>
  <c r="C32" i="9"/>
  <c r="C27" i="9"/>
  <c r="C20" i="9"/>
  <c r="C15" i="9"/>
  <c r="C10" i="9"/>
  <c r="L45" i="9"/>
  <c r="L40" i="9"/>
  <c r="L35" i="9"/>
  <c r="L29" i="9"/>
  <c r="L24" i="9"/>
  <c r="L18" i="9"/>
  <c r="L12" i="9"/>
  <c r="L7" i="9"/>
  <c r="J43" i="9"/>
  <c r="J37" i="9"/>
  <c r="J32" i="9"/>
  <c r="J27" i="9"/>
  <c r="J20" i="9"/>
  <c r="J15" i="9"/>
  <c r="J10" i="9"/>
  <c r="K45" i="9"/>
  <c r="K40" i="9"/>
  <c r="K35" i="9"/>
  <c r="K29" i="9"/>
  <c r="K24" i="9"/>
  <c r="K18" i="9"/>
  <c r="K12" i="9"/>
  <c r="K7" i="9"/>
  <c r="B19" i="9"/>
  <c r="C44" i="9"/>
  <c r="C11" i="9"/>
  <c r="L36" i="9"/>
  <c r="J28" i="9"/>
  <c r="B44" i="9"/>
  <c r="B39" i="9"/>
  <c r="B33" i="9"/>
  <c r="B28" i="9"/>
  <c r="B22" i="9"/>
  <c r="B16" i="9"/>
  <c r="B11" i="9"/>
  <c r="B6" i="9"/>
  <c r="C41" i="9"/>
  <c r="C36" i="9"/>
  <c r="C31" i="9"/>
  <c r="C25" i="9"/>
  <c r="C19" i="9"/>
  <c r="C14" i="9"/>
  <c r="C8" i="9"/>
  <c r="H36" i="9"/>
  <c r="L44" i="9"/>
  <c r="L39" i="9"/>
  <c r="L33" i="9"/>
  <c r="L28" i="9"/>
  <c r="L22" i="9"/>
  <c r="L16" i="9"/>
  <c r="L11" i="9"/>
  <c r="L6" i="9"/>
  <c r="K44" i="9"/>
  <c r="B43" i="9"/>
  <c r="B37" i="9"/>
  <c r="B32" i="9"/>
  <c r="B27" i="9"/>
  <c r="B20" i="9"/>
  <c r="B15" i="9"/>
  <c r="B10" i="9"/>
  <c r="C45" i="9"/>
  <c r="C40" i="9"/>
  <c r="C35" i="9"/>
  <c r="C29" i="9"/>
  <c r="C24" i="9"/>
  <c r="C18" i="9"/>
  <c r="C12" i="9"/>
  <c r="C7" i="9"/>
  <c r="L43" i="9"/>
  <c r="L37" i="9"/>
  <c r="L32" i="9"/>
  <c r="L27" i="9"/>
  <c r="L20" i="9"/>
  <c r="L15" i="9"/>
  <c r="L10" i="9"/>
  <c r="B46" i="9"/>
  <c r="B42" i="9"/>
  <c r="B38" i="9"/>
  <c r="B34" i="9"/>
  <c r="B30" i="9"/>
  <c r="B26" i="9"/>
  <c r="B21" i="9"/>
  <c r="B17" i="9"/>
  <c r="B13" i="9"/>
  <c r="B9" i="9"/>
  <c r="C46" i="9"/>
  <c r="C42" i="9"/>
  <c r="C38" i="9"/>
  <c r="C34" i="9"/>
  <c r="C30" i="9"/>
  <c r="C26" i="9"/>
  <c r="C21" i="9"/>
  <c r="C17" i="9"/>
  <c r="C13" i="9"/>
  <c r="C9" i="9"/>
  <c r="G42" i="9"/>
  <c r="L46" i="9"/>
  <c r="L42" i="9"/>
  <c r="L38" i="9"/>
  <c r="L34" i="9"/>
  <c r="L30" i="9"/>
  <c r="L26" i="9"/>
  <c r="L21" i="9"/>
  <c r="L17" i="9"/>
  <c r="L13" i="9"/>
  <c r="L9" i="9"/>
  <c r="J46" i="9"/>
  <c r="J42" i="9"/>
  <c r="J38" i="9"/>
  <c r="J34" i="9"/>
  <c r="J30" i="9"/>
  <c r="J26" i="9"/>
  <c r="J21" i="9"/>
  <c r="J17" i="9"/>
  <c r="J13" i="9"/>
  <c r="J9" i="9"/>
  <c r="I23" i="9" l="1"/>
  <c r="I6" i="9"/>
  <c r="I35" i="9"/>
  <c r="I32" i="9"/>
  <c r="I16" i="9"/>
  <c r="I9" i="9"/>
  <c r="I11" i="9"/>
  <c r="I7" i="9"/>
  <c r="I10" i="9"/>
  <c r="I8" i="9"/>
  <c r="I17" i="9"/>
  <c r="I12" i="9"/>
  <c r="I13" i="9"/>
  <c r="I20" i="9"/>
  <c r="I14" i="9"/>
  <c r="I19" i="9"/>
  <c r="I15" i="9"/>
  <c r="I18" i="9"/>
  <c r="I22" i="9"/>
  <c r="I24" i="9"/>
  <c r="I26" i="9"/>
  <c r="I21" i="9"/>
  <c r="I25" i="9"/>
  <c r="I27" i="9"/>
  <c r="I29" i="9"/>
  <c r="I34" i="9"/>
  <c r="I33" i="9"/>
  <c r="I31" i="9"/>
  <c r="I28" i="9"/>
  <c r="I30" i="9"/>
  <c r="I37" i="9"/>
  <c r="I36" i="9"/>
  <c r="I41" i="9"/>
  <c r="I38" i="9"/>
  <c r="I42" i="9"/>
  <c r="I39" i="9"/>
  <c r="I40" i="9"/>
  <c r="I46" i="9"/>
  <c r="I45" i="9"/>
  <c r="I43" i="9"/>
  <c r="I44" i="9"/>
  <c r="C12" i="7" l="1" a="1"/>
  <c r="C12" i="7" s="1"/>
  <c r="I21" i="4" a="1"/>
  <c r="I12" i="7" a="1"/>
  <c r="I12" i="7" s="1"/>
  <c r="D5" i="7" l="1"/>
  <c r="D3" i="7"/>
  <c r="D4" i="7" s="1"/>
  <c r="L10" i="20"/>
  <c r="K10" i="20"/>
  <c r="K12" i="20"/>
  <c r="J12" i="20"/>
  <c r="M10" i="20"/>
  <c r="J10" i="20"/>
  <c r="I21" i="4"/>
  <c r="I12" i="20"/>
  <c r="E12" i="20"/>
  <c r="F11" i="20"/>
  <c r="H10" i="20"/>
  <c r="F9" i="20"/>
  <c r="H8" i="20"/>
  <c r="E7" i="20"/>
  <c r="H12" i="20"/>
  <c r="E11" i="20"/>
  <c r="G10" i="20"/>
  <c r="I9" i="20"/>
  <c r="E9" i="20"/>
  <c r="G8" i="20"/>
  <c r="H7" i="20"/>
  <c r="G12" i="20"/>
  <c r="H11" i="20"/>
  <c r="F10" i="20"/>
  <c r="H9" i="20"/>
  <c r="F8" i="20"/>
  <c r="G7" i="20"/>
  <c r="F12" i="20"/>
  <c r="G11" i="20"/>
  <c r="I10" i="20"/>
  <c r="E10" i="20"/>
  <c r="G9" i="20"/>
  <c r="I8" i="20"/>
  <c r="E8" i="20"/>
  <c r="F7" i="20"/>
  <c r="F16" i="7"/>
  <c r="M16" i="7" s="1"/>
  <c r="F13" i="7"/>
  <c r="M13" i="7" s="1"/>
  <c r="F17" i="7"/>
  <c r="M17" i="7" s="1"/>
  <c r="F15" i="7"/>
  <c r="M15" i="7" s="1"/>
  <c r="F14" i="7"/>
  <c r="M14" i="7" s="1"/>
  <c r="F12" i="7"/>
  <c r="M12" i="7" s="1"/>
  <c r="D10" i="20" l="1"/>
  <c r="C10" i="20" s="1"/>
  <c r="D8" i="20"/>
  <c r="C8" i="20" s="1"/>
  <c r="D12" i="20"/>
  <c r="C12" i="20" s="1"/>
  <c r="D7" i="20"/>
  <c r="C7" i="20" s="1"/>
  <c r="D11" i="20"/>
  <c r="C11" i="20" s="1"/>
  <c r="D9" i="20"/>
  <c r="C9" i="2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tc={D6ADFCB4-B2B5-4E25-A188-CEB0EE3CE341}</author>
  </authors>
  <commentList>
    <comment ref="M17" authorId="0" shapeId="0" xr:uid="{D6ADFCB4-B2B5-4E25-A188-CEB0EE3CE341}">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à rédiger</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<sst xmlns="http://schemas.openxmlformats.org/spreadsheetml/2006/main" count="466" uniqueCount="225">
  <si>
    <t>V1.0</t>
  </si>
  <si>
    <t>Matrice d'évaluation des risques</t>
  </si>
  <si>
    <t>Objectifs de l'outil</t>
  </si>
  <si>
    <t>Composition de l'outil</t>
  </si>
  <si>
    <t>L'objectif de l'outil est d'évaluer les risques potentiels d'un projet de récupération de chaleur en fonction :
- de sa phase d'avancement (4 phases distunguées)
- de l'origine de la source de chaleur et de sa valorisation (en interne ou en externe)
- du CAPEX nécessaire au projet
Et de suggérer des moyens de mitigations de ces risques afin de développer davantage de projets de récupération de chaleur.</t>
  </si>
  <si>
    <r>
      <rPr>
        <u/>
        <sz val="11"/>
        <rFont val="Calibri"/>
        <family val="2"/>
        <scheme val="minor"/>
      </rPr>
      <t>L'outil est composé de :</t>
    </r>
    <r>
      <rPr>
        <sz val="11"/>
        <rFont val="Calibri"/>
        <family val="2"/>
        <scheme val="minor"/>
      </rPr>
      <t xml:space="preserve">
- 1 onglet à remplir avec les 3 caractériques de votre projet (celui-ci)
- 1 onglet d'évaluation des risques filtré en fonction des caractéristiques remplies
 (gravité et probabilité d'occurence de chaque risque à évaluer dans cet onglet)
- 1 onglet synthétisant les risques évalués selon l'impact, la nature et l'intensité
- 1 onglet listant les fiches de mitigation liées à aux natures des risques évalués
- 8 fiches de mitigation des risques</t>
    </r>
  </si>
  <si>
    <t>Code couleur --&gt;</t>
  </si>
  <si>
    <t>: Liste de choix</t>
  </si>
  <si>
    <t>: Valeur à saisir</t>
  </si>
  <si>
    <t>: Résultats formule</t>
  </si>
  <si>
    <t>: Bouton à cliquer</t>
  </si>
  <si>
    <t>Informations générales</t>
  </si>
  <si>
    <t>Mode d'emploi</t>
  </si>
  <si>
    <t xml:space="preserve">Nom du projet : </t>
  </si>
  <si>
    <t>Les étapes d'utilisation de l'outil sont les suivantes :</t>
  </si>
  <si>
    <t xml:space="preserve">Phase du projet : </t>
  </si>
  <si>
    <t>Toutes Phases</t>
  </si>
  <si>
    <t>1. Evaluation des risques du projet</t>
  </si>
  <si>
    <t>2. Identififcation des risques forts</t>
  </si>
  <si>
    <t>Type de projet</t>
  </si>
  <si>
    <t>Projet interne : la récupération et l'usage de la chaleur se font sur le site</t>
  </si>
  <si>
    <t>3. Déploiement des actions de mitigation</t>
  </si>
  <si>
    <t xml:space="preserve">Taille du projet : </t>
  </si>
  <si>
    <t>1M€ &lt; projet &lt; 5 M€</t>
  </si>
  <si>
    <t>Pour intégrer votre projet dans une démarche globale de décarbonation :</t>
  </si>
  <si>
    <t>Consulter la démarche proposée par l'ADEME en cliquant ICI</t>
  </si>
  <si>
    <t>Champs de l'outil</t>
  </si>
  <si>
    <t>Nature</t>
  </si>
  <si>
    <t>Type de risque classifié selon sa nature. 6 catégories sont définies : Technique, Financier, Organisation, Contrat, Environnement et Exploitation.</t>
  </si>
  <si>
    <t>Phase du projet</t>
  </si>
  <si>
    <t>Etape du projet à laquelle le risque doit au plus tard être identifié et évalué. 4 phases sont définies : 1. Etude avant-projet, 2. Conception, 3. Contractualisation et 4. Déploiement.</t>
  </si>
  <si>
    <t>Risque</t>
  </si>
  <si>
    <t>Nom du risque.</t>
  </si>
  <si>
    <t>Description</t>
  </si>
  <si>
    <t>Détail sur le risque et illustration à titre d'exemple.</t>
  </si>
  <si>
    <t>Commentaire</t>
  </si>
  <si>
    <t>Champ libre pour l'utilisateur afin de préciser le risque dans le cas particulier du projet évalué.</t>
  </si>
  <si>
    <t>A considérer pour le projet</t>
  </si>
  <si>
    <t>Filtre automatique sur les risques avec les informations renseignées dans cet onglet. La formule peut être écrasée par l'utilisateur si besoin de prendre en compte un risque spécifique.</t>
  </si>
  <si>
    <t>Probabilité d'occurence</t>
  </si>
  <si>
    <t>Evaluation par l'utilisateur de la probabilité que le risque se réalise. La probabilité est évaluée de 0 (Improbablel) à 5 (Très probable).</t>
  </si>
  <si>
    <t>Gravité</t>
  </si>
  <si>
    <t>Evaluation par l'utilisateur de la gravité du risque s'il se réalise. La gravité est évaluée de 0 (Nulle) à 5 (Catastrophique).</t>
  </si>
  <si>
    <t>Très probable</t>
  </si>
  <si>
    <t>Catastrophique</t>
  </si>
  <si>
    <t>Probable</t>
  </si>
  <si>
    <t>Très grave</t>
  </si>
  <si>
    <t>Moyennement probable</t>
  </si>
  <si>
    <t>Grave</t>
  </si>
  <si>
    <t>Peu Probable</t>
  </si>
  <si>
    <t>Moyennement grave</t>
  </si>
  <si>
    <t>Très peu probable</t>
  </si>
  <si>
    <t>Mineure</t>
  </si>
  <si>
    <t>Improbable</t>
  </si>
  <si>
    <t>Nulle</t>
  </si>
  <si>
    <t>1. EVALUATION DES RISQUES DU PROJET</t>
  </si>
  <si>
    <t>Solutions de mitigation (prévention)</t>
  </si>
  <si>
    <t>Solutions de mitigation (protection)</t>
  </si>
  <si>
    <t>Fiches mitigation des risques</t>
  </si>
  <si>
    <t>Technique</t>
  </si>
  <si>
    <t>1. Etude avant-projet</t>
  </si>
  <si>
    <t>Performance de l'équipement</t>
  </si>
  <si>
    <t xml:space="preserve">L'équipement choisi ne présente pas de bonnes performances (rendement, consommation, fourniture de chaleur...). Il est nécessaire de faire attention lors de la conception à la sélection d'équipements performants, notamment en termes d'échangeurs de chaleur. </t>
  </si>
  <si>
    <t>Benchmark / Etat de l'art / Comité d'expert technique
Technologie adaptée (double enveloppe, etc.), filtres</t>
  </si>
  <si>
    <t>Valider la performance de l'équipement lors de la phase de conception</t>
  </si>
  <si>
    <t xml:space="preserve"> </t>
  </si>
  <si>
    <t>Inadapté aux évolutions du site</t>
  </si>
  <si>
    <t>Tous les sites industriels évoluent dans le temps, lorsque le marché, les attentes client, ou l'organisation interne du groupe évolue (achats/ventes de sites, regroupements...). Il est important de ne pas concevoir un système de récupération de chaleur uniquement en regardant la situation actuelle, sans prendre en compte les modifications futures du sites (augmentation ou baisse de production, extension ou arrêt d'une ligne...)</t>
  </si>
  <si>
    <t>Prévoir différents scénarios d'évolution de la production du site en considérant une marge</t>
  </si>
  <si>
    <t>Anticiper les différentes possibilités d'évolution du site lors de la phase de conception</t>
  </si>
  <si>
    <t>Inadapté aux besoins du site</t>
  </si>
  <si>
    <t>Au-delà des évolutions futures, un système de récupération de chaleur doit s'assurer de répondre aux besoins d'un site industriel : niveau de température, rentabilité, sécurité d'approvisionnement, maintenance réduite, niveau de bruit… La prise en compte de ces différents critères, spécifiques à chaque site, est nécessaire dès les premières études.</t>
  </si>
  <si>
    <t>Faire des mesures / enregistrements
Etude de sensibilité / identifier le besoin dans le cahier des charges</t>
  </si>
  <si>
    <t>Pénalités pour le maître d'œuvre en cas de non respect du cahier des charges</t>
  </si>
  <si>
    <t>Contrat</t>
  </si>
  <si>
    <t>Défaut d'atteinte d'un accord</t>
  </si>
  <si>
    <t>Dans le cas de valorisation de chaleur externe, le projet dépend complètement de la capacité à négocier un accord entre un fournisseur de chaleur et un consommateur. Sans cela, le projet n'est pas viable</t>
  </si>
  <si>
    <t>Identifier les parties prenantes
Définir les risques et opportunités des différents types de contrat (DSP ; SEM ; CPE ; SPV etc.)
Externaliser par un cabinet spécialisé</t>
  </si>
  <si>
    <t>Créer des nouveaux contrats (SEM)
Prévoir des articles contractuels dédiés
Clause entrée/sortie
Clause de renégociation
Propriété intelectuelle
Clause de confidentialité
Protection des données
Pacte d'associés (SPV) 
Séparer les contrats - durées (commercial / Exploitation Maintenance)</t>
  </si>
  <si>
    <t>Fiche CPE (Contrat de performance énergétique)</t>
  </si>
  <si>
    <t>Externe</t>
  </si>
  <si>
    <t>Organisation</t>
  </si>
  <si>
    <t>Réglementation</t>
  </si>
  <si>
    <t>L'oubli de contraintes réglementaires notamment en lien avec la protection de l'environnement peut entrainer une transformation significative voire un arrêt du projet. Il est important de bien identifier les parties prenantes publiques pour intégrer l'ensemble des demandes associées</t>
  </si>
  <si>
    <t>Identifier les différentes parties prenantes
Proposer des montages entre acteurs, format de commité de pilotage
Réflechir à la gouvernance
Cv Expérience</t>
  </si>
  <si>
    <t>Recensement des formations</t>
  </si>
  <si>
    <t>Fiche formation aux enjeux de performance énergétique</t>
  </si>
  <si>
    <t>2. Conception</t>
  </si>
  <si>
    <t>Technologie non adaptée; équipement ou système complexe</t>
  </si>
  <si>
    <t>La technologie retenue, notamment pour l'échangeur de chaleur peut ne pas être adaptée au contexte du projet. Par exemple, quand les fluides sont visqueux ou chargés certains types d'échangeurs peuvent alors s'obstruer.</t>
  </si>
  <si>
    <t>Contrat avec objectif de performance</t>
  </si>
  <si>
    <t>Fluide "agressif"</t>
  </si>
  <si>
    <t>Un fluide est agressif s'il entraine une dégradation des équipements, notamment par corrosion. 
Dans ce cas, des matériaux spécifiques doivent être utilisés, ce qui peut grandement impacter la rentabilité des projets.</t>
  </si>
  <si>
    <t xml:space="preserve">Comité d'expert technique 
Conception du projet sans fluide agressif
</t>
  </si>
  <si>
    <t>Technologie adaptée si impossibilité de se passer de ce fluide pour sélectionner les équipements compatibles au fluide utilisé</t>
  </si>
  <si>
    <t>Exploitation</t>
  </si>
  <si>
    <t>Impossibilité de faire l'entretien</t>
  </si>
  <si>
    <t>Les systèmes de récupération de chaleur, et particulièrement les échangeurs de chaleur, nécessitent une maintenance récurrente de manière à s'assurer que l'échangeur ne se bouche pas et que la performance de l'échangeur reste maximale. Il est donc important de prévoir dès la conception une simplicité de maintenance de l'échangeur (accessibilité, compétences et habilitations...).</t>
  </si>
  <si>
    <t xml:space="preserve">S’appuyer sur les retours d’expérience / Faire un Benchmark </t>
  </si>
  <si>
    <t>Perennité des équipements et des technologies</t>
  </si>
  <si>
    <t>Les équipements et solutions technologiques doivent être pérennes. Cela passe par le choix des bonnes technologies, une anticipation des évolutions réglementaires, mais aussi par une maintenance fréquente de ces systèmes.</t>
  </si>
  <si>
    <t>Fiches mécanismes de tiers financement</t>
  </si>
  <si>
    <t>Départ imprévu d'une partie</t>
  </si>
  <si>
    <t>Evidemment, dans le cas de valorisation de chaleur fatale en externe, il est important d'évaluer la dépendance créée entre le producteur et le consommateur. Le scénario de départ d'une partie (fermeture du site par exemple) doit être anticipé pour prévoir les équipements nécessaires de secours et les mécanismes de résolution contractuels.</t>
  </si>
  <si>
    <t>Financier</t>
  </si>
  <si>
    <t>Variation de l'énergie produite</t>
  </si>
  <si>
    <t>La variation de l'énergie produite peut avoir un impact financier négatif lorsque celle-ci évolue à la baisse ou est inférieure à un engagement contractuel fixé.</t>
  </si>
  <si>
    <t>Etude de différents scénarios techniques
Prise en compte du plan de charge long terme
Analyses de sensibilité (Capex / Opex / Fourniture / Achat) +/- disruptif
Conditions et incertitudes liées à l'obtention des différents types d'aide
Echéanciers de tréso</t>
  </si>
  <si>
    <t>Assurances
Contractualisation avec pénalités, 
Indéxation des prix sur les marchés de énergies
Clause de revoyure
Garantie coface
Garantie bancaire / maison mère
Ne pas intégrer de change
Mécanisme de solidarité (variation du prix dans une certaine fourchette)
Back testing (aléas financiers)</t>
  </si>
  <si>
    <t>Fiche mesures des performances (Méthode IPMVP)</t>
  </si>
  <si>
    <t>Variation de l'énergie consommée</t>
  </si>
  <si>
    <t xml:space="preserve">La variation de l'énergie consommée peut également avoir un impact financier car une baisse de la consommation correspond à une réduction des économies générées et donc une dégradation de la rentabilité du projet. De la chaleur récupérée n'est plus valorisée et est donc perdue. </t>
  </si>
  <si>
    <t>Fiche analyse de sensibilité</t>
  </si>
  <si>
    <t>Investissement initial sous évalué</t>
  </si>
  <si>
    <t xml:space="preserve">Pour les projets de récupération et valorisation de chaleur fatale d'ampleur, les investissements initiaux peuvent être sous estimés si la complexité du projet a été mal évaluée, par exemple en cas de fluide corrosif ou obstruant. </t>
  </si>
  <si>
    <t>Montant des aides non validé</t>
  </si>
  <si>
    <t>Les projets de récupération de chaleur fatale peuvent être aidés, par le biais des CEE ou du Fonds Chaleur notamment. Dans certains cas, le montant d'aide récupérable peut être réduit s'il a été mal estimé lors des phases d'études ou si la performance de l'installation n'est pas mesurée.</t>
  </si>
  <si>
    <t>Fiche aides et subventions</t>
  </si>
  <si>
    <t>Engagement des parties prenantes</t>
  </si>
  <si>
    <t>L'acceptabilité et la participation des parties prenantes internes et externes du projet est à vérifier, notamment dans le cadre de réseaux de chaleur multi parties</t>
  </si>
  <si>
    <t>Environnement</t>
  </si>
  <si>
    <t>Bruit excessif</t>
  </si>
  <si>
    <t xml:space="preserve">Génération de bruit trop importante (exemple : une récupération de chaleur sur groupe froid est arrêtée parce que les aérothermes installés pour valoriser cette chaleur dans les bureaux sont trop bruyants pour les personnes. </t>
  </si>
  <si>
    <t>Etudes d'impacts
Etudes spécifiques
Recherche de l'activité historique du site
Etude du sous-sol
Consultation</t>
  </si>
  <si>
    <t>Assurance
Budgétiser les aléas
Masquer l'installation</t>
  </si>
  <si>
    <t>Intempéries extrêmes</t>
  </si>
  <si>
    <t>L'impact des évènements météorologiques exceptionnels sur le fonctionnement du système de récupération de chaleur fatale est à évaluer en amont pour anticiper les dysfonctionnements. Par exemple journées de canicule de plus en plus fréquentes, innondations, tempêtes...</t>
  </si>
  <si>
    <t>Risques Technologiques</t>
  </si>
  <si>
    <t xml:space="preserve">Des évènements accidentels peuvent se produire sur la captation ou la distribution de chaleur fatale. Cela peut avoir un impact sur les populations et l'environnement à proximité. </t>
  </si>
  <si>
    <t>Odeurs</t>
  </si>
  <si>
    <t>Certaines récupérations peuvent augmenter le risque de fuite et donc de générations d'odeurs dans le cas de produits spécifiques.</t>
  </si>
  <si>
    <t>Pollution visuelle de l'installation</t>
  </si>
  <si>
    <t xml:space="preserve">La pollution visuelle de l'installation doit être prise en compte pour certains sites situés à proximité du voisinage ou près de bâtiments historiques. </t>
  </si>
  <si>
    <t>Acceptabilité du voisinage</t>
  </si>
  <si>
    <t>L'acceptabilité du voisinage enfin doit être vérifiée pour permettre au projet d'aboutir.</t>
  </si>
  <si>
    <t>3. Contractualisation</t>
  </si>
  <si>
    <t>Performance non atteinte</t>
  </si>
  <si>
    <t xml:space="preserve">Les équipements installés sont moins performants que prévus (rendement, consommation, fourniture de chaleur...). </t>
  </si>
  <si>
    <t>Coût d'exploitation non anticipé</t>
  </si>
  <si>
    <t>Il est important de ne pas oublier les coûts d'exploitation qui peuvent être engendrés par un système de récupération de chaleur fatale. Cela inclut : le temps homme de maintenance des équipements, les consommations électriques auxiliaires, les pièces de rechanges...</t>
  </si>
  <si>
    <t>Impossibilité de renégociation</t>
  </si>
  <si>
    <t>Dans certains cas, il peut être nécessaire de renégocier le contrat de fourniture et d'achat de chaleur, notamment quand des changements structurants impactent l'un des deux protagoniste (arrêt/extension de ligne…). Il faut faire attention, dans ce cadre, aux possibilités laissées pour la renégociation de contrat en cours.</t>
  </si>
  <si>
    <t>Mauvaises conditions d'exploitation maintenance</t>
  </si>
  <si>
    <t>L'exploitation et la maintenance d'une installation de récupération de chaleur fatale peuvent faire l'objet d'obligations contractuelles, notamment en termes de disponibilité de la chaleur. 
De mauvaises conditions d'exploitation et de maintenance peuvent, à terme,  entrainé des pénalités voire une rupture du contrat.</t>
  </si>
  <si>
    <t>Mauvaise définition des aléas</t>
  </si>
  <si>
    <t>Il est important et nécessaire d'intégrer des aléas dans le contrat permettant de justifier une non atteinte des objectifs, en termes de chaleur fournie ou consommée par exemple. Cela peut par exemple concerner des cas de forces majeure.</t>
  </si>
  <si>
    <t>Statut juridique SPV incohérent</t>
  </si>
  <si>
    <t>Les statuts juridiques liés au mode de financement doivent intégerer toutes les caractéristiques du projet et y être adaptées pour garantir le financement.</t>
  </si>
  <si>
    <t>Variation des prix des énergies</t>
  </si>
  <si>
    <t xml:space="preserve">La variation des prix de l'énergie peut être une opportunité ou un risque selon la conjoncture : si le prix de l'énergie économisée (le gaz naturel par exemple) baisse, alors l'économie engendrée par la réduction de la facture énergétique est réduite. La rentabilité du projet est donc impactée. </t>
  </si>
  <si>
    <t>Fiche mécanisme de garantie du prix des énergies</t>
  </si>
  <si>
    <t>Variation des index</t>
  </si>
  <si>
    <t>La variation des des valeurs définies comme coefficients dans les formules contactuelles (rémunération, performance, indice de prix...) a un impact direct sur la rentaiblité du projet ou l'activation de certaines clauses (pénalités/bonus…) : l'analyse de sensibilité du projet à ces facteurs est une aide à la décision.</t>
  </si>
  <si>
    <t>Non recouvrement des Cashflow</t>
  </si>
  <si>
    <t>La santé financière des partenaires et particulièrement des acheteurs de la chaleur est importante. Le risque de non paiement de la chaleur doit être évalué pour de prévoir les clauses au contrat en conséquence.</t>
  </si>
  <si>
    <t>Le client part et n'est pas remplacé</t>
  </si>
  <si>
    <t xml:space="preserve">Le départ du client entraine un impact financier fort car la chaleur alors récupérée n'a plus de valeur. Il faut trouver un nouvel acheteur, ce qui peut s'avérer complexe voire impossible dans une zone isolée. </t>
  </si>
  <si>
    <t>Inflation longue durée (10 ans)</t>
  </si>
  <si>
    <t>L'inflation est un facteur à intégrer dans les contrats.</t>
  </si>
  <si>
    <t>Variation du taux de change</t>
  </si>
  <si>
    <t>Dans le cas d'échange de chaleur basé sur des monnaies différentes, le taux de change est un facteur important à prendre en compte dans la rémunération des parties.</t>
  </si>
  <si>
    <t>Asymétrie d'information entre partenaires</t>
  </si>
  <si>
    <t xml:space="preserve">L'asymétrie d'information entre partenaires peut entrainer des positions opposées ou des conflits au niveau des limites de périmètre. </t>
  </si>
  <si>
    <t>4. Déploiement</t>
  </si>
  <si>
    <t>Sécurité du personnel exploitant</t>
  </si>
  <si>
    <t>Notamment lorsque les fluides impliqués sont dangereux pour l'homme, il est primordial de prévoir toutes les sécurités permettant d'éliminer les risques pour les personnes, que ce soit en exploitation normale ou en maintenance.</t>
  </si>
  <si>
    <t>Fiche plan de prévention des accidents</t>
  </si>
  <si>
    <t>Qualité dans le temps</t>
  </si>
  <si>
    <t xml:space="preserve">Avec le temps, la performance globale du système va baisser à cause de l'usure inévitable des équipements. </t>
  </si>
  <si>
    <t>Manque de personnel compétent</t>
  </si>
  <si>
    <t>Il est important de former les équipes à l'exploitation du système de récupération de chaleur car celui-ci peut être complexe et n'est pas toujours dans leur cœur de métier. Un manque de personnel compétent peut entrainer des problèmes dans la régulation ou le mauvais suivi de la performance.</t>
  </si>
  <si>
    <t>Turnover important</t>
  </si>
  <si>
    <t>Un turnover important peut impacter le système de récupération de chaleur dans le sens où les équipes n'ont plus l'expérience du pilotage de l'installation de récupération de chaleur.</t>
  </si>
  <si>
    <t>Pollution atmosphérique</t>
  </si>
  <si>
    <t>Dégagement de rejet gazeux</t>
  </si>
  <si>
    <t>Pollution du sol</t>
  </si>
  <si>
    <t>Fuite d'effluent liquide dans les sols</t>
  </si>
  <si>
    <t>Pollution de l'eau</t>
  </si>
  <si>
    <t>Fuite d'effluent liquide dans les eaux (rivières, nappes…etc)</t>
  </si>
  <si>
    <t>Document construit par l'ADEME et GreenFlex dans le cadre des groupes de travail de l'IEA</t>
  </si>
  <si>
    <t>Note probabilité</t>
  </si>
  <si>
    <t>Note gravité</t>
  </si>
  <si>
    <t>Intensité du risque</t>
  </si>
  <si>
    <t>2. IDENTIFICATION DES RISQUES FORTS</t>
  </si>
  <si>
    <t>TABLEAU DE BORD DES RISQUES DU PROJET</t>
  </si>
  <si>
    <t>Risque fort : Note supérieure ou égale à 10</t>
  </si>
  <si>
    <t>Risque moyen : Note entre 6 et 10</t>
  </si>
  <si>
    <t>Risque faible : Note inférieure ou égale à 6</t>
  </si>
  <si>
    <t>Numéro d'action</t>
  </si>
  <si>
    <t>Risques</t>
  </si>
  <si>
    <t>Nombre de risques fort</t>
  </si>
  <si>
    <t>Nombre de risques moyen</t>
  </si>
  <si>
    <t>Nombre de risques faible</t>
  </si>
  <si>
    <t>Risques fort</t>
  </si>
  <si>
    <t>Risques moyen</t>
  </si>
  <si>
    <t>3. DEPLOIEMENT DES ACTIONS DE MITIGATION</t>
  </si>
  <si>
    <t xml:space="preserve">Les actions de mitigation associées aux risques forts de votre projet : </t>
  </si>
  <si>
    <t>Fiches mitigation</t>
  </si>
  <si>
    <t>Retrouvez le détail des fiches dans les onglets suivants :</t>
  </si>
  <si>
    <t>DECARB IND</t>
  </si>
  <si>
    <t>https://agirpourlatransition.ademe.fr/entreprises/dispositif-aide/20210628/decarb-22021-98</t>
  </si>
  <si>
    <t>BCIAT</t>
  </si>
  <si>
    <t>https://agirpourlatransition.ademe.fr/entreprises/dispositif-aide/20210630/bciat2021-125</t>
  </si>
  <si>
    <t>CSR</t>
  </si>
  <si>
    <t>https://agirpourlatransition.ademe.fr/entreprises/dispositif-aide/20210315/energiecsr2021-49</t>
  </si>
  <si>
    <t>Guichet ASP</t>
  </si>
  <si>
    <t>https://www.asp-public.fr/aide-en-faveur-des-investissements-de-decarbonation-des-outils-de-production-industrielle</t>
  </si>
  <si>
    <t>Aides à l'investissement l'ADEME</t>
  </si>
  <si>
    <t>https://agirpourlatransition.ademe.fr/entreprises/recherche-projets?aap%5B0%5D=vous_etes%3AEntreprise</t>
  </si>
  <si>
    <t>Aides à la décision de l'ADEME</t>
  </si>
  <si>
    <t>https://agirpourlatransition.ademe.fr/entreprises/sites/default/files/2021-02/conditions-eligibilite-financement-generique-etudes-2021.pdf</t>
  </si>
  <si>
    <t>Fond chaleur</t>
  </si>
  <si>
    <t>https://fondschaleur.ademe.fr/?gclid=CjwKCAjwvuGJBhB1EiwACU1AiZh_brc8X2ZfVtPTuY22ZZtmEzbYwf6W6CCG39eB4lVIQ3znCmx7JxoC_VwQAvD_BwE&amp;gclsrc=aw.ds</t>
  </si>
  <si>
    <t>Très fort</t>
  </si>
  <si>
    <t>Fort</t>
  </si>
  <si>
    <t>Moyen</t>
  </si>
  <si>
    <t>Faible</t>
  </si>
  <si>
    <t>Très faible</t>
  </si>
  <si>
    <t>Nul</t>
  </si>
  <si>
    <t>Phases du projet</t>
  </si>
  <si>
    <t>Projet externe : la récupération et l'usage se font sur des sites différents (ZI, réseau de chaleur…)</t>
  </si>
  <si>
    <t>Taille du projet</t>
  </si>
  <si>
    <t>&lt; 1 M€</t>
  </si>
  <si>
    <t>&gt; 5 M €</t>
  </si>
  <si>
    <t>Ne sait pas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</si>
</sst>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1" x14ac:knownFonts="1">
    <font>
      <sz val="11"/>
      <color theme="1"/>
      <name val="Calibri"/>
      <family val="2"/>
      <scheme val="minor"/>
    </font>
    <font>
      <b/>
      <sz val="11"/>
      <color theme="0"/>
      <name val="Calibri"/>
      <family val="2"/>
      <scheme val="minor"/>
    </font>
    <font>
      <b/>
      <i/>
      <sz val="11"/>
      <color theme="1"/>
      <name val="Calibri"/>
      <family val="2"/>
      <scheme val="minor"/>
    </font>
    <font>
      <b/>
      <sz val="11"/>
      <color theme="1"/>
      <name val="Calibri"/>
      <family val="2"/>
      <scheme val="minor"/>
    </font>
    <font>
      <u/>
      <sz val="11"/>
      <color theme="10"/>
      <name val="Calibri"/>
      <family val="2"/>
      <scheme val="minor"/>
    </font>
    <font>
      <b/>
      <sz val="14"/>
      <color rgb="FF37EF81"/>
      <name val="Calibri"/>
      <family val="2"/>
      <scheme val="minor"/>
    </font>
    <font>
      <sz val="11"/>
      <color theme="1"/>
      <name val="Calibri"/>
      <family val="2"/>
      <scheme val="minor"/>
    </font>
    <font>
      <b/>
      <sz val="14"/>
      <name val="Calibri"/>
      <family val="2"/>
      <scheme val="minor"/>
    </font>
    <font>
      <sz val="11"/>
      <name val="Calibri"/>
      <family val="2"/>
      <scheme val="minor"/>
    </font>
    <font>
      <sz val="14"/>
      <color rgb="FF000000"/>
      <name val="Calibri"/>
      <family val="2"/>
      <scheme val="minor"/>
    </font>
    <font>
      <b/>
      <sz val="22"/>
      <color rgb="FF262F74"/>
      <name val="Calibri"/>
      <family val="2"/>
      <scheme val="minor"/>
    </font>
    <font>
      <sz val="22"/>
      <color rgb="FFFFFFFF"/>
      <name val="Calibri"/>
      <family val="2"/>
      <scheme val="minor"/>
    </font>
    <font>
      <b/>
      <sz val="14"/>
      <color rgb="FFFFFFFF"/>
      <name val="Calibri"/>
      <family val="2"/>
      <scheme val="minor"/>
    </font>
    <font>
      <sz val="11"/>
      <color rgb="FFFFFFFF"/>
      <name val="Calibri"/>
      <family val="2"/>
      <scheme val="minor"/>
    </font>
    <font>
      <sz val="8"/>
      <name val="Calibri"/>
      <family val="2"/>
      <scheme val="minor"/>
    </font>
    <font>
      <sz val="10"/>
      <color rgb="FF58595B"/>
      <name val="Tahoma"/>
      <family val="2"/>
    </font>
    <font>
      <b/>
      <sz val="16"/>
      <color rgb="FF262F74"/>
      <name val="Calibri"/>
      <family val="2"/>
      <scheme val="minor"/>
    </font>
    <font>
      <b/>
      <u/>
      <sz val="12"/>
      <color rgb="FF262F74"/>
      <name val="Calibri"/>
      <family val="2"/>
      <scheme val="minor"/>
    </font>
    <font>
      <sz val="20"/>
      <color theme="1"/>
      <name val="Avenir Black"/>
      <family val="2"/>
    </font>
    <font>
      <u/>
      <sz val="11"/>
      <name val="Calibri"/>
      <family val="2"/>
      <scheme val="minor"/>
    </font>
    <font>
      <u/>
      <sz val="11"/>
      <color theme="1"/>
      <name val="Calibri"/>
      <family val="2"/>
      <scheme val="minor"/>
    </font>
  </fonts>
  <fills count="11">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rgb="FF4889F4"/>
        <bgColor indexed="64"/>
      </patternFill>
    </fill>
    <fill>
      <patternFill patternType="solid">
        <fgColor rgb="FF262F74"/>
        <bgColor rgb="FF000000"/>
      </patternFill>
    </fill>
    <fill>
      <patternFill patternType="solid">
        <fgColor rgb="FFFFFFFF"/>
        <bgColor rgb="FF000000"/>
      </patternFill>
    </fill>
    <fill>
      <patternFill patternType="solid">
        <fgColor rgb="FFFFD555"/>
        <bgColor rgb="FF000000"/>
      </patternFill>
    </fill>
    <fill>
      <patternFill patternType="solid">
        <fgColor rgb="FFD56065"/>
        <bgColor rgb="FF000000"/>
      </patternFill>
    </fill>
    <fill>
      <patternFill patternType="solid">
        <fgColor rgb="FF92D0CC"/>
        <bgColor rgb="FF000000"/>
      </patternFill>
    </fill>
    <fill>
      <patternFill patternType="solid">
        <fgColor rgb="FF82A1D8"/>
        <bgColor rgb="FF000000"/>
      </patternFill>
    </fill>
  </fills>
  <borders count="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rgb="FF000000"/>
      </left>
      <right style="thin">
        <color indexed="64"/>
      </right>
      <top style="thin">
        <color indexed="64"/>
      </top>
      <bottom style="thin">
        <color indexed="64"/>
      </bottom>
      <diagonal/>
    </border>
    <border>
      <left style="thick">
        <color rgb="FF92D0CC"/>
      </left>
      <right style="thick">
        <color rgb="FF92D0CC"/>
      </right>
      <top style="thick">
        <color rgb="FF92D0CC"/>
      </top>
      <bottom style="thick">
        <color rgb="FF92D0CC"/>
      </bottom>
      <diagonal/>
    </border>
    <border>
      <left/>
      <right/>
      <top style="thick">
        <color rgb="FF92D0CC"/>
      </top>
      <bottom/>
      <diagonal/>
    </border>
    <border>
      <left/>
      <right style="thick">
        <color rgb="FFFFD555"/>
      </right>
      <top/>
      <bottom/>
      <diagonal/>
    </border>
    <border>
      <left/>
      <right/>
      <top style="thick">
        <color rgb="FFFFD555"/>
      </top>
      <bottom/>
      <diagonal/>
    </border>
    <border>
      <left/>
      <right style="thick">
        <color rgb="FFFFD555"/>
      </right>
      <top style="thick">
        <color rgb="FFFFD555"/>
      </top>
      <bottom style="thick">
        <color rgb="FFFFD555"/>
      </bottom>
      <diagonal/>
    </border>
    <border>
      <left style="thick">
        <color rgb="FFFFD555"/>
      </left>
      <right style="thick">
        <color rgb="FFD56065"/>
      </right>
      <top/>
      <bottom/>
      <diagonal/>
    </border>
    <border>
      <left style="thick">
        <color rgb="FFD56065"/>
      </left>
      <right/>
      <top style="thick">
        <color rgb="FFD56065"/>
      </top>
      <bottom style="thick">
        <color rgb="FFD56065"/>
      </bottom>
      <diagonal/>
    </border>
    <border>
      <left/>
      <right style="thick">
        <color rgb="FFD56065"/>
      </right>
      <top style="thick">
        <color rgb="FFD56065"/>
      </top>
      <bottom style="thick">
        <color rgb="FFD56065"/>
      </bottom>
      <diagonal/>
    </border>
    <border>
      <left/>
      <right/>
      <top style="medium">
        <color rgb="FF92D0CC"/>
      </top>
      <bottom style="medium">
        <color rgb="FF92D0CC"/>
      </bottom>
      <diagonal/>
    </border>
    <border>
      <left/>
      <right style="medium">
        <color rgb="FF92D0CC"/>
      </right>
      <top style="medium">
        <color rgb="FF92D0CC"/>
      </top>
      <bottom style="medium">
        <color rgb="FF92D0CC"/>
      </bottom>
      <diagonal/>
    </border>
    <border>
      <left style="thick">
        <color rgb="FF82A1D8"/>
      </left>
      <right/>
      <top style="thick">
        <color rgb="FF82A1D8"/>
      </top>
      <bottom style="thick">
        <color rgb="FF82A1D8"/>
      </bottom>
      <diagonal/>
    </border>
    <border>
      <left/>
      <right/>
      <top style="thick">
        <color rgb="FF82A1D8"/>
      </top>
      <bottom/>
      <diagonal/>
    </border>
    <border>
      <left/>
      <right/>
      <top style="thick">
        <color rgb="FFD56065"/>
      </top>
      <bottom style="thin">
        <color rgb="FF92D0CC"/>
      </bottom>
      <diagonal/>
    </border>
    <border>
      <left/>
      <right/>
      <top style="thick">
        <color rgb="FF82A1D8"/>
      </top>
      <bottom style="thin">
        <color rgb="FF92D0CC"/>
      </bottom>
      <diagonal/>
    </border>
    <border>
      <left style="thin">
        <color rgb="FF92D0CC"/>
      </left>
      <right/>
      <top style="thin">
        <color rgb="FF92D0CC"/>
      </top>
      <bottom/>
      <diagonal/>
    </border>
    <border>
      <left/>
      <right/>
      <top style="thin">
        <color rgb="FF92D0CC"/>
      </top>
      <bottom/>
      <diagonal/>
    </border>
    <border>
      <left style="medium">
        <color rgb="FF92D0CC"/>
      </left>
      <right/>
      <top style="medium">
        <color rgb="FF92D0CC"/>
      </top>
      <bottom/>
      <diagonal/>
    </border>
    <border>
      <left/>
      <right/>
      <top style="medium">
        <color rgb="FF92D0CC"/>
      </top>
      <bottom/>
      <diagonal/>
    </border>
    <border>
      <left/>
      <right style="medium">
        <color rgb="FF92D0CC"/>
      </right>
      <top style="medium">
        <color rgb="FF92D0CC"/>
      </top>
      <bottom/>
      <diagonal/>
    </border>
    <border>
      <left style="medium">
        <color rgb="FF92D0CC"/>
      </left>
      <right/>
      <top/>
      <bottom/>
      <diagonal/>
    </border>
    <border>
      <left style="medium">
        <color rgb="FF92D0CC"/>
      </left>
      <right/>
      <top style="medium">
        <color rgb="FF92D0CC"/>
      </top>
      <bottom style="medium">
        <color rgb="FF92D0CC"/>
      </bottom>
      <diagonal/>
    </border>
    <border>
      <left/>
      <right style="medium">
        <color rgb="FF92D0CC"/>
      </right>
      <top/>
      <bottom/>
      <diagonal/>
    </border>
    <border>
      <left style="medium">
        <color rgb="FF92D0CC"/>
      </left>
      <right style="thin">
        <color rgb="FF92D0CC"/>
      </right>
      <top/>
      <bottom/>
      <diagonal/>
    </border>
    <border>
      <left style="thin">
        <color rgb="FF92D0CC"/>
      </left>
      <right style="thin">
        <color rgb="FF92D0CC"/>
      </right>
      <top style="thin">
        <color rgb="FF92D0CC"/>
      </top>
      <bottom style="thin">
        <color rgb="FF92D0CC"/>
      </bottom>
      <diagonal/>
    </border>
    <border>
      <left style="thin">
        <color rgb="FF92D0CC"/>
      </left>
      <right/>
      <top style="thin">
        <color rgb="FF92D0CC"/>
      </top>
      <bottom style="thin">
        <color rgb="FF92D0CC"/>
      </bottom>
      <diagonal/>
    </border>
    <border>
      <left style="thin">
        <color rgb="FF92D0CC"/>
      </left>
      <right style="medium">
        <color rgb="FF92D0CC"/>
      </right>
      <top style="thin">
        <color rgb="FF92D0CC"/>
      </top>
      <bottom style="thin">
        <color rgb="FF92D0CC"/>
      </bottom>
      <diagonal/>
    </border>
    <border>
      <left style="medium">
        <color rgb="FF92D0CC"/>
      </left>
      <right/>
      <top/>
      <bottom style="medium">
        <color rgb="FF92D0CC"/>
      </bottom>
      <diagonal/>
    </border>
    <border>
      <left/>
      <right/>
      <top/>
      <bottom style="medium">
        <color rgb="FF92D0CC"/>
      </bottom>
      <diagonal/>
    </border>
    <border>
      <left/>
      <right style="medium">
        <color rgb="FF92D0CC"/>
      </right>
      <top/>
      <bottom style="medium">
        <color rgb="FF92D0CC"/>
      </bottom>
      <diagonal/>
    </border>
    <border>
      <left style="thin">
        <color rgb="FF92D0CC"/>
      </left>
      <right/>
      <top/>
      <bottom/>
      <diagonal/>
    </border>
    <border>
      <left style="medium">
        <color rgb="FF92D0CC"/>
      </left>
      <right style="thick">
        <color rgb="FF92D0CC"/>
      </right>
      <top style="medium">
        <color rgb="FF92D0CC"/>
      </top>
      <bottom style="thick">
        <color rgb="FF92D0CC"/>
      </bottom>
      <diagonal/>
    </border>
    <border>
      <left style="thick">
        <color rgb="FF92D0CC"/>
      </left>
      <right style="thick">
        <color rgb="FF92D0CC"/>
      </right>
      <top style="medium">
        <color rgb="FF92D0CC"/>
      </top>
      <bottom style="thick">
        <color rgb="FF92D0CC"/>
      </bottom>
      <diagonal/>
    </border>
    <border>
      <left style="thick">
        <color rgb="FF92D0CC"/>
      </left>
      <right style="medium">
        <color rgb="FF92D0CC"/>
      </right>
      <top style="medium">
        <color rgb="FF92D0CC"/>
      </top>
      <bottom style="thick">
        <color rgb="FF92D0CC"/>
      </bottom>
      <diagonal/>
    </border>
    <border>
      <left style="medium">
        <color rgb="FF92D0CC"/>
      </left>
      <right style="thick">
        <color rgb="FF92D0CC"/>
      </right>
      <top style="thick">
        <color rgb="FF92D0CC"/>
      </top>
      <bottom style="thick">
        <color rgb="FF92D0CC"/>
      </bottom>
      <diagonal/>
    </border>
    <border>
      <left style="thick">
        <color rgb="FF92D0CC"/>
      </left>
      <right style="medium">
        <color rgb="FF92D0CC"/>
      </right>
      <top style="thick">
        <color rgb="FF92D0CC"/>
      </top>
      <bottom style="thick">
        <color rgb="FF92D0CC"/>
      </bottom>
      <diagonal/>
    </border>
    <border>
      <left style="medium">
        <color rgb="FF92D0CC"/>
      </left>
      <right/>
      <top style="thick">
        <color rgb="FF92D0CC"/>
      </top>
      <bottom/>
      <diagonal/>
    </border>
    <border>
      <left/>
      <right style="medium">
        <color rgb="FF92D0CC"/>
      </right>
      <top style="thick">
        <color rgb="FF92D0CC"/>
      </top>
      <bottom/>
      <diagonal/>
    </border>
    <border>
      <left style="thick">
        <color rgb="FF82A1D8"/>
      </left>
      <right style="medium">
        <color rgb="FF92D0CC"/>
      </right>
      <top/>
      <bottom/>
      <diagonal/>
    </border>
    <border>
      <left/>
      <right style="medium">
        <color rgb="FF92D0CC"/>
      </right>
      <top style="thin">
        <color rgb="FF92D0CC"/>
      </top>
      <bottom/>
      <diagonal/>
    </border>
    <border>
      <left/>
      <right/>
      <top/>
      <bottom style="thick">
        <color rgb="FFD56065"/>
      </bottom>
      <diagonal/>
    </border>
    <border>
      <left/>
      <right/>
      <top style="thin">
        <color rgb="FF92D0CC"/>
      </top>
      <bottom style="thin">
        <color rgb="FF92D0CC"/>
      </bottom>
      <diagonal/>
    </border>
    <border>
      <left/>
      <right style="thin">
        <color rgb="FF92D0CC"/>
      </right>
      <top style="thin">
        <color rgb="FF92D0CC"/>
      </top>
      <bottom style="thin">
        <color rgb="FF92D0CC"/>
      </bottom>
      <diagonal/>
    </border>
    <border>
      <left/>
      <right style="thin">
        <color rgb="FF92D0CC"/>
      </right>
      <top style="thin">
        <color rgb="FF92D0CC"/>
      </top>
      <bottom/>
      <diagonal/>
    </border>
    <border>
      <left style="thin">
        <color rgb="FF92D0CC"/>
      </left>
      <right/>
      <top/>
      <bottom style="thin">
        <color rgb="FF92D0CC"/>
      </bottom>
      <diagonal/>
    </border>
    <border>
      <left/>
      <right/>
      <top/>
      <bottom style="thin">
        <color rgb="FF92D0CC"/>
      </bottom>
      <diagonal/>
    </border>
    <border>
      <left/>
      <right style="thin">
        <color rgb="FF92D0CC"/>
      </right>
      <top/>
      <bottom style="thin">
        <color rgb="FF92D0CC"/>
      </bottom>
      <diagonal/>
    </border>
  </borders>
  <cellStyleXfs count="3">
    <xf numFmtId="0" fontId="0" fillId="0" borderId="0"/>
    <xf numFmtId="0" fontId="4" fillId="0" borderId="0" applyNumberFormat="0" applyFill="0" applyBorder="0" applyAlignment="0" applyProtection="0"/>
    <xf numFmtId="9" fontId="6" fillId="0" borderId="0" applyFont="0" applyFill="0" applyBorder="0" applyAlignment="0" applyProtection="0"/>
  </cellStyleXfs>
  <cellXfs count="165">
    <xf numFmtId="0" fontId="0" fillId="0" borderId="0" xfId="0"/>
    <xf numFmtId="0" fontId="0" fillId="2" borderId="0" xfId="0" applyFill="1" applyAlignment="1">
      <alignment vertical="center"/>
    </xf>
    <xf numFmtId="0" fontId="1" fillId="3" borderId="7" xfId="0" applyFont="1" applyFill="1" applyBorder="1" applyAlignment="1">
      <alignment horizontal="center" vertical="center"/>
    </xf>
    <xf numFmtId="0" fontId="1" fillId="3" borderId="4" xfId="0" applyFont="1" applyFill="1" applyBorder="1" applyAlignment="1">
      <alignment horizontal="center" vertical="center" wrapText="1"/>
    </xf>
    <xf numFmtId="0" fontId="1" fillId="3" borderId="8" xfId="0" applyFont="1" applyFill="1" applyBorder="1" applyAlignment="1">
      <alignment horizontal="center" vertical="center" wrapText="1"/>
    </xf>
    <xf numFmtId="0" fontId="0" fillId="0" borderId="1" xfId="0" applyBorder="1"/>
    <xf numFmtId="0" fontId="0" fillId="0" borderId="1" xfId="0" applyBorder="1" applyAlignment="1">
      <alignment horizontal="center" vertical="center" wrapText="1"/>
    </xf>
    <xf numFmtId="0" fontId="0" fillId="0" borderId="0" xfId="0" applyAlignment="1">
      <alignment horizontal="center" vertical="center" wrapText="1"/>
    </xf>
    <xf numFmtId="9" fontId="0" fillId="0" borderId="0" xfId="0" applyNumberFormat="1"/>
    <xf numFmtId="0" fontId="15" fillId="0" borderId="0" xfId="0" applyFont="1"/>
    <xf numFmtId="164" fontId="0" fillId="0" borderId="0" xfId="0" applyNumberFormat="1"/>
    <xf numFmtId="165" fontId="0" fillId="0" borderId="0" xfId="2" applyNumberFormat="1" applyFont="1"/>
    <xf numFmtId="0" fontId="4" fillId="10" borderId="33" xfId="1" applyFill="1" applyBorder="1" applyAlignment="1" applyProtection="1">
      <alignment horizontal="center" vertical="center"/>
    </xf>
    <xf numFmtId="0" fontId="4" fillId="10" borderId="0" xfId="1" applyFill="1" applyBorder="1" applyAlignment="1" applyProtection="1">
      <alignment horizontal="center"/>
    </xf>
    <xf numFmtId="0" fontId="0" fillId="0" borderId="0" xfId="0" applyAlignment="1">
      <alignment horizontal="center" vertical="center"/>
    </xf>
    <xf numFmtId="0" fontId="0" fillId="0" borderId="0" xfId="0" applyAlignment="1">
      <alignment vertical="center"/>
    </xf>
    <xf numFmtId="0" fontId="2" fillId="0" borderId="0" xfId="0" applyFont="1" applyAlignment="1">
      <alignment horizontal="center" vertical="center"/>
    </xf>
    <xf numFmtId="0" fontId="3" fillId="0" borderId="0" xfId="0" applyFont="1" applyAlignment="1">
      <alignment horizontal="left" vertical="center"/>
    </xf>
    <xf numFmtId="0" fontId="0" fillId="0" borderId="6" xfId="0" applyBorder="1" applyAlignment="1">
      <alignment horizontal="center" vertical="center" wrapText="1"/>
    </xf>
    <xf numFmtId="0" fontId="0" fillId="0" borderId="2" xfId="0" applyBorder="1"/>
    <xf numFmtId="0" fontId="0" fillId="0" borderId="3" xfId="0" applyBorder="1"/>
    <xf numFmtId="0" fontId="0" fillId="0" borderId="4" xfId="0" applyBorder="1"/>
    <xf numFmtId="0" fontId="3" fillId="0" borderId="0" xfId="0" applyFont="1"/>
    <xf numFmtId="0" fontId="0" fillId="0" borderId="0" xfId="0" applyProtection="1">
      <protection locked="0"/>
    </xf>
    <xf numFmtId="0" fontId="18" fillId="0" borderId="0" xfId="0" applyFont="1"/>
    <xf numFmtId="0" fontId="20" fillId="0" borderId="0" xfId="0" applyFont="1"/>
    <xf numFmtId="0" fontId="0" fillId="5" borderId="0" xfId="0" applyFill="1"/>
    <xf numFmtId="0" fontId="11" fillId="0" borderId="0" xfId="0" applyFont="1" applyAlignment="1">
      <alignment vertical="center"/>
    </xf>
    <xf numFmtId="0" fontId="11" fillId="0" borderId="39" xfId="0" applyFont="1" applyBorder="1" applyAlignment="1">
      <alignment vertical="center"/>
    </xf>
    <xf numFmtId="0" fontId="11" fillId="0" borderId="29" xfId="0" applyFont="1" applyBorder="1" applyAlignment="1">
      <alignment vertical="center"/>
    </xf>
    <xf numFmtId="0" fontId="11" fillId="0" borderId="49" xfId="0" applyFont="1" applyBorder="1" applyAlignment="1">
      <alignment vertical="center"/>
    </xf>
    <xf numFmtId="0" fontId="11" fillId="0" borderId="31" xfId="0" applyFont="1" applyBorder="1" applyAlignment="1">
      <alignment vertical="center"/>
    </xf>
    <xf numFmtId="0" fontId="7" fillId="6" borderId="29" xfId="0" applyFont="1" applyFill="1" applyBorder="1" applyAlignment="1">
      <alignment vertical="center"/>
    </xf>
    <xf numFmtId="0" fontId="12" fillId="6" borderId="12" xfId="0" applyFont="1" applyFill="1" applyBorder="1" applyAlignment="1">
      <alignment vertical="center"/>
    </xf>
    <xf numFmtId="0" fontId="11" fillId="7" borderId="13" xfId="0" applyFont="1" applyFill="1" applyBorder="1" applyAlignment="1">
      <alignment horizontal="center" vertical="center"/>
    </xf>
    <xf numFmtId="0" fontId="8" fillId="0" borderId="14" xfId="0" applyFont="1" applyBorder="1" applyAlignment="1">
      <alignment horizontal="left" vertical="center"/>
    </xf>
    <xf numFmtId="0" fontId="11" fillId="0" borderId="15" xfId="0" applyFont="1" applyBorder="1" applyAlignment="1">
      <alignment horizontal="center" vertical="center"/>
    </xf>
    <xf numFmtId="0" fontId="11" fillId="8" borderId="16" xfId="0" applyFont="1" applyFill="1" applyBorder="1" applyAlignment="1">
      <alignment horizontal="center" vertical="center"/>
    </xf>
    <xf numFmtId="0" fontId="8" fillId="0" borderId="17" xfId="0" applyFont="1" applyBorder="1" applyAlignment="1">
      <alignment horizontal="left" vertical="center"/>
    </xf>
    <xf numFmtId="0" fontId="11" fillId="9" borderId="18" xfId="0" applyFont="1" applyFill="1" applyBorder="1" applyAlignment="1">
      <alignment horizontal="center" vertical="center"/>
    </xf>
    <xf numFmtId="0" fontId="8" fillId="0" borderId="19" xfId="0" applyFont="1" applyBorder="1" applyAlignment="1">
      <alignment horizontal="left" vertical="center"/>
    </xf>
    <xf numFmtId="0" fontId="8" fillId="0" borderId="0" xfId="0" applyFont="1" applyAlignment="1">
      <alignment horizontal="left" vertical="center"/>
    </xf>
    <xf numFmtId="0" fontId="8" fillId="10" borderId="20" xfId="0" applyFont="1" applyFill="1" applyBorder="1" applyAlignment="1">
      <alignment horizontal="left" vertical="center"/>
    </xf>
    <xf numFmtId="0" fontId="8" fillId="0" borderId="21" xfId="0" applyFont="1" applyBorder="1" applyAlignment="1">
      <alignment horizontal="left" vertical="center"/>
    </xf>
    <xf numFmtId="0" fontId="0" fillId="0" borderId="47" xfId="0" applyBorder="1"/>
    <xf numFmtId="0" fontId="11" fillId="6" borderId="29" xfId="0" applyFont="1" applyFill="1" applyBorder="1" applyAlignment="1">
      <alignment horizontal="center" vertical="center"/>
    </xf>
    <xf numFmtId="0" fontId="11" fillId="6" borderId="0" xfId="0" applyFont="1" applyFill="1" applyAlignment="1">
      <alignment horizontal="center" vertical="center"/>
    </xf>
    <xf numFmtId="0" fontId="11" fillId="6" borderId="13" xfId="0" applyFont="1" applyFill="1" applyBorder="1" applyAlignment="1">
      <alignment horizontal="center" vertical="center"/>
    </xf>
    <xf numFmtId="0" fontId="11" fillId="6" borderId="22" xfId="0" applyFont="1" applyFill="1" applyBorder="1" applyAlignment="1">
      <alignment horizontal="center" vertical="center"/>
    </xf>
    <xf numFmtId="0" fontId="11" fillId="6" borderId="23" xfId="0" applyFont="1" applyFill="1" applyBorder="1" applyAlignment="1">
      <alignment horizontal="center" vertical="center"/>
    </xf>
    <xf numFmtId="0" fontId="11" fillId="0" borderId="31" xfId="0" applyFont="1" applyBorder="1" applyAlignment="1">
      <alignment horizontal="center" vertical="center"/>
    </xf>
    <xf numFmtId="0" fontId="0" fillId="6" borderId="0" xfId="0" applyFill="1" applyAlignment="1">
      <alignment vertical="center"/>
    </xf>
    <xf numFmtId="0" fontId="0" fillId="6" borderId="29" xfId="0" applyFill="1" applyBorder="1"/>
    <xf numFmtId="0" fontId="0" fillId="6" borderId="0" xfId="0" applyFill="1"/>
    <xf numFmtId="0" fontId="0" fillId="6" borderId="31" xfId="0" applyFill="1" applyBorder="1"/>
    <xf numFmtId="0" fontId="0" fillId="6" borderId="26" xfId="0" applyFill="1" applyBorder="1"/>
    <xf numFmtId="0" fontId="0" fillId="6" borderId="27" xfId="0" applyFill="1" applyBorder="1"/>
    <xf numFmtId="0" fontId="0" fillId="6" borderId="28" xfId="0" applyFill="1" applyBorder="1"/>
    <xf numFmtId="0" fontId="0" fillId="6" borderId="29" xfId="0" applyFill="1" applyBorder="1" applyAlignment="1">
      <alignment vertical="center"/>
    </xf>
    <xf numFmtId="0" fontId="0" fillId="6" borderId="32" xfId="0" applyFill="1" applyBorder="1"/>
    <xf numFmtId="0" fontId="0" fillId="6" borderId="36" xfId="0" applyFill="1" applyBorder="1"/>
    <xf numFmtId="0" fontId="0" fillId="6" borderId="37" xfId="0" applyFill="1" applyBorder="1"/>
    <xf numFmtId="0" fontId="0" fillId="6" borderId="38" xfId="0" applyFill="1" applyBorder="1"/>
    <xf numFmtId="0" fontId="0" fillId="0" borderId="36" xfId="0" applyBorder="1"/>
    <xf numFmtId="0" fontId="0" fillId="0" borderId="37" xfId="0" applyBorder="1"/>
    <xf numFmtId="0" fontId="0" fillId="0" borderId="38" xfId="0" applyBorder="1"/>
    <xf numFmtId="0" fontId="0" fillId="5" borderId="31" xfId="0" applyFill="1" applyBorder="1"/>
    <xf numFmtId="0" fontId="0" fillId="0" borderId="31" xfId="0" applyBorder="1"/>
    <xf numFmtId="0" fontId="0" fillId="0" borderId="0" xfId="0" applyAlignment="1">
      <alignment horizontal="right"/>
    </xf>
    <xf numFmtId="0" fontId="0" fillId="0" borderId="0" xfId="0" applyAlignment="1" applyProtection="1">
      <alignment horizontal="center"/>
      <protection locked="0"/>
    </xf>
    <xf numFmtId="0" fontId="0" fillId="0" borderId="0" xfId="0" applyAlignment="1" applyProtection="1">
      <alignment horizontal="center" vertical="center" wrapText="1"/>
      <protection locked="0"/>
    </xf>
    <xf numFmtId="0" fontId="0" fillId="0" borderId="0" xfId="0" applyAlignment="1" applyProtection="1">
      <alignment wrapText="1"/>
      <protection locked="0"/>
    </xf>
    <xf numFmtId="0" fontId="1" fillId="4" borderId="1" xfId="0" applyFont="1" applyFill="1" applyBorder="1" applyAlignment="1" applyProtection="1">
      <alignment horizontal="center" vertical="center" wrapText="1"/>
      <protection locked="0"/>
    </xf>
    <xf numFmtId="0" fontId="1" fillId="4" borderId="2" xfId="0" applyFont="1" applyFill="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0" borderId="1" xfId="0" applyFont="1" applyBorder="1" applyAlignment="1" applyProtection="1">
      <alignment horizontal="center" vertical="center" wrapText="1"/>
      <protection locked="0"/>
    </xf>
    <xf numFmtId="0" fontId="0" fillId="0" borderId="0" xfId="0" applyAlignment="1" applyProtection="1">
      <alignment horizontal="center" vertical="center"/>
      <protection locked="0"/>
    </xf>
    <xf numFmtId="0" fontId="4" fillId="0" borderId="1" xfId="1" applyFill="1" applyBorder="1" applyAlignment="1" applyProtection="1">
      <alignment horizontal="center" vertical="center" wrapText="1"/>
      <protection locked="0"/>
    </xf>
    <xf numFmtId="0" fontId="4" fillId="0" borderId="4" xfId="1" applyFill="1" applyBorder="1" applyAlignment="1" applyProtection="1">
      <alignment horizontal="center" vertical="center" wrapText="1"/>
      <protection locked="0"/>
    </xf>
    <xf numFmtId="0" fontId="8" fillId="7" borderId="6" xfId="0" applyFont="1" applyFill="1" applyBorder="1" applyAlignment="1" applyProtection="1">
      <alignment horizontal="center" vertical="center"/>
      <protection locked="0"/>
    </xf>
    <xf numFmtId="0" fontId="4" fillId="0" borderId="1" xfId="1" applyFill="1"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4" fillId="0" borderId="5" xfId="1" applyFill="1" applyBorder="1" applyAlignment="1" applyProtection="1">
      <alignment horizontal="center" vertical="center" wrapText="1"/>
      <protection locked="0"/>
    </xf>
    <xf numFmtId="0" fontId="8" fillId="2" borderId="1" xfId="0" applyFont="1" applyFill="1" applyBorder="1" applyAlignment="1" applyProtection="1">
      <alignment horizontal="center" vertical="center" wrapText="1"/>
      <protection locked="0"/>
    </xf>
    <xf numFmtId="0" fontId="16" fillId="0" borderId="0" xfId="0" applyFont="1" applyAlignment="1" applyProtection="1">
      <alignment vertical="center"/>
      <protection locked="0"/>
    </xf>
    <xf numFmtId="0" fontId="3" fillId="0" borderId="0" xfId="0" applyFont="1" applyAlignment="1" applyProtection="1">
      <alignment horizontal="left" vertical="center" wrapText="1"/>
      <protection locked="0"/>
    </xf>
    <xf numFmtId="0" fontId="0" fillId="0" borderId="0" xfId="0" applyAlignment="1" applyProtection="1">
      <alignment vertical="center"/>
      <protection locked="0"/>
    </xf>
    <xf numFmtId="0" fontId="3" fillId="0" borderId="0" xfId="0" applyFont="1" applyAlignment="1" applyProtection="1">
      <alignment vertical="center" wrapText="1"/>
      <protection locked="0"/>
    </xf>
    <xf numFmtId="0" fontId="1" fillId="4" borderId="1" xfId="0" applyFont="1" applyFill="1" applyBorder="1" applyAlignment="1" applyProtection="1">
      <alignment horizontal="center" vertical="center"/>
      <protection locked="0"/>
    </xf>
    <xf numFmtId="0" fontId="0" fillId="0" borderId="1" xfId="0" applyBorder="1" applyAlignment="1" applyProtection="1">
      <alignment horizontal="center"/>
      <protection locked="0"/>
    </xf>
    <xf numFmtId="0" fontId="0" fillId="0" borderId="1" xfId="0" applyBorder="1" applyAlignment="1" applyProtection="1">
      <alignment horizontal="center" wrapText="1"/>
      <protection locked="0"/>
    </xf>
    <xf numFmtId="0" fontId="3" fillId="0" borderId="0" xfId="0" applyFont="1" applyAlignment="1" applyProtection="1">
      <alignment vertical="center"/>
      <protection locked="0"/>
    </xf>
    <xf numFmtId="0" fontId="8" fillId="0" borderId="1" xfId="0" applyFont="1" applyBorder="1" applyAlignment="1" applyProtection="1">
      <alignment horizontal="center" vertical="center"/>
      <protection locked="0"/>
    </xf>
    <xf numFmtId="0" fontId="0" fillId="0" borderId="1" xfId="0" applyBorder="1" applyProtection="1">
      <protection locked="0"/>
    </xf>
    <xf numFmtId="0" fontId="0" fillId="0" borderId="4" xfId="0" applyBorder="1" applyProtection="1">
      <protection locked="0"/>
    </xf>
    <xf numFmtId="0" fontId="3" fillId="6" borderId="36" xfId="0" applyFont="1" applyFill="1" applyBorder="1" applyAlignment="1">
      <alignment horizontal="center"/>
    </xf>
    <xf numFmtId="0" fontId="3" fillId="6" borderId="37" xfId="0" applyFont="1" applyFill="1" applyBorder="1" applyAlignment="1">
      <alignment horizontal="center"/>
    </xf>
    <xf numFmtId="0" fontId="3" fillId="6" borderId="29" xfId="0" applyFont="1" applyFill="1" applyBorder="1" applyAlignment="1">
      <alignment horizontal="center"/>
    </xf>
    <xf numFmtId="0" fontId="3" fillId="6" borderId="0" xfId="0" applyFont="1" applyFill="1" applyAlignment="1">
      <alignment horizontal="center"/>
    </xf>
    <xf numFmtId="0" fontId="9" fillId="0" borderId="40" xfId="0" applyFont="1" applyBorder="1" applyAlignment="1">
      <alignment horizontal="center" vertical="center"/>
    </xf>
    <xf numFmtId="0" fontId="9" fillId="0" borderId="41" xfId="0" applyFont="1" applyBorder="1" applyAlignment="1">
      <alignment horizontal="center" vertical="center"/>
    </xf>
    <xf numFmtId="0" fontId="9" fillId="0" borderId="43" xfId="0" applyFont="1" applyBorder="1" applyAlignment="1">
      <alignment horizontal="center" vertical="center"/>
    </xf>
    <xf numFmtId="0" fontId="9" fillId="0" borderId="10" xfId="0" applyFont="1" applyBorder="1" applyAlignment="1">
      <alignment horizontal="center" vertical="center"/>
    </xf>
    <xf numFmtId="14" fontId="9" fillId="0" borderId="41" xfId="0" applyNumberFormat="1" applyFont="1" applyBorder="1" applyAlignment="1">
      <alignment horizontal="center" vertical="center"/>
    </xf>
    <xf numFmtId="0" fontId="9" fillId="0" borderId="42" xfId="0" applyFont="1" applyBorder="1" applyAlignment="1">
      <alignment horizontal="center" vertical="center"/>
    </xf>
    <xf numFmtId="0" fontId="9" fillId="0" borderId="44" xfId="0" applyFont="1" applyBorder="1" applyAlignment="1">
      <alignment horizontal="center" vertical="center"/>
    </xf>
    <xf numFmtId="0" fontId="0" fillId="6" borderId="33" xfId="0" applyFill="1" applyBorder="1" applyAlignment="1">
      <alignment horizontal="center" vertical="center"/>
    </xf>
    <xf numFmtId="0" fontId="0" fillId="6" borderId="34" xfId="0" applyFill="1" applyBorder="1" applyAlignment="1">
      <alignment horizontal="center" vertical="center"/>
    </xf>
    <xf numFmtId="0" fontId="0" fillId="6" borderId="35" xfId="0" applyFill="1" applyBorder="1" applyAlignment="1">
      <alignment horizontal="center" vertical="center"/>
    </xf>
    <xf numFmtId="0" fontId="13" fillId="5" borderId="24" xfId="0" applyFont="1" applyFill="1" applyBorder="1" applyAlignment="1">
      <alignment horizontal="center" vertical="center"/>
    </xf>
    <xf numFmtId="0" fontId="13" fillId="5" borderId="25" xfId="0" applyFont="1" applyFill="1" applyBorder="1" applyAlignment="1">
      <alignment horizontal="center" vertical="center"/>
    </xf>
    <xf numFmtId="0" fontId="13" fillId="5" borderId="48" xfId="0" applyFont="1" applyFill="1" applyBorder="1" applyAlignment="1">
      <alignment horizontal="center" vertical="center"/>
    </xf>
    <xf numFmtId="0" fontId="0" fillId="6" borderId="29" xfId="0" applyFill="1" applyBorder="1" applyAlignment="1">
      <alignment horizontal="center" vertical="center"/>
    </xf>
    <xf numFmtId="0" fontId="0" fillId="6" borderId="0" xfId="0" applyFill="1" applyAlignment="1">
      <alignment horizontal="center" vertical="center"/>
    </xf>
    <xf numFmtId="0" fontId="0" fillId="6" borderId="29" xfId="0" applyFill="1" applyBorder="1" applyAlignment="1">
      <alignment horizontal="center"/>
    </xf>
    <xf numFmtId="0" fontId="0" fillId="6" borderId="0" xfId="0" applyFill="1" applyAlignment="1">
      <alignment horizontal="center"/>
    </xf>
    <xf numFmtId="0" fontId="0" fillId="6" borderId="31" xfId="0" applyFill="1" applyBorder="1" applyAlignment="1">
      <alignment horizontal="center"/>
    </xf>
    <xf numFmtId="0" fontId="0" fillId="6" borderId="33" xfId="0" applyFill="1" applyBorder="1" applyAlignment="1">
      <alignment horizontal="center" vertical="center" wrapText="1"/>
    </xf>
    <xf numFmtId="0" fontId="0" fillId="6" borderId="34" xfId="0" applyFill="1" applyBorder="1" applyAlignment="1">
      <alignment horizontal="center" vertical="center" wrapText="1"/>
    </xf>
    <xf numFmtId="0" fontId="0" fillId="6" borderId="35" xfId="0" applyFill="1" applyBorder="1" applyAlignment="1">
      <alignment horizontal="center" vertical="center" wrapText="1"/>
    </xf>
    <xf numFmtId="0" fontId="13" fillId="5" borderId="39" xfId="0" applyFont="1" applyFill="1" applyBorder="1" applyAlignment="1">
      <alignment horizontal="center" vertical="center"/>
    </xf>
    <xf numFmtId="0" fontId="13" fillId="5" borderId="0" xfId="0" applyFont="1" applyFill="1" applyAlignment="1">
      <alignment horizontal="center" vertical="center"/>
    </xf>
    <xf numFmtId="0" fontId="4" fillId="6" borderId="24" xfId="1" applyFill="1" applyBorder="1" applyAlignment="1" applyProtection="1">
      <alignment horizontal="center" vertical="center"/>
    </xf>
    <xf numFmtId="0" fontId="4" fillId="6" borderId="25" xfId="1" applyFill="1" applyBorder="1" applyAlignment="1" applyProtection="1">
      <alignment horizontal="center" vertical="center"/>
    </xf>
    <xf numFmtId="0" fontId="4" fillId="6" borderId="52" xfId="1" applyFill="1" applyBorder="1" applyAlignment="1" applyProtection="1">
      <alignment horizontal="center" vertical="center"/>
    </xf>
    <xf numFmtId="0" fontId="4" fillId="6" borderId="53" xfId="1" applyFill="1" applyBorder="1" applyAlignment="1" applyProtection="1">
      <alignment horizontal="center" vertical="center"/>
    </xf>
    <xf numFmtId="0" fontId="4" fillId="6" borderId="54" xfId="1" applyFill="1" applyBorder="1" applyAlignment="1" applyProtection="1">
      <alignment horizontal="center" vertical="center"/>
    </xf>
    <xf numFmtId="0" fontId="4" fillId="6" borderId="55" xfId="1" applyFill="1" applyBorder="1" applyAlignment="1" applyProtection="1">
      <alignment horizontal="center" vertical="center"/>
    </xf>
    <xf numFmtId="0" fontId="10" fillId="0" borderId="45" xfId="0" applyFont="1" applyBorder="1" applyAlignment="1">
      <alignment horizontal="center" vertical="center"/>
    </xf>
    <xf numFmtId="0" fontId="10" fillId="0" borderId="11" xfId="0" applyFont="1" applyBorder="1" applyAlignment="1">
      <alignment horizontal="center" vertical="center"/>
    </xf>
    <xf numFmtId="0" fontId="10" fillId="0" borderId="46" xfId="0" applyFont="1" applyBorder="1" applyAlignment="1">
      <alignment horizontal="center" vertical="center"/>
    </xf>
    <xf numFmtId="0" fontId="10" fillId="0" borderId="29" xfId="0" applyFont="1" applyBorder="1" applyAlignment="1">
      <alignment horizontal="center" vertical="center"/>
    </xf>
    <xf numFmtId="0" fontId="10" fillId="0" borderId="0" xfId="0" applyFont="1" applyAlignment="1">
      <alignment horizontal="center" vertical="center"/>
    </xf>
    <xf numFmtId="0" fontId="10" fillId="0" borderId="31" xfId="0" applyFont="1" applyBorder="1" applyAlignment="1">
      <alignment horizontal="center" vertical="center"/>
    </xf>
    <xf numFmtId="0" fontId="8" fillId="0" borderId="34" xfId="0" applyFont="1" applyBorder="1" applyAlignment="1">
      <alignment horizontal="left" vertical="center" wrapText="1"/>
    </xf>
    <xf numFmtId="0" fontId="13" fillId="0" borderId="50" xfId="0" applyFont="1" applyBorder="1" applyAlignment="1">
      <alignment horizontal="left" vertical="center"/>
    </xf>
    <xf numFmtId="0" fontId="13" fillId="0" borderId="51" xfId="0" applyFont="1" applyBorder="1" applyAlignment="1">
      <alignment horizontal="left" vertical="center"/>
    </xf>
    <xf numFmtId="0" fontId="11" fillId="0" borderId="50" xfId="0" applyFont="1" applyBorder="1" applyAlignment="1">
      <alignment horizontal="left" vertical="center"/>
    </xf>
    <xf numFmtId="0" fontId="11" fillId="0" borderId="51" xfId="0" applyFont="1" applyBorder="1" applyAlignment="1">
      <alignment horizontal="left" vertical="center"/>
    </xf>
    <xf numFmtId="0" fontId="0" fillId="7" borderId="30" xfId="0" applyFill="1" applyBorder="1" applyAlignment="1" applyProtection="1">
      <alignment horizontal="center"/>
      <protection locked="0"/>
    </xf>
    <xf numFmtId="0" fontId="0" fillId="7" borderId="18" xfId="0" applyFill="1" applyBorder="1" applyAlignment="1" applyProtection="1">
      <alignment horizontal="center"/>
      <protection locked="0"/>
    </xf>
    <xf numFmtId="0" fontId="0" fillId="7" borderId="19" xfId="0" applyFill="1" applyBorder="1" applyAlignment="1" applyProtection="1">
      <alignment horizontal="center"/>
      <protection locked="0"/>
    </xf>
    <xf numFmtId="0" fontId="13" fillId="5" borderId="30" xfId="0" applyFont="1" applyFill="1" applyBorder="1" applyAlignment="1">
      <alignment horizontal="center" vertical="center"/>
    </xf>
    <xf numFmtId="0" fontId="13" fillId="5" borderId="18" xfId="0" applyFont="1" applyFill="1" applyBorder="1" applyAlignment="1">
      <alignment horizontal="center" vertical="center"/>
    </xf>
    <xf numFmtId="0" fontId="13" fillId="5" borderId="19" xfId="0" applyFont="1" applyFill="1" applyBorder="1" applyAlignment="1">
      <alignment horizontal="center" vertical="center"/>
    </xf>
    <xf numFmtId="0" fontId="0" fillId="8" borderId="30" xfId="0" applyFill="1" applyBorder="1" applyAlignment="1" applyProtection="1">
      <alignment horizontal="center"/>
      <protection locked="0"/>
    </xf>
    <xf numFmtId="0" fontId="0" fillId="8" borderId="18" xfId="0" applyFill="1" applyBorder="1" applyAlignment="1" applyProtection="1">
      <alignment horizontal="center"/>
      <protection locked="0"/>
    </xf>
    <xf numFmtId="0" fontId="0" fillId="8" borderId="19" xfId="0" applyFill="1" applyBorder="1" applyAlignment="1" applyProtection="1">
      <alignment horizontal="center"/>
      <protection locked="0"/>
    </xf>
    <xf numFmtId="0" fontId="0" fillId="7" borderId="26" xfId="0" applyFill="1" applyBorder="1" applyAlignment="1" applyProtection="1">
      <alignment horizontal="center" wrapText="1"/>
      <protection locked="0"/>
    </xf>
    <xf numFmtId="0" fontId="0" fillId="7" borderId="27" xfId="0" applyFill="1" applyBorder="1" applyAlignment="1" applyProtection="1">
      <alignment horizontal="center" wrapText="1"/>
      <protection locked="0"/>
    </xf>
    <xf numFmtId="0" fontId="0" fillId="7" borderId="28" xfId="0" applyFill="1" applyBorder="1" applyAlignment="1" applyProtection="1">
      <alignment horizontal="center" wrapText="1"/>
      <protection locked="0"/>
    </xf>
    <xf numFmtId="0" fontId="0" fillId="7" borderId="36" xfId="0" applyFill="1" applyBorder="1" applyAlignment="1" applyProtection="1">
      <alignment horizontal="center" wrapText="1"/>
      <protection locked="0"/>
    </xf>
    <xf numFmtId="0" fontId="0" fillId="7" borderId="37" xfId="0" applyFill="1" applyBorder="1" applyAlignment="1" applyProtection="1">
      <alignment horizontal="center" wrapText="1"/>
      <protection locked="0"/>
    </xf>
    <xf numFmtId="0" fontId="0" fillId="7" borderId="38" xfId="0" applyFill="1" applyBorder="1" applyAlignment="1" applyProtection="1">
      <alignment horizontal="center" wrapText="1"/>
      <protection locked="0"/>
    </xf>
    <xf numFmtId="0" fontId="0" fillId="6" borderId="31" xfId="0" applyFill="1" applyBorder="1" applyAlignment="1">
      <alignment horizontal="center" vertical="center"/>
    </xf>
    <xf numFmtId="0" fontId="5" fillId="0" borderId="0" xfId="0" applyFont="1" applyAlignment="1" applyProtection="1">
      <alignment horizontal="left"/>
      <protection locked="0"/>
    </xf>
    <xf numFmtId="0" fontId="16" fillId="0" borderId="0" xfId="0" applyFont="1" applyAlignment="1" applyProtection="1">
      <alignment horizontal="center" vertical="center"/>
      <protection locked="0"/>
    </xf>
    <xf numFmtId="0" fontId="17" fillId="0" borderId="0" xfId="0" applyFont="1" applyAlignment="1" applyProtection="1">
      <alignment horizontal="center" vertical="center"/>
      <protection locked="0"/>
    </xf>
    <xf numFmtId="0" fontId="0" fillId="0" borderId="1" xfId="0" applyBorder="1" applyAlignment="1">
      <alignment horizontal="right"/>
    </xf>
    <xf numFmtId="0" fontId="0" fillId="0" borderId="1" xfId="0" applyBorder="1" applyAlignment="1">
      <alignment horizontal="left"/>
    </xf>
    <xf numFmtId="0" fontId="0" fillId="0" borderId="1" xfId="0" applyBorder="1" applyAlignment="1">
      <alignment horizontal="left" vertical="center"/>
    </xf>
    <xf numFmtId="0" fontId="19" fillId="0" borderId="1" xfId="1" applyFont="1" applyBorder="1" applyAlignment="1">
      <alignment horizontal="left" vertical="center"/>
    </xf>
    <xf numFmtId="0" fontId="0" fillId="0" borderId="1" xfId="0" applyBorder="1" applyAlignment="1">
      <alignment horizontal="right" wrapText="1"/>
    </xf>
  </cellXfs>
  <cellStyles count="3">
    <cellStyle name="Lien hypertexte" xfId="1" builtinId="8"/>
    <cellStyle name="Normal" xfId="0" builtinId="0"/>
    <cellStyle name="Pourcentage" xfId="2" builtinId="5"/>
  </cellStyles>
  <dxfs count="37">
    <dxf>
      <font>
        <color theme="0"/>
      </font>
    </dxf>
    <dxf>
      <font>
        <color theme="0"/>
      </font>
    </dxf>
    <dxf>
      <font>
        <color theme="0"/>
      </font>
    </dxf>
    <dxf>
      <fill>
        <patternFill patternType="none">
          <bgColor auto="1"/>
        </patternFill>
      </fill>
      <border>
        <left/>
        <right/>
        <top/>
        <bottom/>
        <vertical/>
        <horizontal/>
      </border>
    </dxf>
    <dxf>
      <font>
        <color theme="0"/>
      </font>
    </dxf>
    <dxf>
      <font>
        <color theme="0"/>
      </font>
    </dxf>
    <dxf>
      <fill>
        <patternFill patternType="none">
          <bgColor auto="1"/>
        </patternFill>
      </fill>
      <border>
        <left/>
        <right/>
        <top/>
        <bottom/>
        <vertical/>
        <horizontal/>
      </border>
    </dxf>
    <dxf>
      <font>
        <color theme="0"/>
      </font>
    </dxf>
    <dxf>
      <fill>
        <patternFill patternType="none">
          <bgColor auto="1"/>
        </patternFill>
      </fill>
      <border>
        <left/>
        <right/>
        <top/>
        <bottom/>
        <vertical/>
        <horizontal/>
      </border>
    </dxf>
    <dxf>
      <fill>
        <patternFill patternType="none">
          <bgColor auto="1"/>
        </patternFill>
      </fill>
      <border>
        <left/>
        <right/>
        <top/>
        <bottom/>
        <vertical/>
        <horizontal/>
      </border>
    </dxf>
    <dxf>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0" formatCode="General"/>
      <fill>
        <patternFill patternType="none">
          <fgColor indexed="64"/>
          <bgColor auto="1"/>
        </patternFill>
      </fill>
    </dxf>
    <dxf>
      <numFmt numFmtId="0" formatCode="General"/>
      <fill>
        <patternFill patternType="none">
          <fgColor indexed="64"/>
          <bgColor auto="1"/>
        </patternFill>
      </fill>
    </dxf>
    <dxf>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ill>
        <patternFill patternType="none">
          <fgColor indexed="64"/>
          <bgColor auto="1"/>
        </patternFill>
      </fill>
    </dxf>
    <dxf>
      <border outline="0">
        <bottom style="thin">
          <color rgb="FF000000"/>
        </bottom>
      </border>
    </dxf>
    <dxf>
      <font>
        <b/>
        <i val="0"/>
        <strike val="0"/>
        <condense val="0"/>
        <extend val="0"/>
        <outline val="0"/>
        <shadow val="0"/>
        <u val="none"/>
        <vertAlign val="baseline"/>
        <sz val="11"/>
        <color theme="0"/>
        <name val="Calibri"/>
        <family val="2"/>
        <scheme val="minor"/>
      </font>
      <fill>
        <patternFill patternType="solid">
          <fgColor indexed="64"/>
          <bgColor rgb="FF00206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color theme="0" tint="-0.24994659260841701"/>
      </font>
      <fill>
        <patternFill>
          <bgColor theme="0" tint="-4.9989318521683403E-2"/>
        </patternFill>
      </fill>
    </dxf>
    <dxf>
      <font>
        <b val="0"/>
        <i/>
        <color theme="0" tint="-0.24994659260841701"/>
      </font>
      <fill>
        <patternFill>
          <bgColor theme="0" tint="-4.9989318521683403E-2"/>
        </patternFill>
      </fill>
    </dxf>
    <dxf>
      <font>
        <b val="0"/>
        <i/>
        <color theme="0" tint="-0.24994659260841701"/>
      </font>
      <fill>
        <patternFill>
          <bgColor theme="0" tint="-4.9989318521683403E-2"/>
        </patternFill>
      </fill>
    </dxf>
    <dxf>
      <fill>
        <patternFill>
          <bgColor rgb="FFD56065"/>
        </patternFill>
      </fill>
    </dxf>
    <dxf>
      <font>
        <b val="0"/>
        <i/>
        <color theme="0" tint="-0.24994659260841701"/>
      </font>
      <fill>
        <patternFill>
          <bgColor theme="0" tint="-4.9989318521683403E-2"/>
        </patternFill>
      </fill>
    </dxf>
    <dxf>
      <fill>
        <patternFill>
          <bgColor rgb="FFD56065"/>
        </patternFill>
      </fill>
    </dxf>
    <dxf>
      <fill>
        <patternFill>
          <bgColor rgb="FFD56065"/>
        </patternFill>
      </fill>
    </dxf>
    <dxf>
      <fill>
        <patternFill>
          <bgColor rgb="FFD56065"/>
        </patternFill>
      </fill>
    </dxf>
    <dxf>
      <fill>
        <patternFill>
          <bgColor rgb="FFD56065"/>
        </patternFill>
      </fill>
    </dxf>
    <dxf>
      <fill>
        <patternFill>
          <bgColor rgb="FFD56065"/>
        </patternFill>
      </fill>
    </dxf>
    <dxf>
      <fill>
        <patternFill>
          <bgColor rgb="FFD56065"/>
        </patternFill>
      </fill>
    </dxf>
  </dxfs>
  <tableStyles count="0" defaultTableStyle="TableStyleMedium2" defaultPivotStyle="PivotStyleLight16"/>
  <colors>
    <mruColors>
      <color rgb="FF92D0CC"/>
      <color rgb="FFD56065"/>
      <color rgb="FF37EF81"/>
      <color rgb="FF70AD47"/>
      <color rgb="FFFF0000"/>
      <color rgb="FFFFC000"/>
      <color rgb="FF4472C4"/>
      <color rgb="FF262F74"/>
      <color rgb="FFFFD555"/>
      <color rgb="FF4889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200" b="1" i="0" u="none" strike="noStrike" kern="1200" spc="0" baseline="0">
                <a:solidFill>
                  <a:sysClr val="windowText" lastClr="000000">
                    <a:lumMod val="65000"/>
                    <a:lumOff val="35000"/>
                  </a:sysClr>
                </a:solidFill>
                <a:latin typeface="+mn-lt"/>
                <a:ea typeface="+mn-ea"/>
                <a:cs typeface="+mn-cs"/>
              </a:defRPr>
            </a:pPr>
            <a:r>
              <a:rPr lang="en-US" sz="1200" b="1" i="0" u="none" strike="noStrike" kern="1200" spc="0" baseline="0">
                <a:solidFill>
                  <a:sysClr val="windowText" lastClr="000000">
                    <a:lumMod val="65000"/>
                    <a:lumOff val="35000"/>
                  </a:sysClr>
                </a:solidFill>
                <a:latin typeface="+mn-lt"/>
                <a:ea typeface="+mn-ea"/>
                <a:cs typeface="+mn-cs"/>
              </a:rPr>
              <a:t>Répartition des risques selon leur intensité (Probabilité x Gravité)</a:t>
            </a:r>
          </a:p>
        </c:rich>
      </c:tx>
      <c:layout>
        <c:manualLayout>
          <c:xMode val="edge"/>
          <c:yMode val="edge"/>
          <c:x val="0.30122476543481314"/>
          <c:y val="4.6119880884590611E-2"/>
        </c:manualLayout>
      </c:layout>
      <c:overlay val="0"/>
      <c:spPr>
        <a:noFill/>
        <a:ln>
          <a:noFill/>
        </a:ln>
        <a:effectLst/>
      </c:spPr>
      <c:txPr>
        <a:bodyPr rot="0" spcFirstLastPara="1" vertOverflow="ellipsis" vert="horz" wrap="square" anchor="ctr" anchorCtr="1"/>
        <a:lstStyle/>
        <a:p>
          <a:pPr algn="ctr" rtl="0">
            <a:defRPr lang="en-US" sz="1200" b="1" i="0" u="none" strike="noStrike" kern="1200" spc="0" baseline="0">
              <a:solidFill>
                <a:sysClr val="windowText" lastClr="000000">
                  <a:lumMod val="65000"/>
                  <a:lumOff val="35000"/>
                </a:sysClr>
              </a:solidFill>
              <a:latin typeface="+mn-lt"/>
              <a:ea typeface="+mn-ea"/>
              <a:cs typeface="+mn-cs"/>
            </a:defRPr>
          </a:pPr>
          <a:endParaRPr lang="fr-FR"/>
        </a:p>
      </c:txPr>
    </c:title>
    <c:autoTitleDeleted val="0"/>
    <c:plotArea>
      <c:layout>
        <c:manualLayout>
          <c:layoutTarget val="inner"/>
          <c:xMode val="edge"/>
          <c:yMode val="edge"/>
          <c:x val="4.9397953363455101E-2"/>
          <c:y val="7.2340563980602832E-2"/>
          <c:w val="0.92394587706041487"/>
          <c:h val="0.8611015319937334"/>
        </c:manualLayout>
      </c:layout>
      <c:scatterChart>
        <c:scatterStyle val="lineMarker"/>
        <c:varyColors val="0"/>
        <c:ser>
          <c:idx val="0"/>
          <c:order val="0"/>
          <c:tx>
            <c:strRef>
              <c:f>'2. Classement des risques'!$P$20</c:f>
              <c:strCache>
                <c:ptCount val="1"/>
                <c:pt idx="0">
                  <c:v>Intensité du risque</c:v>
                </c:pt>
              </c:strCache>
            </c:strRef>
          </c:tx>
          <c:spPr>
            <a:ln w="19050" cap="rnd">
              <a:noFill/>
              <a:round/>
            </a:ln>
            <a:effectLst/>
          </c:spPr>
          <c:marker>
            <c:symbol val="circle"/>
            <c:size val="5"/>
            <c:spPr>
              <a:solidFill>
                <a:schemeClr val="accent1"/>
              </a:solidFill>
              <a:ln w="9525">
                <a:solidFill>
                  <a:schemeClr val="accent1"/>
                </a:solidFill>
              </a:ln>
              <a:effectLst/>
            </c:spPr>
          </c:marker>
          <c:dLbls>
            <c:dLbl>
              <c:idx val="0"/>
              <c:tx>
                <c:rich>
                  <a:bodyPr/>
                  <a:lstStyle/>
                  <a:p>
                    <a:fld id="{7C6535AE-F490-40FD-BFED-894BADB5A0BD}" type="CELLRANGE">
                      <a:rPr lang="en-US"/>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5D49-4261-B7A0-CECC6695D267}"/>
                </c:ext>
              </c:extLst>
            </c:dLbl>
            <c:dLbl>
              <c:idx val="1"/>
              <c:tx>
                <c:rich>
                  <a:bodyPr/>
                  <a:lstStyle/>
                  <a:p>
                    <a:fld id="{EDFDF50C-AE99-4AA4-85A6-D498ABD6ADE5}"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5D49-4261-B7A0-CECC6695D267}"/>
                </c:ext>
              </c:extLst>
            </c:dLbl>
            <c:dLbl>
              <c:idx val="2"/>
              <c:tx>
                <c:rich>
                  <a:bodyPr/>
                  <a:lstStyle/>
                  <a:p>
                    <a:fld id="{D703D60E-A0C3-48BE-9E81-EFD9BCCC1930}"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5D49-4261-B7A0-CECC6695D267}"/>
                </c:ext>
              </c:extLst>
            </c:dLbl>
            <c:dLbl>
              <c:idx val="3"/>
              <c:tx>
                <c:rich>
                  <a:bodyPr/>
                  <a:lstStyle/>
                  <a:p>
                    <a:fld id="{A906C2ED-7023-4AA6-8F94-89D55056DC85}"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5D49-4261-B7A0-CECC6695D267}"/>
                </c:ext>
              </c:extLst>
            </c:dLbl>
            <c:dLbl>
              <c:idx val="4"/>
              <c:tx>
                <c:rich>
                  <a:bodyPr/>
                  <a:lstStyle/>
                  <a:p>
                    <a:fld id="{D771ABDA-CE15-46F2-9A7D-BBD83DE9E33E}"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5D49-4261-B7A0-CECC6695D267}"/>
                </c:ext>
              </c:extLst>
            </c:dLbl>
            <c:dLbl>
              <c:idx val="5"/>
              <c:tx>
                <c:rich>
                  <a:bodyPr/>
                  <a:lstStyle/>
                  <a:p>
                    <a:fld id="{CE3A0010-CBC3-4948-BD62-A6249F8219F1}"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5D49-4261-B7A0-CECC6695D267}"/>
                </c:ext>
              </c:extLst>
            </c:dLbl>
            <c:dLbl>
              <c:idx val="6"/>
              <c:tx>
                <c:rich>
                  <a:bodyPr/>
                  <a:lstStyle/>
                  <a:p>
                    <a:fld id="{2318E301-5463-473F-9097-1EB1F6C2A799}"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5D49-4261-B7A0-CECC6695D267}"/>
                </c:ext>
              </c:extLst>
            </c:dLbl>
            <c:dLbl>
              <c:idx val="7"/>
              <c:tx>
                <c:rich>
                  <a:bodyPr/>
                  <a:lstStyle/>
                  <a:p>
                    <a:fld id="{79937EBF-178A-47A3-A6A4-45002894CB26}"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5D49-4261-B7A0-CECC6695D267}"/>
                </c:ext>
              </c:extLst>
            </c:dLbl>
            <c:dLbl>
              <c:idx val="8"/>
              <c:tx>
                <c:rich>
                  <a:bodyPr/>
                  <a:lstStyle/>
                  <a:p>
                    <a:fld id="{F066065B-BE43-47E0-A718-F213F8B14747}"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5D49-4261-B7A0-CECC6695D267}"/>
                </c:ext>
              </c:extLst>
            </c:dLbl>
            <c:dLbl>
              <c:idx val="9"/>
              <c:tx>
                <c:rich>
                  <a:bodyPr/>
                  <a:lstStyle/>
                  <a:p>
                    <a:fld id="{D8750C34-813C-44B9-AE71-312BC5FEAEE3}"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5D49-4261-B7A0-CECC6695D267}"/>
                </c:ext>
              </c:extLst>
            </c:dLbl>
            <c:dLbl>
              <c:idx val="10"/>
              <c:tx>
                <c:rich>
                  <a:bodyPr/>
                  <a:lstStyle/>
                  <a:p>
                    <a:fld id="{BA281646-C30D-497A-BF64-D5BFDBB7D37E}"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5D49-4261-B7A0-CECC6695D267}"/>
                </c:ext>
              </c:extLst>
            </c:dLbl>
            <c:dLbl>
              <c:idx val="11"/>
              <c:tx>
                <c:rich>
                  <a:bodyPr/>
                  <a:lstStyle/>
                  <a:p>
                    <a:fld id="{84362A45-EF63-413F-8C8C-39F3CCF06C8D}"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5D49-4261-B7A0-CECC6695D267}"/>
                </c:ext>
              </c:extLst>
            </c:dLbl>
            <c:dLbl>
              <c:idx val="12"/>
              <c:tx>
                <c:rich>
                  <a:bodyPr/>
                  <a:lstStyle/>
                  <a:p>
                    <a:fld id="{33551C30-DDDD-4354-BB45-519291A47543}"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5D49-4261-B7A0-CECC6695D267}"/>
                </c:ext>
              </c:extLst>
            </c:dLbl>
            <c:dLbl>
              <c:idx val="13"/>
              <c:tx>
                <c:rich>
                  <a:bodyPr/>
                  <a:lstStyle/>
                  <a:p>
                    <a:fld id="{8147E125-960F-4ED8-82AE-69232348074C}"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5D49-4261-B7A0-CECC6695D267}"/>
                </c:ext>
              </c:extLst>
            </c:dLbl>
            <c:dLbl>
              <c:idx val="14"/>
              <c:tx>
                <c:rich>
                  <a:bodyPr/>
                  <a:lstStyle/>
                  <a:p>
                    <a:fld id="{0DC640D8-6BC1-4F29-80CE-A040543CF67E}"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5D49-4261-B7A0-CECC6695D267}"/>
                </c:ext>
              </c:extLst>
            </c:dLbl>
            <c:dLbl>
              <c:idx val="15"/>
              <c:tx>
                <c:rich>
                  <a:bodyPr/>
                  <a:lstStyle/>
                  <a:p>
                    <a:fld id="{8E9BC653-1D2E-48A6-AFAF-E64218643AC7}"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5D49-4261-B7A0-CECC6695D267}"/>
                </c:ext>
              </c:extLst>
            </c:dLbl>
            <c:dLbl>
              <c:idx val="16"/>
              <c:tx>
                <c:rich>
                  <a:bodyPr/>
                  <a:lstStyle/>
                  <a:p>
                    <a:fld id="{717A3D9F-3802-4CD1-A1D5-22742C3CA9AA}"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5D49-4261-B7A0-CECC6695D267}"/>
                </c:ext>
              </c:extLst>
            </c:dLbl>
            <c:dLbl>
              <c:idx val="17"/>
              <c:layout>
                <c:manualLayout>
                  <c:x val="-9.4014844721899277E-3"/>
                  <c:y val="-2.0921524514700255E-2"/>
                </c:manualLayout>
              </c:layout>
              <c:tx>
                <c:rich>
                  <a:bodyPr/>
                  <a:lstStyle/>
                  <a:p>
                    <a:fld id="{8B4761A1-0F23-4150-B398-3170ED1FA9F1}" type="CELLRANGE">
                      <a:rPr lang="en-US"/>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3-5D49-4261-B7A0-CECC6695D267}"/>
                </c:ext>
              </c:extLst>
            </c:dLbl>
            <c:dLbl>
              <c:idx val="18"/>
              <c:tx>
                <c:rich>
                  <a:bodyPr/>
                  <a:lstStyle/>
                  <a:p>
                    <a:fld id="{D8774138-7458-4DF1-8E23-5439DD5A5CB3}"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5D49-4261-B7A0-CECC6695D267}"/>
                </c:ext>
              </c:extLst>
            </c:dLbl>
            <c:dLbl>
              <c:idx val="19"/>
              <c:tx>
                <c:rich>
                  <a:bodyPr/>
                  <a:lstStyle/>
                  <a:p>
                    <a:fld id="{AA402613-0744-44BC-99A4-6D3810FF93B4}"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5D49-4261-B7A0-CECC6695D267}"/>
                </c:ext>
              </c:extLst>
            </c:dLbl>
            <c:dLbl>
              <c:idx val="20"/>
              <c:tx>
                <c:rich>
                  <a:bodyPr/>
                  <a:lstStyle/>
                  <a:p>
                    <a:fld id="{CDDE3F06-C7DE-494C-A1CF-EF85D607DD78}"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5D49-4261-B7A0-CECC6695D267}"/>
                </c:ext>
              </c:extLst>
            </c:dLbl>
            <c:dLbl>
              <c:idx val="21"/>
              <c:tx>
                <c:rich>
                  <a:bodyPr/>
                  <a:lstStyle/>
                  <a:p>
                    <a:fld id="{73C5432D-6E6F-4D16-ACD7-9A6FC9E6D4B7}"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5D49-4261-B7A0-CECC6695D267}"/>
                </c:ext>
              </c:extLst>
            </c:dLbl>
            <c:dLbl>
              <c:idx val="22"/>
              <c:tx>
                <c:rich>
                  <a:bodyPr/>
                  <a:lstStyle/>
                  <a:p>
                    <a:fld id="{FD0D30E1-4BA8-4A75-9DFD-FF9F7CC0CE1C}"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5D49-4261-B7A0-CECC6695D267}"/>
                </c:ext>
              </c:extLst>
            </c:dLbl>
            <c:dLbl>
              <c:idx val="23"/>
              <c:tx>
                <c:rich>
                  <a:bodyPr/>
                  <a:lstStyle/>
                  <a:p>
                    <a:fld id="{55F5BCB9-D575-48EA-BAD4-2DD29287FB19}"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5D49-4261-B7A0-CECC6695D267}"/>
                </c:ext>
              </c:extLst>
            </c:dLbl>
            <c:dLbl>
              <c:idx val="24"/>
              <c:tx>
                <c:rich>
                  <a:bodyPr/>
                  <a:lstStyle/>
                  <a:p>
                    <a:fld id="{4B8496DB-5465-40D0-846A-D8EECB8DACEA}"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5D49-4261-B7A0-CECC6695D267}"/>
                </c:ext>
              </c:extLst>
            </c:dLbl>
            <c:dLbl>
              <c:idx val="25"/>
              <c:tx>
                <c:rich>
                  <a:bodyPr/>
                  <a:lstStyle/>
                  <a:p>
                    <a:fld id="{021511C1-33A1-4AE4-81B6-34E345FD0FFF}"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5D49-4261-B7A0-CECC6695D267}"/>
                </c:ext>
              </c:extLst>
            </c:dLbl>
            <c:dLbl>
              <c:idx val="26"/>
              <c:tx>
                <c:rich>
                  <a:bodyPr/>
                  <a:lstStyle/>
                  <a:p>
                    <a:fld id="{FEFC8045-93ED-4D4F-A06F-BBEB4BE5E74F}"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5D49-4261-B7A0-CECC6695D267}"/>
                </c:ext>
              </c:extLst>
            </c:dLbl>
            <c:dLbl>
              <c:idx val="27"/>
              <c:tx>
                <c:rich>
                  <a:bodyPr/>
                  <a:lstStyle/>
                  <a:p>
                    <a:fld id="{08AAF144-CD9F-435C-AC47-E8D3F138E2FC}"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D-5D49-4261-B7A0-CECC6695D267}"/>
                </c:ext>
              </c:extLst>
            </c:dLbl>
            <c:dLbl>
              <c:idx val="28"/>
              <c:tx>
                <c:rich>
                  <a:bodyPr/>
                  <a:lstStyle/>
                  <a:p>
                    <a:fld id="{E3E187C6-3853-4D68-8C3F-24DD165EFDA0}"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5D49-4261-B7A0-CECC6695D267}"/>
                </c:ext>
              </c:extLst>
            </c:dLbl>
            <c:dLbl>
              <c:idx val="29"/>
              <c:tx>
                <c:rich>
                  <a:bodyPr/>
                  <a:lstStyle/>
                  <a:p>
                    <a:fld id="{AFC2CF76-225C-4CE8-83CE-8638EB8CA3EF}"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5D49-4261-B7A0-CECC6695D267}"/>
                </c:ext>
              </c:extLst>
            </c:dLbl>
            <c:dLbl>
              <c:idx val="30"/>
              <c:tx>
                <c:rich>
                  <a:bodyPr/>
                  <a:lstStyle/>
                  <a:p>
                    <a:fld id="{36CEED79-1532-4227-B79F-9BFEBDB586E2}"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5D49-4261-B7A0-CECC6695D267}"/>
                </c:ext>
              </c:extLst>
            </c:dLbl>
            <c:dLbl>
              <c:idx val="31"/>
              <c:tx>
                <c:rich>
                  <a:bodyPr/>
                  <a:lstStyle/>
                  <a:p>
                    <a:fld id="{44A9B37A-9F4B-4221-B94C-82BC9D965836}"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5D49-4261-B7A0-CECC6695D267}"/>
                </c:ext>
              </c:extLst>
            </c:dLbl>
            <c:dLbl>
              <c:idx val="32"/>
              <c:tx>
                <c:rich>
                  <a:bodyPr/>
                  <a:lstStyle/>
                  <a:p>
                    <a:fld id="{9AB98992-5253-4063-AB01-9D526D50455F}"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2-5D49-4261-B7A0-CECC6695D267}"/>
                </c:ext>
              </c:extLst>
            </c:dLbl>
            <c:dLbl>
              <c:idx val="33"/>
              <c:tx>
                <c:rich>
                  <a:bodyPr/>
                  <a:lstStyle/>
                  <a:p>
                    <a:fld id="{C97B9C3A-1FE9-45AA-9628-B6A63F0DF827}"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3-5D49-4261-B7A0-CECC6695D267}"/>
                </c:ext>
              </c:extLst>
            </c:dLbl>
            <c:dLbl>
              <c:idx val="34"/>
              <c:tx>
                <c:rich>
                  <a:bodyPr/>
                  <a:lstStyle/>
                  <a:p>
                    <a:fld id="{5BC63A1D-B032-47F0-859F-DE84F6E21160}"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4-5D49-4261-B7A0-CECC6695D267}"/>
                </c:ext>
              </c:extLst>
            </c:dLbl>
            <c:dLbl>
              <c:idx val="35"/>
              <c:tx>
                <c:rich>
                  <a:bodyPr/>
                  <a:lstStyle/>
                  <a:p>
                    <a:fld id="{AB24391D-1DB0-4F7E-99AC-05FA11ED1BE6}"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5-5D49-4261-B7A0-CECC6695D267}"/>
                </c:ext>
              </c:extLst>
            </c:dLbl>
            <c:dLbl>
              <c:idx val="36"/>
              <c:tx>
                <c:rich>
                  <a:bodyPr/>
                  <a:lstStyle/>
                  <a:p>
                    <a:fld id="{26D98BFC-8484-4659-BC4B-D93F9E24DB4B}"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6-5D49-4261-B7A0-CECC6695D267}"/>
                </c:ext>
              </c:extLst>
            </c:dLbl>
            <c:dLbl>
              <c:idx val="37"/>
              <c:tx>
                <c:rich>
                  <a:bodyPr/>
                  <a:lstStyle/>
                  <a:p>
                    <a:fld id="{939CF096-F38E-4CE5-9D70-FC78CA5EED7C}"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7-5D49-4261-B7A0-CECC6695D267}"/>
                </c:ext>
              </c:extLst>
            </c:dLbl>
            <c:dLbl>
              <c:idx val="38"/>
              <c:tx>
                <c:rich>
                  <a:bodyPr/>
                  <a:lstStyle/>
                  <a:p>
                    <a:fld id="{E7B9DEBE-BB5D-4A2F-8EF1-742CA7B59A0A}"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8-5D49-4261-B7A0-CECC6695D267}"/>
                </c:ext>
              </c:extLst>
            </c:dLbl>
            <c:dLbl>
              <c:idx val="39"/>
              <c:tx>
                <c:rich>
                  <a:bodyPr/>
                  <a:lstStyle/>
                  <a:p>
                    <a:fld id="{EB635B76-6B09-4841-82D5-7CDE0A8B5660}"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9-5D49-4261-B7A0-CECC6695D267}"/>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fr-FR"/>
              </a:p>
            </c:txPr>
            <c:dLblPos val="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numRef>
              <c:f>'2. Classement des risques'!$N$21:$N$60</c:f>
              <c:numCache>
                <c:formatCode>General</c:formatCode>
                <c:ptCount val="40"/>
                <c:pt idx="0">
                  <c:v>3</c:v>
                </c:pt>
                <c:pt idx="1">
                  <c:v>4</c:v>
                </c:pt>
                <c:pt idx="2">
                  <c:v>3</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xVal>
          <c:yVal>
            <c:numRef>
              <c:f>'2. Classement des risques'!$O$21:$O$60</c:f>
              <c:numCache>
                <c:formatCode>General</c:formatCode>
                <c:ptCount val="40"/>
                <c:pt idx="0">
                  <c:v>4</c:v>
                </c:pt>
                <c:pt idx="1">
                  <c:v>2</c:v>
                </c:pt>
                <c:pt idx="2">
                  <c:v>1</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yVal>
          <c:smooth val="0"/>
          <c:extLst>
            <c:ext xmlns:c15="http://schemas.microsoft.com/office/drawing/2012/chart" uri="{02D57815-91ED-43cb-92C2-25804820EDAC}">
              <c15:datalabelsRange>
                <c15:f>'2. Classement des risques'!$H$21:$H$61</c15:f>
                <c15:dlblRangeCache>
                  <c:ptCount val="41"/>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15:dlblRangeCache>
              </c15:datalabelsRange>
            </c:ext>
            <c:ext xmlns:c16="http://schemas.microsoft.com/office/drawing/2014/chart" uri="{C3380CC4-5D6E-409C-BE32-E72D297353CC}">
              <c16:uniqueId val="{00000000-5D49-4261-B7A0-CECC6695D267}"/>
            </c:ext>
          </c:extLst>
        </c:ser>
        <c:dLbls>
          <c:showLegendKey val="0"/>
          <c:showVal val="0"/>
          <c:showCatName val="0"/>
          <c:showSerName val="0"/>
          <c:showPercent val="0"/>
          <c:showBubbleSize val="0"/>
        </c:dLbls>
        <c:axId val="745531120"/>
        <c:axId val="745530136"/>
      </c:scatterChart>
      <c:valAx>
        <c:axId val="745531120"/>
        <c:scaling>
          <c:orientation val="minMax"/>
          <c:max val="5.5"/>
          <c:min val="0"/>
        </c:scaling>
        <c:delete val="0"/>
        <c:axPos val="b"/>
        <c:title>
          <c:tx>
            <c:strRef>
              <c:f>'2. Classement des risques'!$N$20</c:f>
              <c:strCache>
                <c:ptCount val="1"/>
                <c:pt idx="0">
                  <c:v>Note probabilité</c:v>
                </c:pt>
              </c:strCache>
            </c:strRef>
          </c:tx>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fr-FR"/>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745530136"/>
        <c:crosses val="autoZero"/>
        <c:crossBetween val="midCat"/>
        <c:majorUnit val="1"/>
      </c:valAx>
      <c:valAx>
        <c:axId val="745530136"/>
        <c:scaling>
          <c:orientation val="minMax"/>
          <c:max val="5.5"/>
          <c:min val="0"/>
        </c:scaling>
        <c:delete val="0"/>
        <c:axPos val="l"/>
        <c:title>
          <c:tx>
            <c:strRef>
              <c:f>'2. Classement des risques'!$O$20</c:f>
              <c:strCache>
                <c:ptCount val="1"/>
                <c:pt idx="0">
                  <c:v>Note gravité</c:v>
                </c:pt>
              </c:strCache>
            </c:strRef>
          </c:tx>
          <c:layout>
            <c:manualLayout>
              <c:xMode val="edge"/>
              <c:yMode val="edge"/>
              <c:x val="4.4695915647216334E-3"/>
              <c:y val="0.46438700756854007"/>
            </c:manualLayout>
          </c:layout>
          <c:overlay val="0"/>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fr-FR"/>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745531120"/>
        <c:crosses val="autoZero"/>
        <c:crossBetween val="midCat"/>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fr-FR" sz="1200" b="1" i="0"/>
              <a:t>Répartition des</a:t>
            </a:r>
            <a:r>
              <a:rPr lang="fr-FR" sz="1200" b="1" i="0" baseline="0"/>
              <a:t> risques selon leur impact</a:t>
            </a:r>
            <a:endParaRPr lang="fr-FR" sz="1200" b="1" i="0"/>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3.7097916666666668E-2"/>
          <c:y val="0.17638932496075357"/>
          <c:w val="0.92833819444444443"/>
          <c:h val="0.66187555555555555"/>
        </c:manualLayout>
      </c:layout>
      <c:barChart>
        <c:barDir val="col"/>
        <c:grouping val="clustered"/>
        <c:varyColors val="0"/>
        <c:ser>
          <c:idx val="0"/>
          <c:order val="0"/>
          <c:spPr>
            <a:solidFill>
              <a:srgbClr val="FE6868"/>
            </a:solidFill>
            <a:ln>
              <a:noFill/>
            </a:ln>
            <a:effectLst/>
          </c:spPr>
          <c:invertIfNegative val="0"/>
          <c:dPt>
            <c:idx val="0"/>
            <c:invertIfNegative val="0"/>
            <c:bubble3D val="0"/>
            <c:spPr>
              <a:solidFill>
                <a:srgbClr val="FE6868"/>
              </a:solidFill>
              <a:ln>
                <a:noFill/>
              </a:ln>
              <a:effectLst/>
            </c:spPr>
            <c:extLst>
              <c:ext xmlns:c16="http://schemas.microsoft.com/office/drawing/2014/chart" uri="{C3380CC4-5D6E-409C-BE32-E72D297353CC}">
                <c16:uniqueId val="{00000001-1615-495A-B21A-2D54F3C325F1}"/>
              </c:ext>
            </c:extLst>
          </c:dPt>
          <c:dPt>
            <c:idx val="1"/>
            <c:invertIfNegative val="0"/>
            <c:bubble3D val="0"/>
            <c:spPr>
              <a:solidFill>
                <a:schemeClr val="accent4">
                  <a:lumMod val="60000"/>
                  <a:lumOff val="40000"/>
                </a:schemeClr>
              </a:solidFill>
              <a:ln>
                <a:noFill/>
              </a:ln>
              <a:effectLst/>
            </c:spPr>
            <c:extLst>
              <c:ext xmlns:c16="http://schemas.microsoft.com/office/drawing/2014/chart" uri="{C3380CC4-5D6E-409C-BE32-E72D297353CC}">
                <c16:uniqueId val="{00000003-1615-495A-B21A-2D54F3C325F1}"/>
              </c:ext>
            </c:extLst>
          </c:dPt>
          <c:dPt>
            <c:idx val="2"/>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5-1615-495A-B21A-2D54F3C325F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Analyse!$C$3:$C$5</c:f>
              <c:strCache>
                <c:ptCount val="3"/>
                <c:pt idx="0">
                  <c:v>Nombre de risques fort</c:v>
                </c:pt>
                <c:pt idx="1">
                  <c:v>Nombre de risques moyen</c:v>
                </c:pt>
                <c:pt idx="2">
                  <c:v>Nombre de risques faible</c:v>
                </c:pt>
              </c:strCache>
            </c:strRef>
          </c:cat>
          <c:val>
            <c:numRef>
              <c:f>Analyse!$D$3:$D$5</c:f>
              <c:numCache>
                <c:formatCode>General</c:formatCode>
                <c:ptCount val="3"/>
                <c:pt idx="0">
                  <c:v>1</c:v>
                </c:pt>
                <c:pt idx="1">
                  <c:v>1</c:v>
                </c:pt>
                <c:pt idx="2">
                  <c:v>1</c:v>
                </c:pt>
              </c:numCache>
            </c:numRef>
          </c:val>
          <c:extLst>
            <c:ext xmlns:c16="http://schemas.microsoft.com/office/drawing/2014/chart" uri="{C3380CC4-5D6E-409C-BE32-E72D297353CC}">
              <c16:uniqueId val="{00000006-1615-495A-B21A-2D54F3C325F1}"/>
            </c:ext>
          </c:extLst>
        </c:ser>
        <c:dLbls>
          <c:showLegendKey val="0"/>
          <c:showVal val="0"/>
          <c:showCatName val="0"/>
          <c:showSerName val="0"/>
          <c:showPercent val="0"/>
          <c:showBubbleSize val="0"/>
        </c:dLbls>
        <c:gapWidth val="200"/>
        <c:overlap val="-100"/>
        <c:axId val="1190269199"/>
        <c:axId val="855544815"/>
      </c:barChart>
      <c:catAx>
        <c:axId val="11902691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855544815"/>
        <c:crosses val="autoZero"/>
        <c:auto val="1"/>
        <c:lblAlgn val="ctr"/>
        <c:lblOffset val="100"/>
        <c:noMultiLvlLbl val="0"/>
      </c:catAx>
      <c:valAx>
        <c:axId val="855544815"/>
        <c:scaling>
          <c:orientation val="minMax"/>
        </c:scaling>
        <c:delete val="1"/>
        <c:axPos val="l"/>
        <c:numFmt formatCode="General" sourceLinked="1"/>
        <c:majorTickMark val="none"/>
        <c:minorTickMark val="none"/>
        <c:tickLblPos val="nextTo"/>
        <c:crossAx val="119026919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fr-FR" sz="1200" b="1"/>
              <a:t>Répartition des risques selon leur nature</a:t>
            </a:r>
          </a:p>
        </c:rich>
      </c:tx>
      <c:layout>
        <c:manualLayout>
          <c:xMode val="edge"/>
          <c:yMode val="edge"/>
          <c:x val="0.32370347222222223"/>
          <c:y val="3.3409027777777781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6.8707407407407411E-2"/>
          <c:y val="0.19345000000000001"/>
          <c:w val="0.90638277777777776"/>
          <c:h val="0.58602118055555552"/>
        </c:manualLayout>
      </c:layout>
      <c:barChart>
        <c:barDir val="col"/>
        <c:grouping val="clustered"/>
        <c:varyColors val="0"/>
        <c:ser>
          <c:idx val="0"/>
          <c:order val="0"/>
          <c:tx>
            <c:v>Risques fort</c:v>
          </c:tx>
          <c:spPr>
            <a:solidFill>
              <a:srgbClr val="FE6868"/>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Analyse!$E$12:$E$17</c:f>
              <c:strCache>
                <c:ptCount val="6"/>
                <c:pt idx="0">
                  <c:v>Technique</c:v>
                </c:pt>
                <c:pt idx="1">
                  <c:v>Exploitation</c:v>
                </c:pt>
                <c:pt idx="2">
                  <c:v>Contrat</c:v>
                </c:pt>
                <c:pt idx="3">
                  <c:v>Financier</c:v>
                </c:pt>
                <c:pt idx="4">
                  <c:v>Organisation</c:v>
                </c:pt>
                <c:pt idx="5">
                  <c:v>Environnement</c:v>
                </c:pt>
              </c:strCache>
            </c:strRef>
          </c:cat>
          <c:val>
            <c:numRef>
              <c:f>Analyse!$F$12:$F$17</c:f>
              <c:numCache>
                <c:formatCode>General</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0-418A-4865-A86A-AADC3C274AEF}"/>
            </c:ext>
          </c:extLst>
        </c:ser>
        <c:ser>
          <c:idx val="1"/>
          <c:order val="1"/>
          <c:tx>
            <c:v>Risques moyen</c:v>
          </c:tx>
          <c:spPr>
            <a:solidFill>
              <a:schemeClr val="accent4">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Analyse!$M$12:$M$17</c:f>
              <c:numCache>
                <c:formatCode>General</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1-5194-476F-A7A4-F6E18248A527}"/>
            </c:ext>
          </c:extLst>
        </c:ser>
        <c:dLbls>
          <c:showLegendKey val="0"/>
          <c:showVal val="0"/>
          <c:showCatName val="0"/>
          <c:showSerName val="0"/>
          <c:showPercent val="0"/>
          <c:showBubbleSize val="0"/>
        </c:dLbls>
        <c:gapWidth val="219"/>
        <c:overlap val="-27"/>
        <c:axId val="1126449311"/>
        <c:axId val="1279577359"/>
      </c:barChart>
      <c:catAx>
        <c:axId val="11264493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279577359"/>
        <c:crosses val="autoZero"/>
        <c:auto val="1"/>
        <c:lblAlgn val="ctr"/>
        <c:lblOffset val="100"/>
        <c:noMultiLvlLbl val="0"/>
      </c:catAx>
      <c:valAx>
        <c:axId val="1279577359"/>
        <c:scaling>
          <c:orientation val="minMax"/>
        </c:scaling>
        <c:delete val="1"/>
        <c:axPos val="l"/>
        <c:numFmt formatCode="General" sourceLinked="1"/>
        <c:majorTickMark val="none"/>
        <c:minorTickMark val="none"/>
        <c:tickLblPos val="nextTo"/>
        <c:crossAx val="1126449311"/>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1.png"/><Relationship Id="rId1" Type="http://schemas.openxmlformats.org/officeDocument/2006/relationships/image" Target="../media/image10.png"/></Relationships>
</file>

<file path=xl/drawings/_rels/drawing12.xml.rels><?xml version="1.0" encoding="UTF-8" standalone="yes"?>
<Relationships xmlns="http://schemas.openxmlformats.org/package/2006/relationships"><Relationship Id="rId3" Type="http://schemas.openxmlformats.org/officeDocument/2006/relationships/image" Target="../media/image13.svg"/><Relationship Id="rId2" Type="http://schemas.openxmlformats.org/officeDocument/2006/relationships/image" Target="../media/image12.png"/><Relationship Id="rId1" Type="http://schemas.openxmlformats.org/officeDocument/2006/relationships/hyperlink" Target="https://greenflex-2.hubspotpagebuilder.com/outilplanderelance" TargetMode="External"/></Relationships>
</file>

<file path=xl/drawings/_rels/drawing13.xml.rels><?xml version="1.0" encoding="UTF-8" standalone="yes"?>
<Relationships xmlns="http://schemas.openxmlformats.org/package/2006/relationships"><Relationship Id="rId1" Type="http://schemas.openxmlformats.org/officeDocument/2006/relationships/image" Target="../media/image14.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svg"/><Relationship Id="rId1" Type="http://schemas.openxmlformats.org/officeDocument/2006/relationships/image" Target="../media/image6.png"/><Relationship Id="rId4" Type="http://schemas.openxmlformats.org/officeDocument/2006/relationships/image" Target="../media/image9.svg"/></Relationships>
</file>

<file path=xl/drawings/drawing1.xml><?xml version="1.0" encoding="utf-8"?>
<xdr:wsDr xmlns:xdr="http://schemas.openxmlformats.org/drawingml/2006/spreadsheetDrawing" xmlns:a="http://schemas.openxmlformats.org/drawingml/2006/main">
  <xdr:twoCellAnchor editAs="oneCell">
    <xdr:from>
      <xdr:col>9</xdr:col>
      <xdr:colOff>22042</xdr:colOff>
      <xdr:row>1</xdr:row>
      <xdr:rowOff>140260</xdr:rowOff>
    </xdr:from>
    <xdr:to>
      <xdr:col>9</xdr:col>
      <xdr:colOff>571500</xdr:colOff>
      <xdr:row>2</xdr:row>
      <xdr:rowOff>603114</xdr:rowOff>
    </xdr:to>
    <xdr:pic>
      <xdr:nvPicPr>
        <xdr:cNvPr id="17" name="Image 16" descr="Agence de la transition écologique - ADEME">
          <a:extLst>
            <a:ext uri="{FF2B5EF4-FFF2-40B4-BE49-F238E27FC236}">
              <a16:creationId xmlns:a16="http://schemas.microsoft.com/office/drawing/2014/main" id="{7FD972D4-8E12-401F-8F00-C2E93E08F0E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03892" y="359335"/>
          <a:ext cx="549458" cy="6914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41708</xdr:colOff>
      <xdr:row>1</xdr:row>
      <xdr:rowOff>99172</xdr:rowOff>
    </xdr:from>
    <xdr:to>
      <xdr:col>4</xdr:col>
      <xdr:colOff>1224771</xdr:colOff>
      <xdr:row>2</xdr:row>
      <xdr:rowOff>547408</xdr:rowOff>
    </xdr:to>
    <xdr:pic>
      <xdr:nvPicPr>
        <xdr:cNvPr id="18" name="Picture 4">
          <a:extLst>
            <a:ext uri="{FF2B5EF4-FFF2-40B4-BE49-F238E27FC236}">
              <a16:creationId xmlns:a16="http://schemas.microsoft.com/office/drawing/2014/main" id="{DDFEC76E-4FDD-48ED-8AB0-2FC367605E8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899208" y="300255"/>
          <a:ext cx="2029730" cy="681070"/>
        </a:xfrm>
        <a:prstGeom prst="rect">
          <a:avLst/>
        </a:prstGeom>
      </xdr:spPr>
    </xdr:pic>
    <xdr:clientData/>
  </xdr:twoCellAnchor>
  <xdr:twoCellAnchor editAs="oneCell">
    <xdr:from>
      <xdr:col>5</xdr:col>
      <xdr:colOff>295277</xdr:colOff>
      <xdr:row>1</xdr:row>
      <xdr:rowOff>3362</xdr:rowOff>
    </xdr:from>
    <xdr:to>
      <xdr:col>7</xdr:col>
      <xdr:colOff>1185628</xdr:colOff>
      <xdr:row>2</xdr:row>
      <xdr:rowOff>689210</xdr:rowOff>
    </xdr:to>
    <xdr:pic>
      <xdr:nvPicPr>
        <xdr:cNvPr id="19" name="Picture 6">
          <a:extLst>
            <a:ext uri="{FF2B5EF4-FFF2-40B4-BE49-F238E27FC236}">
              <a16:creationId xmlns:a16="http://schemas.microsoft.com/office/drawing/2014/main" id="{C61D90B3-87EC-4B17-AD62-97351E5A88BA}"/>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562477" y="203387"/>
          <a:ext cx="2642950" cy="91444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335651</xdr:colOff>
      <xdr:row>1</xdr:row>
      <xdr:rowOff>162987</xdr:rowOff>
    </xdr:from>
    <xdr:to>
      <xdr:col>16</xdr:col>
      <xdr:colOff>137651</xdr:colOff>
      <xdr:row>3</xdr:row>
      <xdr:rowOff>170369</xdr:rowOff>
    </xdr:to>
    <xdr:sp macro="" textlink="">
      <xdr:nvSpPr>
        <xdr:cNvPr id="3" name="Espace réservé du texte 2">
          <a:extLst>
            <a:ext uri="{FF2B5EF4-FFF2-40B4-BE49-F238E27FC236}">
              <a16:creationId xmlns:a16="http://schemas.microsoft.com/office/drawing/2014/main" id="{00000000-0008-0000-0A00-000003000000}"/>
            </a:ext>
          </a:extLst>
        </xdr:cNvPr>
        <xdr:cNvSpPr>
          <a:spLocks noGrp="1"/>
        </xdr:cNvSpPr>
      </xdr:nvSpPr>
      <xdr:spPr>
        <a:xfrm>
          <a:off x="1097651" y="524937"/>
          <a:ext cx="11232000" cy="369332"/>
        </a:xfrm>
        <a:prstGeom prst="rect">
          <a:avLst/>
        </a:prstGeom>
      </xdr:spPr>
      <xdr:txBody>
        <a:bodyPr vert="horz" wrap="square" lIns="0" tIns="0" rIns="0" bIns="0" rtlCol="0">
          <a:noAutofit/>
        </a:bodyPr>
        <a:lstStyle>
          <a:lvl1pPr marL="0" indent="0" algn="l" defTabSz="914400" rtl="0" eaLnBrk="1" latinLnBrk="0" hangingPunct="1">
            <a:lnSpc>
              <a:spcPct val="100000"/>
            </a:lnSpc>
            <a:spcBef>
              <a:spcPts val="0"/>
            </a:spcBef>
            <a:spcAft>
              <a:spcPts val="0"/>
            </a:spcAft>
            <a:buFont typeface="Arial" panose="020B0604020202020204" pitchFamily="34" charset="0"/>
            <a:buNone/>
            <a:defRPr lang="fr-FR" sz="2400" b="0" kern="1200" cap="all" baseline="0" dirty="0" smtClean="0">
              <a:solidFill>
                <a:schemeClr val="accent1"/>
              </a:solidFill>
              <a:latin typeface="Avenir Black" panose="020B0803020203020204" pitchFamily="34" charset="0"/>
              <a:ea typeface="Avenir Black" panose="020B0803020203020204" pitchFamily="34" charset="0"/>
              <a:cs typeface="+mj-cs"/>
            </a:defRPr>
          </a:lvl1pPr>
          <a:lvl2pPr marL="0" indent="0" algn="l" defTabSz="914400" rtl="0" eaLnBrk="1" latinLnBrk="0" hangingPunct="1">
            <a:lnSpc>
              <a:spcPct val="100000"/>
            </a:lnSpc>
            <a:spcBef>
              <a:spcPts val="0"/>
            </a:spcBef>
            <a:spcAft>
              <a:spcPts val="0"/>
            </a:spcAft>
            <a:buFont typeface="Arial" panose="020B0604020202020204" pitchFamily="34" charset="0"/>
            <a:buNone/>
            <a:defRPr lang="fr-FR" sz="2400" kern="1200" cap="all" baseline="0" dirty="0" smtClean="0">
              <a:solidFill>
                <a:schemeClr val="accent2"/>
              </a:solidFill>
              <a:latin typeface="Avenir Black" panose="020B0803020203020204" pitchFamily="34" charset="0"/>
              <a:ea typeface="Avenir Black" panose="020B0803020203020204" pitchFamily="34" charset="0"/>
              <a:cs typeface="+mj-cs"/>
            </a:defRPr>
          </a:lvl2pPr>
          <a:lvl3pPr marL="0" indent="0" algn="l" defTabSz="914400" rtl="0" eaLnBrk="1" latinLnBrk="0" hangingPunct="1">
            <a:lnSpc>
              <a:spcPct val="100000"/>
            </a:lnSpc>
            <a:spcBef>
              <a:spcPts val="0"/>
            </a:spcBef>
            <a:spcAft>
              <a:spcPts val="0"/>
            </a:spcAft>
            <a:buFont typeface="Arial" panose="020B0604020202020204" pitchFamily="34" charset="0"/>
            <a:buNone/>
            <a:defRPr lang="fr-FR" sz="2400" kern="1200" cap="all" baseline="0" dirty="0" smtClean="0">
              <a:solidFill>
                <a:schemeClr val="accent2"/>
              </a:solidFill>
              <a:latin typeface="Avenir Black" panose="020B0803020203020204" pitchFamily="34" charset="0"/>
              <a:ea typeface="Avenir Black" panose="020B0803020203020204" pitchFamily="34" charset="0"/>
              <a:cs typeface="+mj-cs"/>
            </a:defRPr>
          </a:lvl3pPr>
          <a:lvl4pPr marL="0" indent="0" algn="l" defTabSz="914400" rtl="0" eaLnBrk="1" latinLnBrk="0" hangingPunct="1">
            <a:lnSpc>
              <a:spcPct val="100000"/>
            </a:lnSpc>
            <a:spcBef>
              <a:spcPts val="0"/>
            </a:spcBef>
            <a:spcAft>
              <a:spcPts val="0"/>
            </a:spcAft>
            <a:buFont typeface="Arial" panose="020B0604020202020204" pitchFamily="34" charset="0"/>
            <a:buNone/>
            <a:defRPr lang="fr-FR" sz="2400" kern="1200" cap="all" baseline="0" dirty="0" smtClean="0">
              <a:solidFill>
                <a:schemeClr val="accent2"/>
              </a:solidFill>
              <a:latin typeface="Avenir Black" panose="020B0803020203020204" pitchFamily="34" charset="0"/>
              <a:ea typeface="Avenir Black" panose="020B0803020203020204" pitchFamily="34" charset="0"/>
              <a:cs typeface="+mj-cs"/>
            </a:defRPr>
          </a:lvl4pPr>
          <a:lvl5pPr marL="0" indent="0" algn="l" defTabSz="914400" rtl="0" eaLnBrk="1" latinLnBrk="0" hangingPunct="1">
            <a:lnSpc>
              <a:spcPct val="100000"/>
            </a:lnSpc>
            <a:spcBef>
              <a:spcPts val="0"/>
            </a:spcBef>
            <a:spcAft>
              <a:spcPts val="0"/>
            </a:spcAft>
            <a:buFont typeface="Avenir Book" panose="02070309020205020404" pitchFamily="49" charset="0"/>
            <a:buNone/>
            <a:defRPr lang="fr-FR" sz="2400" kern="1200" cap="all" baseline="0" dirty="0">
              <a:solidFill>
                <a:schemeClr val="accent2"/>
              </a:solidFill>
              <a:latin typeface="Avenir Black" panose="020B0803020203020204" pitchFamily="34" charset="0"/>
              <a:ea typeface="Avenir Black" panose="020B0803020203020204" pitchFamily="34" charset="0"/>
              <a:cs typeface="+mj-cs"/>
            </a:defRPr>
          </a:lvl5pPr>
          <a:lvl6pPr marL="0" indent="0" algn="l" defTabSz="914400" rtl="0" eaLnBrk="1" latinLnBrk="0" hangingPunct="1">
            <a:lnSpc>
              <a:spcPct val="100000"/>
            </a:lnSpc>
            <a:spcBef>
              <a:spcPts val="600"/>
            </a:spcBef>
            <a:buFont typeface="Arial" panose="020B0604020202020204" pitchFamily="34" charset="0"/>
            <a:buNone/>
            <a:defRPr sz="1400" kern="1200">
              <a:solidFill>
                <a:schemeClr val="tx1"/>
              </a:solidFill>
              <a:latin typeface="+mn-lt"/>
              <a:ea typeface="+mn-ea"/>
              <a:cs typeface="+mn-cs"/>
            </a:defRPr>
          </a:lvl6pPr>
          <a:lvl7pPr marL="0" indent="0" algn="l" defTabSz="914400" rtl="0" eaLnBrk="1" latinLnBrk="0" hangingPunct="1">
            <a:lnSpc>
              <a:spcPct val="100000"/>
            </a:lnSpc>
            <a:spcBef>
              <a:spcPts val="600"/>
            </a:spcBef>
            <a:buFont typeface="Arial" panose="020B0604020202020204" pitchFamily="34" charset="0"/>
            <a:buNone/>
            <a:defRPr sz="1200" i="1" kern="1200">
              <a:solidFill>
                <a:schemeClr val="tx1"/>
              </a:solidFill>
              <a:latin typeface="+mn-lt"/>
              <a:ea typeface="+mn-ea"/>
              <a:cs typeface="+mn-cs"/>
            </a:defRPr>
          </a:lvl7pPr>
          <a:lvl8pPr marL="0" indent="0" algn="l" defTabSz="914400" rtl="0" eaLnBrk="1" latinLnBrk="0" hangingPunct="1">
            <a:lnSpc>
              <a:spcPct val="100000"/>
            </a:lnSpc>
            <a:spcBef>
              <a:spcPts val="500"/>
            </a:spcBef>
            <a:buFont typeface="Arial" panose="020B0604020202020204" pitchFamily="34" charset="0"/>
            <a:buNone/>
            <a:defRPr sz="1100" kern="1200">
              <a:solidFill>
                <a:schemeClr val="tx1"/>
              </a:solidFill>
              <a:latin typeface="+mn-lt"/>
              <a:ea typeface="+mn-ea"/>
              <a:cs typeface="+mn-cs"/>
            </a:defRPr>
          </a:lvl8pPr>
          <a:lvl9pPr marL="0" indent="0" algn="l" defTabSz="914400" rtl="0" eaLnBrk="1" latinLnBrk="0" hangingPunct="1">
            <a:lnSpc>
              <a:spcPct val="100000"/>
            </a:lnSpc>
            <a:spcBef>
              <a:spcPts val="500"/>
            </a:spcBef>
            <a:buFont typeface="Arial" panose="020B0604020202020204" pitchFamily="34" charset="0"/>
            <a:buNone/>
            <a:defRPr sz="1100" kern="1200">
              <a:solidFill>
                <a:schemeClr val="tx1"/>
              </a:solidFill>
              <a:latin typeface="+mn-lt"/>
              <a:ea typeface="+mn-ea"/>
              <a:cs typeface="+mn-cs"/>
            </a:defRPr>
          </a:lvl9pPr>
        </a:lstStyle>
        <a:p>
          <a:r>
            <a:rPr lang="fr-FR">
              <a:solidFill>
                <a:srgbClr val="4889F4"/>
              </a:solidFill>
            </a:rPr>
            <a:t>Fiche 5 : formations aux enjeux de l’efficacité énergétique</a:t>
          </a:r>
        </a:p>
      </xdr:txBody>
    </xdr:sp>
    <xdr:clientData/>
  </xdr:twoCellAnchor>
  <xdr:twoCellAnchor>
    <xdr:from>
      <xdr:col>2</xdr:col>
      <xdr:colOff>154766</xdr:colOff>
      <xdr:row>11</xdr:row>
      <xdr:rowOff>29432</xdr:rowOff>
    </xdr:from>
    <xdr:to>
      <xdr:col>9</xdr:col>
      <xdr:colOff>392981</xdr:colOff>
      <xdr:row>19</xdr:row>
      <xdr:rowOff>131223</xdr:rowOff>
    </xdr:to>
    <xdr:sp macro="" textlink="">
      <xdr:nvSpPr>
        <xdr:cNvPr id="4" name="ZoneTexte 3">
          <a:extLst>
            <a:ext uri="{FF2B5EF4-FFF2-40B4-BE49-F238E27FC236}">
              <a16:creationId xmlns:a16="http://schemas.microsoft.com/office/drawing/2014/main" id="{00000000-0008-0000-0A00-000004000000}"/>
            </a:ext>
          </a:extLst>
        </xdr:cNvPr>
        <xdr:cNvSpPr txBox="1"/>
      </xdr:nvSpPr>
      <xdr:spPr>
        <a:xfrm>
          <a:off x="1678766" y="2020157"/>
          <a:ext cx="5572215" cy="1549591"/>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fr-FR" sz="1600">
              <a:solidFill>
                <a:srgbClr val="37EF81"/>
              </a:solidFill>
              <a:latin typeface="Avenir Black" panose="020B0803020203020204" pitchFamily="34" charset="0"/>
            </a:rPr>
            <a:t>Programme INVEEST</a:t>
          </a:r>
        </a:p>
        <a:p>
          <a:endParaRPr lang="fr-FR" sz="1000">
            <a:latin typeface="Avenir Black" panose="020B0803020203020204" pitchFamily="34" charset="0"/>
          </a:endParaRPr>
        </a:p>
        <a:p>
          <a:r>
            <a:rPr lang="fr-FR" sz="1600"/>
            <a:t>Programme de formation des acteurs de la chaîne de décision d’investissement dans l’industrie pour comprendre les enjeux et atouts des projets d’efficacité énergétique et bas-carbone afin de faciliter leur financement et leur mise en œuvre. </a:t>
          </a:r>
        </a:p>
      </xdr:txBody>
    </xdr:sp>
    <xdr:clientData/>
  </xdr:twoCellAnchor>
  <xdr:twoCellAnchor>
    <xdr:from>
      <xdr:col>2</xdr:col>
      <xdr:colOff>143948</xdr:colOff>
      <xdr:row>21</xdr:row>
      <xdr:rowOff>102004</xdr:rowOff>
    </xdr:from>
    <xdr:to>
      <xdr:col>9</xdr:col>
      <xdr:colOff>406973</xdr:colOff>
      <xdr:row>30</xdr:row>
      <xdr:rowOff>187549</xdr:rowOff>
    </xdr:to>
    <xdr:sp macro="" textlink="">
      <xdr:nvSpPr>
        <xdr:cNvPr id="5" name="ZoneTexte 7">
          <a:extLst>
            <a:ext uri="{FF2B5EF4-FFF2-40B4-BE49-F238E27FC236}">
              <a16:creationId xmlns:a16="http://schemas.microsoft.com/office/drawing/2014/main" id="{00000000-0008-0000-0A00-000005000000}"/>
            </a:ext>
          </a:extLst>
        </xdr:cNvPr>
        <xdr:cNvSpPr txBox="1"/>
      </xdr:nvSpPr>
      <xdr:spPr>
        <a:xfrm>
          <a:off x="1667948" y="4102504"/>
          <a:ext cx="5597025" cy="1800045"/>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fr-FR" sz="1600">
              <a:solidFill>
                <a:srgbClr val="37EF81"/>
              </a:solidFill>
              <a:latin typeface="Avenir Black" panose="020B0803020203020204" pitchFamily="34" charset="0"/>
            </a:rPr>
            <a:t>Programme PROREFEI</a:t>
          </a:r>
        </a:p>
        <a:p>
          <a:endParaRPr lang="fr-FR" sz="1000">
            <a:latin typeface="Avenir Black" panose="020B0803020203020204" pitchFamily="34" charset="0"/>
          </a:endParaRPr>
        </a:p>
        <a:p>
          <a:r>
            <a:rPr lang="fr-FR" sz="1600"/>
            <a:t>Le programme PROREFEI vise à former les salariés en charge de la gestion de l’énergie dans l’industrie et le tertiaire complexe afin de faire émerger des projets d’optimisation énergétique concrets, réalistes et rentables, adaptés aux contraintes de chaque entreprise.</a:t>
          </a:r>
        </a:p>
      </xdr:txBody>
    </xdr:sp>
    <xdr:clientData/>
  </xdr:twoCellAnchor>
  <xdr:twoCellAnchor>
    <xdr:from>
      <xdr:col>10</xdr:col>
      <xdr:colOff>142611</xdr:colOff>
      <xdr:row>11</xdr:row>
      <xdr:rowOff>30292</xdr:rowOff>
    </xdr:from>
    <xdr:to>
      <xdr:col>16</xdr:col>
      <xdr:colOff>292833</xdr:colOff>
      <xdr:row>20</xdr:row>
      <xdr:rowOff>141289</xdr:rowOff>
    </xdr:to>
    <xdr:sp macro="" textlink="">
      <xdr:nvSpPr>
        <xdr:cNvPr id="6" name="ZoneTexte 11">
          <a:extLst>
            <a:ext uri="{FF2B5EF4-FFF2-40B4-BE49-F238E27FC236}">
              <a16:creationId xmlns:a16="http://schemas.microsoft.com/office/drawing/2014/main" id="{00000000-0008-0000-0A00-000006000000}"/>
            </a:ext>
          </a:extLst>
        </xdr:cNvPr>
        <xdr:cNvSpPr txBox="1"/>
      </xdr:nvSpPr>
      <xdr:spPr>
        <a:xfrm>
          <a:off x="7762611" y="2021017"/>
          <a:ext cx="4722222" cy="1739772"/>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fr-FR" sz="1600">
              <a:solidFill>
                <a:srgbClr val="4889F4"/>
              </a:solidFill>
              <a:latin typeface="Avenir Black" panose="020B0803020203020204" pitchFamily="34" charset="0"/>
            </a:rPr>
            <a:t>Contenu de formation :</a:t>
          </a:r>
        </a:p>
        <a:p>
          <a:r>
            <a:rPr lang="fr-FR" sz="1400">
              <a:solidFill>
                <a:srgbClr val="37EF81"/>
              </a:solidFill>
              <a:latin typeface="Avenir Black" panose="020B0803020203020204" pitchFamily="34" charset="0"/>
            </a:rPr>
            <a:t>E-Learning</a:t>
          </a:r>
          <a:r>
            <a:rPr lang="fr-FR" sz="1400">
              <a:solidFill>
                <a:srgbClr val="37EF81"/>
              </a:solidFill>
            </a:rPr>
            <a:t> : </a:t>
          </a:r>
          <a:r>
            <a:rPr lang="fr-FR" sz="1400"/>
            <a:t>Apporter premières connaissance sur le contexte, les enjeux, les freins et les solutions identifiées sur le financement des projets d’efficacité énergétique.</a:t>
          </a:r>
        </a:p>
        <a:p>
          <a:r>
            <a:rPr lang="fr-FR" sz="1400">
              <a:solidFill>
                <a:srgbClr val="37EF81"/>
              </a:solidFill>
              <a:latin typeface="Avenir Black" panose="020B0803020203020204" pitchFamily="34" charset="0"/>
            </a:rPr>
            <a:t>Formation 2 jours </a:t>
          </a:r>
          <a:r>
            <a:rPr lang="fr-FR" sz="1400">
              <a:solidFill>
                <a:srgbClr val="37EF81"/>
              </a:solidFill>
            </a:rPr>
            <a:t>:  </a:t>
          </a:r>
          <a:r>
            <a:rPr lang="fr-FR" sz="1400"/>
            <a:t>Identifier les sources et modes de financement adaptés aux projets d’efficacité énergétique (+ apporter des outils à leur mise en œuvre).</a:t>
          </a:r>
        </a:p>
      </xdr:txBody>
    </xdr:sp>
    <xdr:clientData/>
  </xdr:twoCellAnchor>
  <xdr:twoCellAnchor>
    <xdr:from>
      <xdr:col>1</xdr:col>
      <xdr:colOff>210109</xdr:colOff>
      <xdr:row>4</xdr:row>
      <xdr:rowOff>159384</xdr:rowOff>
    </xdr:from>
    <xdr:to>
      <xdr:col>15</xdr:col>
      <xdr:colOff>684090</xdr:colOff>
      <xdr:row>11</xdr:row>
      <xdr:rowOff>27117</xdr:rowOff>
    </xdr:to>
    <xdr:sp macro="" textlink="">
      <xdr:nvSpPr>
        <xdr:cNvPr id="7" name="Rectangle 6">
          <a:extLst>
            <a:ext uri="{FF2B5EF4-FFF2-40B4-BE49-F238E27FC236}">
              <a16:creationId xmlns:a16="http://schemas.microsoft.com/office/drawing/2014/main" id="{00000000-0008-0000-0A00-000007000000}"/>
            </a:ext>
          </a:extLst>
        </xdr:cNvPr>
        <xdr:cNvSpPr/>
      </xdr:nvSpPr>
      <xdr:spPr>
        <a:xfrm>
          <a:off x="972109" y="1064259"/>
          <a:ext cx="11141981" cy="1134558"/>
        </a:xfrm>
        <a:prstGeom prst="rect">
          <a:avLst/>
        </a:prstGeom>
        <a:solidFill>
          <a:schemeClr val="bg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r>
            <a:rPr lang="fr-FR" sz="1600">
              <a:solidFill>
                <a:srgbClr val="37EF81"/>
              </a:solidFill>
              <a:latin typeface="Avenir Black" panose="020B0803020203020204" pitchFamily="34" charset="0"/>
            </a:rPr>
            <a:t>Objectifs </a:t>
          </a:r>
          <a:r>
            <a:rPr lang="fr-FR" sz="1600">
              <a:solidFill>
                <a:srgbClr val="37EF81"/>
              </a:solidFill>
            </a:rPr>
            <a:t>: </a:t>
          </a:r>
          <a:r>
            <a:rPr lang="fr-FR" sz="1600">
              <a:solidFill>
                <a:schemeClr val="tx1"/>
              </a:solidFill>
            </a:rPr>
            <a:t>La formation des porteurs de projets, investisseurs et opérateurs aux enjeux de l’efficacité énergétique leur confère une vision globale des enjeux énergie-climat dans l’industrie et leur permet d’identifier de nouveaux projets et d’assurer la bonne tenue des projets en cours. Ces formations donnent les clés afin d’appréhender les risques liés à un projet d’efficacité énergétique.</a:t>
          </a:r>
        </a:p>
      </xdr:txBody>
    </xdr:sp>
    <xdr:clientData/>
  </xdr:twoCellAnchor>
  <xdr:twoCellAnchor>
    <xdr:from>
      <xdr:col>10</xdr:col>
      <xdr:colOff>142610</xdr:colOff>
      <xdr:row>21</xdr:row>
      <xdr:rowOff>102004</xdr:rowOff>
    </xdr:from>
    <xdr:to>
      <xdr:col>16</xdr:col>
      <xdr:colOff>292833</xdr:colOff>
      <xdr:row>31</xdr:row>
      <xdr:rowOff>32026</xdr:rowOff>
    </xdr:to>
    <xdr:sp macro="" textlink="">
      <xdr:nvSpPr>
        <xdr:cNvPr id="8" name="ZoneTexte 13">
          <a:extLst>
            <a:ext uri="{FF2B5EF4-FFF2-40B4-BE49-F238E27FC236}">
              <a16:creationId xmlns:a16="http://schemas.microsoft.com/office/drawing/2014/main" id="{00000000-0008-0000-0A00-000008000000}"/>
            </a:ext>
          </a:extLst>
        </xdr:cNvPr>
        <xdr:cNvSpPr txBox="1"/>
      </xdr:nvSpPr>
      <xdr:spPr>
        <a:xfrm>
          <a:off x="7762610" y="3902479"/>
          <a:ext cx="4722223" cy="1739772"/>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fr-FR" sz="1600">
              <a:solidFill>
                <a:srgbClr val="4889F4"/>
              </a:solidFill>
              <a:latin typeface="Avenir Black" panose="020B0803020203020204" pitchFamily="34" charset="0"/>
            </a:rPr>
            <a:t>Contenu de formation :</a:t>
          </a:r>
        </a:p>
        <a:p>
          <a:r>
            <a:rPr lang="fr-FR" sz="1400">
              <a:solidFill>
                <a:srgbClr val="37EF81"/>
              </a:solidFill>
              <a:latin typeface="Avenir Black" panose="020B0803020203020204" pitchFamily="34" charset="0"/>
            </a:rPr>
            <a:t>MOOC</a:t>
          </a:r>
          <a:r>
            <a:rPr lang="fr-FR" sz="1400">
              <a:solidFill>
                <a:srgbClr val="37EF81"/>
              </a:solidFill>
            </a:rPr>
            <a:t> : </a:t>
          </a:r>
          <a:r>
            <a:rPr lang="fr-FR" sz="1400"/>
            <a:t>acquisition des connaissances théoriques fondamentales de l’efficacité énergétique en industrie, revue des différents systèmes énergétiques en industrie.</a:t>
          </a:r>
        </a:p>
        <a:p>
          <a:r>
            <a:rPr lang="fr-FR" sz="1400">
              <a:solidFill>
                <a:srgbClr val="37EF81"/>
              </a:solidFill>
              <a:latin typeface="Avenir Black" panose="020B0803020203020204" pitchFamily="34" charset="0"/>
            </a:rPr>
            <a:t>Stage 2 jours </a:t>
          </a:r>
          <a:r>
            <a:rPr lang="fr-FR" sz="1400">
              <a:solidFill>
                <a:srgbClr val="37EF81"/>
              </a:solidFill>
            </a:rPr>
            <a:t>:  </a:t>
          </a:r>
          <a:r>
            <a:rPr lang="fr-FR" sz="1400"/>
            <a:t>Apprendre à structurer et piloter une démarche d’efficacité énergétique, identifiant des axes d’amélioration, élaborer et suivre un plan d’action.</a:t>
          </a:r>
        </a:p>
      </xdr:txBody>
    </xdr:sp>
    <xdr:clientData/>
  </xdr:twoCellAnchor>
  <xdr:twoCellAnchor>
    <xdr:from>
      <xdr:col>1</xdr:col>
      <xdr:colOff>258090</xdr:colOff>
      <xdr:row>21</xdr:row>
      <xdr:rowOff>25563</xdr:rowOff>
    </xdr:from>
    <xdr:to>
      <xdr:col>16</xdr:col>
      <xdr:colOff>292834</xdr:colOff>
      <xdr:row>21</xdr:row>
      <xdr:rowOff>25563</xdr:rowOff>
    </xdr:to>
    <xdr:cxnSp macro="">
      <xdr:nvCxnSpPr>
        <xdr:cNvPr id="9" name="Connecteur droit 8">
          <a:extLst>
            <a:ext uri="{FF2B5EF4-FFF2-40B4-BE49-F238E27FC236}">
              <a16:creationId xmlns:a16="http://schemas.microsoft.com/office/drawing/2014/main" id="{00000000-0008-0000-0A00-000009000000}"/>
            </a:ext>
          </a:extLst>
        </xdr:cNvPr>
        <xdr:cNvCxnSpPr>
          <a:cxnSpLocks/>
        </xdr:cNvCxnSpPr>
      </xdr:nvCxnSpPr>
      <xdr:spPr>
        <a:xfrm>
          <a:off x="1020090" y="4007013"/>
          <a:ext cx="11464744" cy="0"/>
        </a:xfrm>
        <a:prstGeom prst="line">
          <a:avLst/>
        </a:prstGeom>
        <a:ln>
          <a:solidFill>
            <a:schemeClr val="accent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0</xdr:colOff>
      <xdr:row>13</xdr:row>
      <xdr:rowOff>79991</xdr:rowOff>
    </xdr:from>
    <xdr:to>
      <xdr:col>2</xdr:col>
      <xdr:colOff>45097</xdr:colOff>
      <xdr:row>15</xdr:row>
      <xdr:rowOff>126352</xdr:rowOff>
    </xdr:to>
    <xdr:pic>
      <xdr:nvPicPr>
        <xdr:cNvPr id="10" name="Picture 2" descr="Formation au financement de la transition énergétique - secteur industrie">
          <a:extLst>
            <a:ext uri="{FF2B5EF4-FFF2-40B4-BE49-F238E27FC236}">
              <a16:creationId xmlns:a16="http://schemas.microsoft.com/office/drawing/2014/main" id="{00000000-0008-0000-0A00-00000A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2613641"/>
          <a:ext cx="810272" cy="4051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34230</xdr:rowOff>
    </xdr:from>
    <xdr:to>
      <xdr:col>2</xdr:col>
      <xdr:colOff>45097</xdr:colOff>
      <xdr:row>25</xdr:row>
      <xdr:rowOff>31539</xdr:rowOff>
    </xdr:to>
    <xdr:pic>
      <xdr:nvPicPr>
        <xdr:cNvPr id="11" name="Picture 4" descr="PROREFEI : LA formation des référents énergie !">
          <a:extLst>
            <a:ext uri="{FF2B5EF4-FFF2-40B4-BE49-F238E27FC236}">
              <a16:creationId xmlns:a16="http://schemas.microsoft.com/office/drawing/2014/main" id="{00000000-0008-0000-0A00-00000B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62000" y="4377630"/>
          <a:ext cx="810272" cy="3560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305628</xdr:colOff>
      <xdr:row>31</xdr:row>
      <xdr:rowOff>161876</xdr:rowOff>
    </xdr:from>
    <xdr:to>
      <xdr:col>15</xdr:col>
      <xdr:colOff>705951</xdr:colOff>
      <xdr:row>35</xdr:row>
      <xdr:rowOff>61032</xdr:rowOff>
    </xdr:to>
    <xdr:sp macro="" textlink="">
      <xdr:nvSpPr>
        <xdr:cNvPr id="12" name="ZoneTexte 18">
          <a:extLst>
            <a:ext uri="{FF2B5EF4-FFF2-40B4-BE49-F238E27FC236}">
              <a16:creationId xmlns:a16="http://schemas.microsoft.com/office/drawing/2014/main" id="{00000000-0008-0000-0A00-00000C000000}"/>
            </a:ext>
          </a:extLst>
        </xdr:cNvPr>
        <xdr:cNvSpPr txBox="1"/>
      </xdr:nvSpPr>
      <xdr:spPr>
        <a:xfrm>
          <a:off x="1067628" y="5772101"/>
          <a:ext cx="11068323" cy="623056"/>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fr-FR" sz="1600"/>
            <a:t>La désignation d’un </a:t>
          </a:r>
          <a:r>
            <a:rPr lang="fr-FR" sz="1600">
              <a:solidFill>
                <a:srgbClr val="4889F4"/>
              </a:solidFill>
              <a:latin typeface="Avenir Black" panose="020B0803020203020204" pitchFamily="34" charset="0"/>
            </a:rPr>
            <a:t>responsable efficacité énergétique </a:t>
          </a:r>
          <a:r>
            <a:rPr lang="fr-FR" sz="1600"/>
            <a:t>sur site permet d’améliorer les chances de succès d’un projet en suivant son avancement au plus près. Il permet aussi de coordonner les différentes actions d’efficacité énergétique.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145686</xdr:colOff>
      <xdr:row>1</xdr:row>
      <xdr:rowOff>162987</xdr:rowOff>
    </xdr:from>
    <xdr:to>
      <xdr:col>15</xdr:col>
      <xdr:colOff>709686</xdr:colOff>
      <xdr:row>3</xdr:row>
      <xdr:rowOff>170369</xdr:rowOff>
    </xdr:to>
    <xdr:sp macro="" textlink="">
      <xdr:nvSpPr>
        <xdr:cNvPr id="3" name="Espace réservé du texte 2">
          <a:extLst>
            <a:ext uri="{FF2B5EF4-FFF2-40B4-BE49-F238E27FC236}">
              <a16:creationId xmlns:a16="http://schemas.microsoft.com/office/drawing/2014/main" id="{00000000-0008-0000-0B00-000003000000}"/>
            </a:ext>
          </a:extLst>
        </xdr:cNvPr>
        <xdr:cNvSpPr>
          <a:spLocks noGrp="1"/>
        </xdr:cNvSpPr>
      </xdr:nvSpPr>
      <xdr:spPr>
        <a:xfrm>
          <a:off x="907686" y="705912"/>
          <a:ext cx="11232000" cy="369332"/>
        </a:xfrm>
        <a:prstGeom prst="rect">
          <a:avLst/>
        </a:prstGeom>
      </xdr:spPr>
      <xdr:txBody>
        <a:bodyPr vert="horz" wrap="square" lIns="0" tIns="0" rIns="0" bIns="0" rtlCol="0">
          <a:noAutofit/>
        </a:bodyPr>
        <a:lstStyle>
          <a:lvl1pPr marL="0" indent="0" algn="l" defTabSz="914400" rtl="0" eaLnBrk="1" latinLnBrk="0" hangingPunct="1">
            <a:lnSpc>
              <a:spcPct val="100000"/>
            </a:lnSpc>
            <a:spcBef>
              <a:spcPts val="0"/>
            </a:spcBef>
            <a:spcAft>
              <a:spcPts val="0"/>
            </a:spcAft>
            <a:buFont typeface="Arial" panose="020B0604020202020204" pitchFamily="34" charset="0"/>
            <a:buNone/>
            <a:defRPr lang="fr-FR" sz="2400" b="0" kern="1200" cap="all" baseline="0" dirty="0" smtClean="0">
              <a:solidFill>
                <a:schemeClr val="accent1"/>
              </a:solidFill>
              <a:latin typeface="Avenir Black" panose="020B0803020203020204" pitchFamily="34" charset="0"/>
              <a:ea typeface="Avenir Black" panose="020B0803020203020204" pitchFamily="34" charset="0"/>
              <a:cs typeface="+mj-cs"/>
            </a:defRPr>
          </a:lvl1pPr>
          <a:lvl2pPr marL="0" indent="0" algn="l" defTabSz="914400" rtl="0" eaLnBrk="1" latinLnBrk="0" hangingPunct="1">
            <a:lnSpc>
              <a:spcPct val="100000"/>
            </a:lnSpc>
            <a:spcBef>
              <a:spcPts val="0"/>
            </a:spcBef>
            <a:spcAft>
              <a:spcPts val="0"/>
            </a:spcAft>
            <a:buFont typeface="Arial" panose="020B0604020202020204" pitchFamily="34" charset="0"/>
            <a:buNone/>
            <a:defRPr lang="fr-FR" sz="2400" kern="1200" cap="all" baseline="0" dirty="0" smtClean="0">
              <a:solidFill>
                <a:schemeClr val="accent2"/>
              </a:solidFill>
              <a:latin typeface="Avenir Black" panose="020B0803020203020204" pitchFamily="34" charset="0"/>
              <a:ea typeface="Avenir Black" panose="020B0803020203020204" pitchFamily="34" charset="0"/>
              <a:cs typeface="+mj-cs"/>
            </a:defRPr>
          </a:lvl2pPr>
          <a:lvl3pPr marL="0" indent="0" algn="l" defTabSz="914400" rtl="0" eaLnBrk="1" latinLnBrk="0" hangingPunct="1">
            <a:lnSpc>
              <a:spcPct val="100000"/>
            </a:lnSpc>
            <a:spcBef>
              <a:spcPts val="0"/>
            </a:spcBef>
            <a:spcAft>
              <a:spcPts val="0"/>
            </a:spcAft>
            <a:buFont typeface="Arial" panose="020B0604020202020204" pitchFamily="34" charset="0"/>
            <a:buNone/>
            <a:defRPr lang="fr-FR" sz="2400" kern="1200" cap="all" baseline="0" dirty="0" smtClean="0">
              <a:solidFill>
                <a:schemeClr val="accent2"/>
              </a:solidFill>
              <a:latin typeface="Avenir Black" panose="020B0803020203020204" pitchFamily="34" charset="0"/>
              <a:ea typeface="Avenir Black" panose="020B0803020203020204" pitchFamily="34" charset="0"/>
              <a:cs typeface="+mj-cs"/>
            </a:defRPr>
          </a:lvl3pPr>
          <a:lvl4pPr marL="0" indent="0" algn="l" defTabSz="914400" rtl="0" eaLnBrk="1" latinLnBrk="0" hangingPunct="1">
            <a:lnSpc>
              <a:spcPct val="100000"/>
            </a:lnSpc>
            <a:spcBef>
              <a:spcPts val="0"/>
            </a:spcBef>
            <a:spcAft>
              <a:spcPts val="0"/>
            </a:spcAft>
            <a:buFont typeface="Arial" panose="020B0604020202020204" pitchFamily="34" charset="0"/>
            <a:buNone/>
            <a:defRPr lang="fr-FR" sz="2400" kern="1200" cap="all" baseline="0" dirty="0" smtClean="0">
              <a:solidFill>
                <a:schemeClr val="accent2"/>
              </a:solidFill>
              <a:latin typeface="Avenir Black" panose="020B0803020203020204" pitchFamily="34" charset="0"/>
              <a:ea typeface="Avenir Black" panose="020B0803020203020204" pitchFamily="34" charset="0"/>
              <a:cs typeface="+mj-cs"/>
            </a:defRPr>
          </a:lvl4pPr>
          <a:lvl5pPr marL="0" indent="0" algn="l" defTabSz="914400" rtl="0" eaLnBrk="1" latinLnBrk="0" hangingPunct="1">
            <a:lnSpc>
              <a:spcPct val="100000"/>
            </a:lnSpc>
            <a:spcBef>
              <a:spcPts val="0"/>
            </a:spcBef>
            <a:spcAft>
              <a:spcPts val="0"/>
            </a:spcAft>
            <a:buFont typeface="Avenir Book" panose="02070309020205020404" pitchFamily="49" charset="0"/>
            <a:buNone/>
            <a:defRPr lang="fr-FR" sz="2400" kern="1200" cap="all" baseline="0" dirty="0">
              <a:solidFill>
                <a:schemeClr val="accent2"/>
              </a:solidFill>
              <a:latin typeface="Avenir Black" panose="020B0803020203020204" pitchFamily="34" charset="0"/>
              <a:ea typeface="Avenir Black" panose="020B0803020203020204" pitchFamily="34" charset="0"/>
              <a:cs typeface="+mj-cs"/>
            </a:defRPr>
          </a:lvl5pPr>
          <a:lvl6pPr marL="0" indent="0" algn="l" defTabSz="914400" rtl="0" eaLnBrk="1" latinLnBrk="0" hangingPunct="1">
            <a:lnSpc>
              <a:spcPct val="100000"/>
            </a:lnSpc>
            <a:spcBef>
              <a:spcPts val="600"/>
            </a:spcBef>
            <a:buFont typeface="Arial" panose="020B0604020202020204" pitchFamily="34" charset="0"/>
            <a:buNone/>
            <a:defRPr sz="1400" kern="1200">
              <a:solidFill>
                <a:schemeClr val="tx1"/>
              </a:solidFill>
              <a:latin typeface="+mn-lt"/>
              <a:ea typeface="+mn-ea"/>
              <a:cs typeface="+mn-cs"/>
            </a:defRPr>
          </a:lvl6pPr>
          <a:lvl7pPr marL="0" indent="0" algn="l" defTabSz="914400" rtl="0" eaLnBrk="1" latinLnBrk="0" hangingPunct="1">
            <a:lnSpc>
              <a:spcPct val="100000"/>
            </a:lnSpc>
            <a:spcBef>
              <a:spcPts val="600"/>
            </a:spcBef>
            <a:buFont typeface="Arial" panose="020B0604020202020204" pitchFamily="34" charset="0"/>
            <a:buNone/>
            <a:defRPr sz="1200" i="1" kern="1200">
              <a:solidFill>
                <a:schemeClr val="tx1"/>
              </a:solidFill>
              <a:latin typeface="+mn-lt"/>
              <a:ea typeface="+mn-ea"/>
              <a:cs typeface="+mn-cs"/>
            </a:defRPr>
          </a:lvl7pPr>
          <a:lvl8pPr marL="0" indent="0" algn="l" defTabSz="914400" rtl="0" eaLnBrk="1" latinLnBrk="0" hangingPunct="1">
            <a:lnSpc>
              <a:spcPct val="100000"/>
            </a:lnSpc>
            <a:spcBef>
              <a:spcPts val="500"/>
            </a:spcBef>
            <a:buFont typeface="Arial" panose="020B0604020202020204" pitchFamily="34" charset="0"/>
            <a:buNone/>
            <a:defRPr sz="1100" kern="1200">
              <a:solidFill>
                <a:schemeClr val="tx1"/>
              </a:solidFill>
              <a:latin typeface="+mn-lt"/>
              <a:ea typeface="+mn-ea"/>
              <a:cs typeface="+mn-cs"/>
            </a:defRPr>
          </a:lvl8pPr>
          <a:lvl9pPr marL="0" indent="0" algn="l" defTabSz="914400" rtl="0" eaLnBrk="1" latinLnBrk="0" hangingPunct="1">
            <a:lnSpc>
              <a:spcPct val="100000"/>
            </a:lnSpc>
            <a:spcBef>
              <a:spcPts val="500"/>
            </a:spcBef>
            <a:buFont typeface="Arial" panose="020B0604020202020204" pitchFamily="34" charset="0"/>
            <a:buNone/>
            <a:defRPr sz="1100" kern="1200">
              <a:solidFill>
                <a:schemeClr val="tx1"/>
              </a:solidFill>
              <a:latin typeface="+mn-lt"/>
              <a:ea typeface="+mn-ea"/>
              <a:cs typeface="+mn-cs"/>
            </a:defRPr>
          </a:lvl9pPr>
        </a:lstStyle>
        <a:p>
          <a:r>
            <a:rPr lang="fr-FR">
              <a:solidFill>
                <a:srgbClr val="4889F4"/>
              </a:solidFill>
            </a:rPr>
            <a:t>Fiche 6 : mécanismes garantissant le prix de l’énergie</a:t>
          </a:r>
        </a:p>
      </xdr:txBody>
    </xdr:sp>
    <xdr:clientData/>
  </xdr:twoCellAnchor>
  <xdr:twoCellAnchor>
    <xdr:from>
      <xdr:col>1</xdr:col>
      <xdr:colOff>726801</xdr:colOff>
      <xdr:row>10</xdr:row>
      <xdr:rowOff>74235</xdr:rowOff>
    </xdr:from>
    <xdr:to>
      <xdr:col>9</xdr:col>
      <xdr:colOff>203016</xdr:colOff>
      <xdr:row>19</xdr:row>
      <xdr:rowOff>129960</xdr:rowOff>
    </xdr:to>
    <xdr:sp macro="" textlink="">
      <xdr:nvSpPr>
        <xdr:cNvPr id="4" name="ZoneTexte 3">
          <a:extLst>
            <a:ext uri="{FF2B5EF4-FFF2-40B4-BE49-F238E27FC236}">
              <a16:creationId xmlns:a16="http://schemas.microsoft.com/office/drawing/2014/main" id="{00000000-0008-0000-0B00-000004000000}"/>
            </a:ext>
          </a:extLst>
        </xdr:cNvPr>
        <xdr:cNvSpPr txBox="1"/>
      </xdr:nvSpPr>
      <xdr:spPr>
        <a:xfrm>
          <a:off x="1488801" y="1883985"/>
          <a:ext cx="5572215" cy="1684500"/>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fr-FR" sz="1600">
              <a:solidFill>
                <a:srgbClr val="37EF81"/>
              </a:solidFill>
              <a:latin typeface="Avenir Black" panose="020B0803020203020204" pitchFamily="34" charset="0"/>
            </a:rPr>
            <a:t>Corporate PPA ou GPA (Power/Gas Purchase Agreement)</a:t>
          </a:r>
        </a:p>
        <a:p>
          <a:endParaRPr lang="fr-FR" sz="1600">
            <a:latin typeface="Avenir Black" panose="020B0803020203020204" pitchFamily="34" charset="0"/>
          </a:endParaRPr>
        </a:p>
        <a:p>
          <a:r>
            <a:rPr lang="fr-FR" sz="1600"/>
            <a:t>Contrat de vente d’électricité ou de gaz de gré-à-gré entre un producteur et un consommateur à un prix fixe pendant une certaine durée.</a:t>
          </a:r>
        </a:p>
      </xdr:txBody>
    </xdr:sp>
    <xdr:clientData/>
  </xdr:twoCellAnchor>
  <xdr:twoCellAnchor>
    <xdr:from>
      <xdr:col>1</xdr:col>
      <xdr:colOff>145686</xdr:colOff>
      <xdr:row>12</xdr:row>
      <xdr:rowOff>27188</xdr:rowOff>
    </xdr:from>
    <xdr:to>
      <xdr:col>1</xdr:col>
      <xdr:colOff>577940</xdr:colOff>
      <xdr:row>14</xdr:row>
      <xdr:rowOff>103842</xdr:rowOff>
    </xdr:to>
    <xdr:grpSp>
      <xdr:nvGrpSpPr>
        <xdr:cNvPr id="5" name="Groupe 4">
          <a:extLst>
            <a:ext uri="{FF2B5EF4-FFF2-40B4-BE49-F238E27FC236}">
              <a16:creationId xmlns:a16="http://schemas.microsoft.com/office/drawing/2014/main" id="{00000000-0008-0000-0B00-000005000000}"/>
            </a:ext>
          </a:extLst>
        </xdr:cNvPr>
        <xdr:cNvGrpSpPr/>
      </xdr:nvGrpSpPr>
      <xdr:grpSpPr>
        <a:xfrm>
          <a:off x="907686" y="2313188"/>
          <a:ext cx="432254" cy="457654"/>
          <a:chOff x="566056" y="1590316"/>
          <a:chExt cx="435429" cy="435429"/>
        </a:xfrm>
        <a:solidFill>
          <a:srgbClr val="4889F4"/>
        </a:solidFill>
      </xdr:grpSpPr>
      <xdr:sp macro="" textlink="">
        <xdr:nvSpPr>
          <xdr:cNvPr id="15" name="Ellipse 14">
            <a:extLst>
              <a:ext uri="{FF2B5EF4-FFF2-40B4-BE49-F238E27FC236}">
                <a16:creationId xmlns:a16="http://schemas.microsoft.com/office/drawing/2014/main" id="{00000000-0008-0000-0B00-00000F000000}"/>
              </a:ext>
            </a:extLst>
          </xdr:cNvPr>
          <xdr:cNvSpPr/>
        </xdr:nvSpPr>
        <xdr:spPr>
          <a:xfrm>
            <a:off x="566056" y="1590316"/>
            <a:ext cx="435429" cy="435429"/>
          </a:xfrm>
          <a:prstGeom prst="ellipse">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fr-FR">
              <a:latin typeface="Avenir Black" panose="020B0803020203020204" pitchFamily="34" charset="0"/>
            </a:endParaRPr>
          </a:p>
        </xdr:txBody>
      </xdr:sp>
      <xdr:sp macro="" textlink="">
        <xdr:nvSpPr>
          <xdr:cNvPr id="16" name="ZoneTexte 5">
            <a:extLst>
              <a:ext uri="{FF2B5EF4-FFF2-40B4-BE49-F238E27FC236}">
                <a16:creationId xmlns:a16="http://schemas.microsoft.com/office/drawing/2014/main" id="{00000000-0008-0000-0B00-000010000000}"/>
              </a:ext>
            </a:extLst>
          </xdr:cNvPr>
          <xdr:cNvSpPr txBox="1"/>
        </xdr:nvSpPr>
        <xdr:spPr>
          <a:xfrm>
            <a:off x="683758" y="1625635"/>
            <a:ext cx="190500" cy="325762"/>
          </a:xfrm>
          <a:prstGeom prst="rect">
            <a:avLst/>
          </a:prstGeom>
          <a:grpFill/>
        </xdr:spPr>
        <xdr:txBody>
          <a:bodyPr wrap="square" rtlCol="0" anchor="ctr">
            <a:no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fr-FR" sz="2000">
                <a:solidFill>
                  <a:schemeClr val="bg1"/>
                </a:solidFill>
                <a:latin typeface="Avenir Black" panose="020B0803020203020204" pitchFamily="34" charset="0"/>
              </a:rPr>
              <a:t>1</a:t>
            </a:r>
          </a:p>
        </xdr:txBody>
      </xdr:sp>
    </xdr:grpSp>
    <xdr:clientData/>
  </xdr:twoCellAnchor>
  <xdr:twoCellAnchor>
    <xdr:from>
      <xdr:col>1</xdr:col>
      <xdr:colOff>695641</xdr:colOff>
      <xdr:row>20</xdr:row>
      <xdr:rowOff>69070</xdr:rowOff>
    </xdr:from>
    <xdr:to>
      <xdr:col>9</xdr:col>
      <xdr:colOff>203016</xdr:colOff>
      <xdr:row>30</xdr:row>
      <xdr:rowOff>164457</xdr:rowOff>
    </xdr:to>
    <xdr:sp macro="" textlink="">
      <xdr:nvSpPr>
        <xdr:cNvPr id="6" name="ZoneTexte 7">
          <a:extLst>
            <a:ext uri="{FF2B5EF4-FFF2-40B4-BE49-F238E27FC236}">
              <a16:creationId xmlns:a16="http://schemas.microsoft.com/office/drawing/2014/main" id="{00000000-0008-0000-0B00-000006000000}"/>
            </a:ext>
          </a:extLst>
        </xdr:cNvPr>
        <xdr:cNvSpPr txBox="1"/>
      </xdr:nvSpPr>
      <xdr:spPr>
        <a:xfrm>
          <a:off x="1457641" y="3688570"/>
          <a:ext cx="5603375" cy="1905137"/>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fr-FR" sz="1600">
              <a:solidFill>
                <a:srgbClr val="37EF81"/>
              </a:solidFill>
              <a:latin typeface="Avenir Black" panose="020B0803020203020204" pitchFamily="34" charset="0"/>
            </a:rPr>
            <a:t>Autoconsommation d’énergie</a:t>
          </a:r>
        </a:p>
        <a:p>
          <a:endParaRPr lang="fr-FR" sz="1600">
            <a:latin typeface="Avenir Black" panose="020B0803020203020204" pitchFamily="34" charset="0"/>
          </a:endParaRPr>
        </a:p>
        <a:p>
          <a:r>
            <a:rPr lang="fr-FR" sz="1600"/>
            <a:t>Installations de production d’énergie sur le site (solaire PV, solaire thermique, méthaniseur) et consommation de cette énergie produite sur le site (électricité, biogaz …).</a:t>
          </a:r>
        </a:p>
        <a:p>
          <a:r>
            <a:rPr lang="fr-FR" sz="1600"/>
            <a:t>Des contrats de crédit-bail permettent de lisser l’investissement sur plusieurs années.</a:t>
          </a:r>
        </a:p>
      </xdr:txBody>
    </xdr:sp>
    <xdr:clientData/>
  </xdr:twoCellAnchor>
  <xdr:twoCellAnchor>
    <xdr:from>
      <xdr:col>1</xdr:col>
      <xdr:colOff>145686</xdr:colOff>
      <xdr:row>21</xdr:row>
      <xdr:rowOff>145213</xdr:rowOff>
    </xdr:from>
    <xdr:to>
      <xdr:col>1</xdr:col>
      <xdr:colOff>577940</xdr:colOff>
      <xdr:row>24</xdr:row>
      <xdr:rowOff>40892</xdr:rowOff>
    </xdr:to>
    <xdr:grpSp>
      <xdr:nvGrpSpPr>
        <xdr:cNvPr id="7" name="Groupe 6">
          <a:extLst>
            <a:ext uri="{FF2B5EF4-FFF2-40B4-BE49-F238E27FC236}">
              <a16:creationId xmlns:a16="http://schemas.microsoft.com/office/drawing/2014/main" id="{00000000-0008-0000-0B00-000007000000}"/>
            </a:ext>
          </a:extLst>
        </xdr:cNvPr>
        <xdr:cNvGrpSpPr/>
      </xdr:nvGrpSpPr>
      <xdr:grpSpPr>
        <a:xfrm>
          <a:off x="907686" y="4145713"/>
          <a:ext cx="432254" cy="467179"/>
          <a:chOff x="566056" y="1590316"/>
          <a:chExt cx="435429" cy="435429"/>
        </a:xfrm>
        <a:solidFill>
          <a:srgbClr val="4889F4"/>
        </a:solidFill>
      </xdr:grpSpPr>
      <xdr:sp macro="" textlink="">
        <xdr:nvSpPr>
          <xdr:cNvPr id="13" name="Ellipse 12">
            <a:extLst>
              <a:ext uri="{FF2B5EF4-FFF2-40B4-BE49-F238E27FC236}">
                <a16:creationId xmlns:a16="http://schemas.microsoft.com/office/drawing/2014/main" id="{00000000-0008-0000-0B00-00000D000000}"/>
              </a:ext>
            </a:extLst>
          </xdr:cNvPr>
          <xdr:cNvSpPr/>
        </xdr:nvSpPr>
        <xdr:spPr>
          <a:xfrm>
            <a:off x="566056" y="1590316"/>
            <a:ext cx="435429" cy="435429"/>
          </a:xfrm>
          <a:prstGeom prst="ellipse">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fr-FR">
              <a:latin typeface="Avenir Black" panose="020B0803020203020204" pitchFamily="34" charset="0"/>
            </a:endParaRPr>
          </a:p>
        </xdr:txBody>
      </xdr:sp>
      <xdr:sp macro="" textlink="">
        <xdr:nvSpPr>
          <xdr:cNvPr id="14" name="ZoneTexte 10">
            <a:extLst>
              <a:ext uri="{FF2B5EF4-FFF2-40B4-BE49-F238E27FC236}">
                <a16:creationId xmlns:a16="http://schemas.microsoft.com/office/drawing/2014/main" id="{00000000-0008-0000-0B00-00000E000000}"/>
              </a:ext>
            </a:extLst>
          </xdr:cNvPr>
          <xdr:cNvSpPr txBox="1"/>
        </xdr:nvSpPr>
        <xdr:spPr>
          <a:xfrm>
            <a:off x="683758" y="1625636"/>
            <a:ext cx="190500" cy="367282"/>
          </a:xfrm>
          <a:prstGeom prst="rect">
            <a:avLst/>
          </a:prstGeom>
          <a:grpFill/>
        </xdr:spPr>
        <xdr:txBody>
          <a:bodyPr wrap="square" rtlCol="0" anchor="ctr">
            <a:no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fr-FR" sz="2000">
                <a:solidFill>
                  <a:schemeClr val="bg1"/>
                </a:solidFill>
                <a:latin typeface="Avenir Black" panose="020B0803020203020204" pitchFamily="34" charset="0"/>
              </a:rPr>
              <a:t>2</a:t>
            </a:r>
          </a:p>
        </xdr:txBody>
      </xdr:sp>
    </xdr:grpSp>
    <xdr:clientData/>
  </xdr:twoCellAnchor>
  <xdr:twoCellAnchor>
    <xdr:from>
      <xdr:col>9</xdr:col>
      <xdr:colOff>714646</xdr:colOff>
      <xdr:row>10</xdr:row>
      <xdr:rowOff>76678</xdr:rowOff>
    </xdr:from>
    <xdr:to>
      <xdr:col>15</xdr:col>
      <xdr:colOff>473981</xdr:colOff>
      <xdr:row>17</xdr:row>
      <xdr:rowOff>152978</xdr:rowOff>
    </xdr:to>
    <xdr:sp macro="" textlink="">
      <xdr:nvSpPr>
        <xdr:cNvPr id="8" name="ZoneTexte 11">
          <a:extLst>
            <a:ext uri="{FF2B5EF4-FFF2-40B4-BE49-F238E27FC236}">
              <a16:creationId xmlns:a16="http://schemas.microsoft.com/office/drawing/2014/main" id="{00000000-0008-0000-0B00-000008000000}"/>
            </a:ext>
          </a:extLst>
        </xdr:cNvPr>
        <xdr:cNvSpPr txBox="1"/>
      </xdr:nvSpPr>
      <xdr:spPr>
        <a:xfrm>
          <a:off x="7572646" y="1886428"/>
          <a:ext cx="4331335" cy="1343125"/>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fr-FR" sz="1600">
              <a:solidFill>
                <a:srgbClr val="4889F4"/>
              </a:solidFill>
              <a:latin typeface="Avenir Black" panose="020B0803020203020204" pitchFamily="34" charset="0"/>
            </a:rPr>
            <a:t>Risques atténués :</a:t>
          </a:r>
        </a:p>
        <a:p>
          <a:r>
            <a:rPr lang="fr-FR" sz="1600"/>
            <a:t>Le prix de l’énergie est fixe, sur une certaine durée, ce qui permet de fiabiliser les économies attendues.</a:t>
          </a:r>
        </a:p>
        <a:p>
          <a:pPr marL="285750" indent="-285750">
            <a:buFontTx/>
            <a:buChar char="-"/>
          </a:pPr>
          <a:endParaRPr lang="fr-FR" sz="1400"/>
        </a:p>
      </xdr:txBody>
    </xdr:sp>
    <xdr:clientData/>
  </xdr:twoCellAnchor>
  <xdr:twoCellAnchor>
    <xdr:from>
      <xdr:col>1</xdr:col>
      <xdr:colOff>0</xdr:colOff>
      <xdr:row>5</xdr:row>
      <xdr:rowOff>12425</xdr:rowOff>
    </xdr:from>
    <xdr:to>
      <xdr:col>15</xdr:col>
      <xdr:colOff>473981</xdr:colOff>
      <xdr:row>10</xdr:row>
      <xdr:rowOff>33270</xdr:rowOff>
    </xdr:to>
    <xdr:sp macro="" textlink="">
      <xdr:nvSpPr>
        <xdr:cNvPr id="9" name="Rectangle 8">
          <a:extLst>
            <a:ext uri="{FF2B5EF4-FFF2-40B4-BE49-F238E27FC236}">
              <a16:creationId xmlns:a16="http://schemas.microsoft.com/office/drawing/2014/main" id="{00000000-0008-0000-0B00-000009000000}"/>
            </a:ext>
          </a:extLst>
        </xdr:cNvPr>
        <xdr:cNvSpPr/>
      </xdr:nvSpPr>
      <xdr:spPr>
        <a:xfrm>
          <a:off x="762000" y="1279250"/>
          <a:ext cx="11141981" cy="925720"/>
        </a:xfrm>
        <a:prstGeom prst="rect">
          <a:avLst/>
        </a:prstGeom>
        <a:solidFill>
          <a:schemeClr val="bg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r>
            <a:rPr lang="fr-FR" sz="1600">
              <a:solidFill>
                <a:srgbClr val="37EF81"/>
              </a:solidFill>
              <a:latin typeface="Avenir Black" panose="020B0803020203020204" pitchFamily="34" charset="0"/>
            </a:rPr>
            <a:t>Objectifs </a:t>
          </a:r>
          <a:r>
            <a:rPr lang="fr-FR" sz="1600">
              <a:solidFill>
                <a:srgbClr val="37EF81"/>
              </a:solidFill>
            </a:rPr>
            <a:t>: </a:t>
          </a:r>
          <a:r>
            <a:rPr lang="fr-FR" sz="1600">
              <a:solidFill>
                <a:schemeClr val="tx1"/>
              </a:solidFill>
            </a:rPr>
            <a:t>La volatilité des prix des énergies peut poser des difficultés aux directions des achats et mettre en péril les économies attendues par un projet d’efficacité énergétique. Des mécanismes existent pour améliorer la visibilité à long terme sur le prix des énergies.</a:t>
          </a:r>
        </a:p>
      </xdr:txBody>
    </xdr:sp>
    <xdr:clientData/>
  </xdr:twoCellAnchor>
  <xdr:twoCellAnchor>
    <xdr:from>
      <xdr:col>1</xdr:col>
      <xdr:colOff>189047</xdr:colOff>
      <xdr:row>31</xdr:row>
      <xdr:rowOff>131349</xdr:rowOff>
    </xdr:from>
    <xdr:to>
      <xdr:col>15</xdr:col>
      <xdr:colOff>589370</xdr:colOff>
      <xdr:row>35</xdr:row>
      <xdr:rowOff>30505</xdr:rowOff>
    </xdr:to>
    <xdr:sp macro="" textlink="">
      <xdr:nvSpPr>
        <xdr:cNvPr id="10" name="ZoneTexte 14">
          <a:extLst>
            <a:ext uri="{FF2B5EF4-FFF2-40B4-BE49-F238E27FC236}">
              <a16:creationId xmlns:a16="http://schemas.microsoft.com/office/drawing/2014/main" id="{00000000-0008-0000-0B00-00000A000000}"/>
            </a:ext>
          </a:extLst>
        </xdr:cNvPr>
        <xdr:cNvSpPr txBox="1"/>
      </xdr:nvSpPr>
      <xdr:spPr>
        <a:xfrm>
          <a:off x="951047" y="5741574"/>
          <a:ext cx="11068323" cy="623056"/>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fr-FR" sz="1600"/>
            <a:t>Ces deux mécanismes peuvent être</a:t>
          </a:r>
          <a:r>
            <a:rPr lang="fr-FR" sz="1600">
              <a:solidFill>
                <a:srgbClr val="4889F4"/>
              </a:solidFill>
            </a:rPr>
            <a:t> </a:t>
          </a:r>
          <a:r>
            <a:rPr lang="fr-FR" sz="1600">
              <a:solidFill>
                <a:srgbClr val="4889F4"/>
              </a:solidFill>
              <a:latin typeface="Avenir Black" panose="020B0803020203020204" pitchFamily="34" charset="0"/>
            </a:rPr>
            <a:t>complémentaire</a:t>
          </a:r>
          <a:r>
            <a:rPr lang="fr-FR" sz="1600"/>
            <a:t>, l’autoconsommation d’énergie ne couvrant que très rarement l’entièreté des besoins énergétiques d’un site.</a:t>
          </a:r>
        </a:p>
      </xdr:txBody>
    </xdr:sp>
    <xdr:clientData/>
  </xdr:twoCellAnchor>
  <xdr:twoCellAnchor>
    <xdr:from>
      <xdr:col>9</xdr:col>
      <xdr:colOff>714646</xdr:colOff>
      <xdr:row>20</xdr:row>
      <xdr:rowOff>92565</xdr:rowOff>
    </xdr:from>
    <xdr:to>
      <xdr:col>15</xdr:col>
      <xdr:colOff>473981</xdr:colOff>
      <xdr:row>28</xdr:row>
      <xdr:rowOff>19180</xdr:rowOff>
    </xdr:to>
    <xdr:sp macro="" textlink="">
      <xdr:nvSpPr>
        <xdr:cNvPr id="11" name="ZoneTexte 15">
          <a:extLst>
            <a:ext uri="{FF2B5EF4-FFF2-40B4-BE49-F238E27FC236}">
              <a16:creationId xmlns:a16="http://schemas.microsoft.com/office/drawing/2014/main" id="{00000000-0008-0000-0B00-00000B000000}"/>
            </a:ext>
          </a:extLst>
        </xdr:cNvPr>
        <xdr:cNvSpPr txBox="1"/>
      </xdr:nvSpPr>
      <xdr:spPr>
        <a:xfrm>
          <a:off x="7572646" y="3712065"/>
          <a:ext cx="4331335" cy="1374415"/>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fr-FR" sz="1600">
              <a:solidFill>
                <a:srgbClr val="4889F4"/>
              </a:solidFill>
              <a:latin typeface="Avenir Black" panose="020B0803020203020204" pitchFamily="34" charset="0"/>
            </a:rPr>
            <a:t>Risques atténués :</a:t>
          </a:r>
        </a:p>
        <a:p>
          <a:r>
            <a:rPr lang="fr-FR" sz="1600"/>
            <a:t>Sécurisation de l’acheminement d’une partie de l’énergie et fixation du prix de l’énergie autoconsommée sur la durée de vie de l’installation (&gt; 20 ans).</a:t>
          </a:r>
          <a:r>
            <a:rPr lang="fr-FR" sz="1400"/>
            <a:t>	</a:t>
          </a:r>
        </a:p>
      </xdr:txBody>
    </xdr:sp>
    <xdr:clientData/>
  </xdr:twoCellAnchor>
  <xdr:twoCellAnchor>
    <xdr:from>
      <xdr:col>1</xdr:col>
      <xdr:colOff>73658</xdr:colOff>
      <xdr:row>19</xdr:row>
      <xdr:rowOff>145431</xdr:rowOff>
    </xdr:from>
    <xdr:to>
      <xdr:col>15</xdr:col>
      <xdr:colOff>589370</xdr:colOff>
      <xdr:row>19</xdr:row>
      <xdr:rowOff>145431</xdr:rowOff>
    </xdr:to>
    <xdr:cxnSp macro="">
      <xdr:nvCxnSpPr>
        <xdr:cNvPr id="12" name="Connecteur droit 11">
          <a:extLst>
            <a:ext uri="{FF2B5EF4-FFF2-40B4-BE49-F238E27FC236}">
              <a16:creationId xmlns:a16="http://schemas.microsoft.com/office/drawing/2014/main" id="{00000000-0008-0000-0B00-00000C000000}"/>
            </a:ext>
          </a:extLst>
        </xdr:cNvPr>
        <xdr:cNvCxnSpPr>
          <a:cxnSpLocks/>
        </xdr:cNvCxnSpPr>
      </xdr:nvCxnSpPr>
      <xdr:spPr>
        <a:xfrm>
          <a:off x="835658" y="3945906"/>
          <a:ext cx="11183712" cy="0"/>
        </a:xfrm>
        <a:prstGeom prst="line">
          <a:avLst/>
        </a:prstGeom>
        <a:ln>
          <a:solidFill>
            <a:schemeClr val="accent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145686</xdr:colOff>
      <xdr:row>1</xdr:row>
      <xdr:rowOff>162987</xdr:rowOff>
    </xdr:from>
    <xdr:to>
      <xdr:col>15</xdr:col>
      <xdr:colOff>709686</xdr:colOff>
      <xdr:row>3</xdr:row>
      <xdr:rowOff>170369</xdr:rowOff>
    </xdr:to>
    <xdr:sp macro="" textlink="">
      <xdr:nvSpPr>
        <xdr:cNvPr id="3" name="Espace réservé du texte 2">
          <a:extLst>
            <a:ext uri="{FF2B5EF4-FFF2-40B4-BE49-F238E27FC236}">
              <a16:creationId xmlns:a16="http://schemas.microsoft.com/office/drawing/2014/main" id="{00000000-0008-0000-0C00-000003000000}"/>
            </a:ext>
          </a:extLst>
        </xdr:cNvPr>
        <xdr:cNvSpPr>
          <a:spLocks noGrp="1"/>
        </xdr:cNvSpPr>
      </xdr:nvSpPr>
      <xdr:spPr>
        <a:xfrm>
          <a:off x="907686" y="705912"/>
          <a:ext cx="11232000" cy="369332"/>
        </a:xfrm>
        <a:prstGeom prst="rect">
          <a:avLst/>
        </a:prstGeom>
      </xdr:spPr>
      <xdr:txBody>
        <a:bodyPr vert="horz" wrap="square" lIns="0" tIns="0" rIns="0" bIns="0" rtlCol="0">
          <a:noAutofit/>
        </a:bodyPr>
        <a:lstStyle>
          <a:lvl1pPr marL="0" indent="0" algn="l" defTabSz="914400" rtl="0" eaLnBrk="1" latinLnBrk="0" hangingPunct="1">
            <a:lnSpc>
              <a:spcPct val="100000"/>
            </a:lnSpc>
            <a:spcBef>
              <a:spcPts val="0"/>
            </a:spcBef>
            <a:spcAft>
              <a:spcPts val="0"/>
            </a:spcAft>
            <a:buFont typeface="Arial" panose="020B0604020202020204" pitchFamily="34" charset="0"/>
            <a:buNone/>
            <a:defRPr lang="fr-FR" sz="2400" b="0" kern="1200" cap="all" baseline="0" dirty="0" smtClean="0">
              <a:solidFill>
                <a:schemeClr val="accent1"/>
              </a:solidFill>
              <a:latin typeface="Avenir Black" panose="020B0803020203020204" pitchFamily="34" charset="0"/>
              <a:ea typeface="Avenir Black" panose="020B0803020203020204" pitchFamily="34" charset="0"/>
              <a:cs typeface="+mj-cs"/>
            </a:defRPr>
          </a:lvl1pPr>
          <a:lvl2pPr marL="0" indent="0" algn="l" defTabSz="914400" rtl="0" eaLnBrk="1" latinLnBrk="0" hangingPunct="1">
            <a:lnSpc>
              <a:spcPct val="100000"/>
            </a:lnSpc>
            <a:spcBef>
              <a:spcPts val="0"/>
            </a:spcBef>
            <a:spcAft>
              <a:spcPts val="0"/>
            </a:spcAft>
            <a:buFont typeface="Arial" panose="020B0604020202020204" pitchFamily="34" charset="0"/>
            <a:buNone/>
            <a:defRPr lang="fr-FR" sz="2400" kern="1200" cap="all" baseline="0" dirty="0" smtClean="0">
              <a:solidFill>
                <a:schemeClr val="accent2"/>
              </a:solidFill>
              <a:latin typeface="Avenir Black" panose="020B0803020203020204" pitchFamily="34" charset="0"/>
              <a:ea typeface="Avenir Black" panose="020B0803020203020204" pitchFamily="34" charset="0"/>
              <a:cs typeface="+mj-cs"/>
            </a:defRPr>
          </a:lvl2pPr>
          <a:lvl3pPr marL="0" indent="0" algn="l" defTabSz="914400" rtl="0" eaLnBrk="1" latinLnBrk="0" hangingPunct="1">
            <a:lnSpc>
              <a:spcPct val="100000"/>
            </a:lnSpc>
            <a:spcBef>
              <a:spcPts val="0"/>
            </a:spcBef>
            <a:spcAft>
              <a:spcPts val="0"/>
            </a:spcAft>
            <a:buFont typeface="Arial" panose="020B0604020202020204" pitchFamily="34" charset="0"/>
            <a:buNone/>
            <a:defRPr lang="fr-FR" sz="2400" kern="1200" cap="all" baseline="0" dirty="0" smtClean="0">
              <a:solidFill>
                <a:schemeClr val="accent2"/>
              </a:solidFill>
              <a:latin typeface="Avenir Black" panose="020B0803020203020204" pitchFamily="34" charset="0"/>
              <a:ea typeface="Avenir Black" panose="020B0803020203020204" pitchFamily="34" charset="0"/>
              <a:cs typeface="+mj-cs"/>
            </a:defRPr>
          </a:lvl3pPr>
          <a:lvl4pPr marL="0" indent="0" algn="l" defTabSz="914400" rtl="0" eaLnBrk="1" latinLnBrk="0" hangingPunct="1">
            <a:lnSpc>
              <a:spcPct val="100000"/>
            </a:lnSpc>
            <a:spcBef>
              <a:spcPts val="0"/>
            </a:spcBef>
            <a:spcAft>
              <a:spcPts val="0"/>
            </a:spcAft>
            <a:buFont typeface="Arial" panose="020B0604020202020204" pitchFamily="34" charset="0"/>
            <a:buNone/>
            <a:defRPr lang="fr-FR" sz="2400" kern="1200" cap="all" baseline="0" dirty="0" smtClean="0">
              <a:solidFill>
                <a:schemeClr val="accent2"/>
              </a:solidFill>
              <a:latin typeface="Avenir Black" panose="020B0803020203020204" pitchFamily="34" charset="0"/>
              <a:ea typeface="Avenir Black" panose="020B0803020203020204" pitchFamily="34" charset="0"/>
              <a:cs typeface="+mj-cs"/>
            </a:defRPr>
          </a:lvl4pPr>
          <a:lvl5pPr marL="0" indent="0" algn="l" defTabSz="914400" rtl="0" eaLnBrk="1" latinLnBrk="0" hangingPunct="1">
            <a:lnSpc>
              <a:spcPct val="100000"/>
            </a:lnSpc>
            <a:spcBef>
              <a:spcPts val="0"/>
            </a:spcBef>
            <a:spcAft>
              <a:spcPts val="0"/>
            </a:spcAft>
            <a:buFont typeface="Avenir Book" panose="02070309020205020404" pitchFamily="49" charset="0"/>
            <a:buNone/>
            <a:defRPr lang="fr-FR" sz="2400" kern="1200" cap="all" baseline="0" dirty="0">
              <a:solidFill>
                <a:schemeClr val="accent2"/>
              </a:solidFill>
              <a:latin typeface="Avenir Black" panose="020B0803020203020204" pitchFamily="34" charset="0"/>
              <a:ea typeface="Avenir Black" panose="020B0803020203020204" pitchFamily="34" charset="0"/>
              <a:cs typeface="+mj-cs"/>
            </a:defRPr>
          </a:lvl5pPr>
          <a:lvl6pPr marL="0" indent="0" algn="l" defTabSz="914400" rtl="0" eaLnBrk="1" latinLnBrk="0" hangingPunct="1">
            <a:lnSpc>
              <a:spcPct val="100000"/>
            </a:lnSpc>
            <a:spcBef>
              <a:spcPts val="600"/>
            </a:spcBef>
            <a:buFont typeface="Arial" panose="020B0604020202020204" pitchFamily="34" charset="0"/>
            <a:buNone/>
            <a:defRPr sz="1400" kern="1200">
              <a:solidFill>
                <a:schemeClr val="tx1"/>
              </a:solidFill>
              <a:latin typeface="+mn-lt"/>
              <a:ea typeface="+mn-ea"/>
              <a:cs typeface="+mn-cs"/>
            </a:defRPr>
          </a:lvl6pPr>
          <a:lvl7pPr marL="0" indent="0" algn="l" defTabSz="914400" rtl="0" eaLnBrk="1" latinLnBrk="0" hangingPunct="1">
            <a:lnSpc>
              <a:spcPct val="100000"/>
            </a:lnSpc>
            <a:spcBef>
              <a:spcPts val="600"/>
            </a:spcBef>
            <a:buFont typeface="Arial" panose="020B0604020202020204" pitchFamily="34" charset="0"/>
            <a:buNone/>
            <a:defRPr sz="1200" i="1" kern="1200">
              <a:solidFill>
                <a:schemeClr val="tx1"/>
              </a:solidFill>
              <a:latin typeface="+mn-lt"/>
              <a:ea typeface="+mn-ea"/>
              <a:cs typeface="+mn-cs"/>
            </a:defRPr>
          </a:lvl7pPr>
          <a:lvl8pPr marL="0" indent="0" algn="l" defTabSz="914400" rtl="0" eaLnBrk="1" latinLnBrk="0" hangingPunct="1">
            <a:lnSpc>
              <a:spcPct val="100000"/>
            </a:lnSpc>
            <a:spcBef>
              <a:spcPts val="500"/>
            </a:spcBef>
            <a:buFont typeface="Arial" panose="020B0604020202020204" pitchFamily="34" charset="0"/>
            <a:buNone/>
            <a:defRPr sz="1100" kern="1200">
              <a:solidFill>
                <a:schemeClr val="tx1"/>
              </a:solidFill>
              <a:latin typeface="+mn-lt"/>
              <a:ea typeface="+mn-ea"/>
              <a:cs typeface="+mn-cs"/>
            </a:defRPr>
          </a:lvl8pPr>
          <a:lvl9pPr marL="0" indent="0" algn="l" defTabSz="914400" rtl="0" eaLnBrk="1" latinLnBrk="0" hangingPunct="1">
            <a:lnSpc>
              <a:spcPct val="100000"/>
            </a:lnSpc>
            <a:spcBef>
              <a:spcPts val="500"/>
            </a:spcBef>
            <a:buFont typeface="Arial" panose="020B0604020202020204" pitchFamily="34" charset="0"/>
            <a:buNone/>
            <a:defRPr sz="1100" kern="1200">
              <a:solidFill>
                <a:schemeClr val="tx1"/>
              </a:solidFill>
              <a:latin typeface="+mn-lt"/>
              <a:ea typeface="+mn-ea"/>
              <a:cs typeface="+mn-cs"/>
            </a:defRPr>
          </a:lvl9pPr>
        </a:lstStyle>
        <a:p>
          <a:r>
            <a:rPr lang="fr-FR">
              <a:solidFill>
                <a:srgbClr val="4889F4"/>
              </a:solidFill>
            </a:rPr>
            <a:t>Fiche 7 : Recherche d’aides publiques et subventions</a:t>
          </a:r>
        </a:p>
      </xdr:txBody>
    </xdr:sp>
    <xdr:clientData/>
  </xdr:twoCellAnchor>
  <xdr:twoCellAnchor>
    <xdr:from>
      <xdr:col>1</xdr:col>
      <xdr:colOff>142511</xdr:colOff>
      <xdr:row>11</xdr:row>
      <xdr:rowOff>140425</xdr:rowOff>
    </xdr:from>
    <xdr:to>
      <xdr:col>7</xdr:col>
      <xdr:colOff>19388</xdr:colOff>
      <xdr:row>21</xdr:row>
      <xdr:rowOff>98179</xdr:rowOff>
    </xdr:to>
    <xdr:sp macro="" textlink="">
      <xdr:nvSpPr>
        <xdr:cNvPr id="4" name="ZoneTexte 3">
          <a:extLst>
            <a:ext uri="{FF2B5EF4-FFF2-40B4-BE49-F238E27FC236}">
              <a16:creationId xmlns:a16="http://schemas.microsoft.com/office/drawing/2014/main" id="{00000000-0008-0000-0C00-000004000000}"/>
            </a:ext>
          </a:extLst>
        </xdr:cNvPr>
        <xdr:cNvSpPr txBox="1"/>
      </xdr:nvSpPr>
      <xdr:spPr>
        <a:xfrm>
          <a:off x="904511" y="2235925"/>
          <a:ext cx="4448877" cy="1862754"/>
        </a:xfrm>
        <a:prstGeom prst="rect">
          <a:avLst/>
        </a:prstGeom>
        <a:noFill/>
      </xdr:spPr>
      <xdr:txBody>
        <a:bodyPr wrap="square" rtlCol="0" anchor="t">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fr-FR" sz="1600">
              <a:solidFill>
                <a:srgbClr val="37EF81"/>
              </a:solidFill>
              <a:latin typeface="Avenir Black" panose="020B0803020203020204" pitchFamily="34" charset="0"/>
            </a:rPr>
            <a:t>Certificats d’économies d’énergie (CEE)</a:t>
          </a:r>
        </a:p>
        <a:p>
          <a:pPr algn="r"/>
          <a:endParaRPr lang="fr-FR" sz="1000">
            <a:latin typeface="Avenir Black" panose="020B0803020203020204" pitchFamily="34" charset="0"/>
          </a:endParaRPr>
        </a:p>
        <a:p>
          <a:pPr algn="just"/>
          <a:r>
            <a:rPr lang="fr-FR" sz="1400"/>
            <a:t>Standard : fiches standard décrivant les projets d’efficacité énergétique éligibles et les aides associées</a:t>
          </a:r>
        </a:p>
        <a:p>
          <a:pPr algn="just"/>
          <a:r>
            <a:rPr lang="fr-FR" sz="1400"/>
            <a:t>Spécifiques : Les projets permettant de réduire la consommation énergétique d’un site, non couverts par les fiches standard peuvent faire l’objet d’un dossier spécifique</a:t>
          </a:r>
        </a:p>
      </xdr:txBody>
    </xdr:sp>
    <xdr:clientData/>
  </xdr:twoCellAnchor>
  <xdr:twoCellAnchor>
    <xdr:from>
      <xdr:col>1</xdr:col>
      <xdr:colOff>179598</xdr:colOff>
      <xdr:row>25</xdr:row>
      <xdr:rowOff>68251</xdr:rowOff>
    </xdr:from>
    <xdr:to>
      <xdr:col>7</xdr:col>
      <xdr:colOff>19388</xdr:colOff>
      <xdr:row>32</xdr:row>
      <xdr:rowOff>6692</xdr:rowOff>
    </xdr:to>
    <xdr:sp macro="" textlink="">
      <xdr:nvSpPr>
        <xdr:cNvPr id="5" name="ZoneTexte 7">
          <a:extLst>
            <a:ext uri="{FF2B5EF4-FFF2-40B4-BE49-F238E27FC236}">
              <a16:creationId xmlns:a16="http://schemas.microsoft.com/office/drawing/2014/main" id="{00000000-0008-0000-0C00-000005000000}"/>
            </a:ext>
          </a:extLst>
        </xdr:cNvPr>
        <xdr:cNvSpPr txBox="1"/>
      </xdr:nvSpPr>
      <xdr:spPr>
        <a:xfrm>
          <a:off x="941598" y="4592626"/>
          <a:ext cx="4411790" cy="1205266"/>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fr-FR" sz="1600">
              <a:solidFill>
                <a:srgbClr val="37EF81"/>
              </a:solidFill>
              <a:latin typeface="Avenir Black" panose="020B0803020203020204" pitchFamily="34" charset="0"/>
            </a:rPr>
            <a:t>Aides régionales</a:t>
          </a:r>
        </a:p>
        <a:p>
          <a:pPr algn="r"/>
          <a:endParaRPr lang="fr-FR" sz="1000">
            <a:latin typeface="Avenir Black" panose="020B0803020203020204" pitchFamily="34" charset="0"/>
          </a:endParaRPr>
        </a:p>
        <a:p>
          <a:pPr algn="r"/>
          <a:r>
            <a:rPr lang="fr-FR" sz="1400"/>
            <a:t>Des aides complémentaires peuvent être obtenues au niveau des régions, visant à soutenir l’investissement et à verdir le territoire.</a:t>
          </a:r>
        </a:p>
      </xdr:txBody>
    </xdr:sp>
    <xdr:clientData/>
  </xdr:twoCellAnchor>
  <xdr:twoCellAnchor>
    <xdr:from>
      <xdr:col>1</xdr:col>
      <xdr:colOff>0</xdr:colOff>
      <xdr:row>5</xdr:row>
      <xdr:rowOff>12425</xdr:rowOff>
    </xdr:from>
    <xdr:to>
      <xdr:col>15</xdr:col>
      <xdr:colOff>473981</xdr:colOff>
      <xdr:row>10</xdr:row>
      <xdr:rowOff>13275</xdr:rowOff>
    </xdr:to>
    <xdr:sp macro="" textlink="">
      <xdr:nvSpPr>
        <xdr:cNvPr id="6" name="Rectangle 5">
          <a:extLst>
            <a:ext uri="{FF2B5EF4-FFF2-40B4-BE49-F238E27FC236}">
              <a16:creationId xmlns:a16="http://schemas.microsoft.com/office/drawing/2014/main" id="{00000000-0008-0000-0C00-000006000000}"/>
            </a:ext>
          </a:extLst>
        </xdr:cNvPr>
        <xdr:cNvSpPr/>
      </xdr:nvSpPr>
      <xdr:spPr>
        <a:xfrm>
          <a:off x="762000" y="1279250"/>
          <a:ext cx="11141981" cy="905725"/>
        </a:xfrm>
        <a:prstGeom prst="rect">
          <a:avLst/>
        </a:prstGeom>
        <a:solidFill>
          <a:schemeClr val="bg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r>
            <a:rPr lang="fr-FR" sz="1600">
              <a:solidFill>
                <a:srgbClr val="37EF81"/>
              </a:solidFill>
              <a:latin typeface="Avenir Black" panose="020B0803020203020204" pitchFamily="34" charset="0"/>
            </a:rPr>
            <a:t>Objectifs </a:t>
          </a:r>
          <a:r>
            <a:rPr lang="fr-FR" sz="1600">
              <a:solidFill>
                <a:srgbClr val="37EF81"/>
              </a:solidFill>
            </a:rPr>
            <a:t>: </a:t>
          </a:r>
          <a:r>
            <a:rPr lang="fr-FR" sz="1600">
              <a:solidFill>
                <a:schemeClr val="tx1"/>
              </a:solidFill>
            </a:rPr>
            <a:t>Les projets d’efficacité énergétique et bas-carbone contribuent à atteindre les objectifs fixés par la France et l’UE en terme d’efficacité énergétique et d’augmentation de la part des énergies renouvelables. A ce titre, de nombreux mécanismes de soutien public existent.</a:t>
          </a:r>
        </a:p>
      </xdr:txBody>
    </xdr:sp>
    <xdr:clientData/>
  </xdr:twoCellAnchor>
  <xdr:twoCellAnchor>
    <xdr:from>
      <xdr:col>10</xdr:col>
      <xdr:colOff>96087</xdr:colOff>
      <xdr:row>11</xdr:row>
      <xdr:rowOff>140425</xdr:rowOff>
    </xdr:from>
    <xdr:to>
      <xdr:col>16</xdr:col>
      <xdr:colOff>97335</xdr:colOff>
      <xdr:row>22</xdr:row>
      <xdr:rowOff>170828</xdr:rowOff>
    </xdr:to>
    <xdr:sp macro="" textlink="">
      <xdr:nvSpPr>
        <xdr:cNvPr id="7" name="ZoneTexte 15">
          <a:extLst>
            <a:ext uri="{FF2B5EF4-FFF2-40B4-BE49-F238E27FC236}">
              <a16:creationId xmlns:a16="http://schemas.microsoft.com/office/drawing/2014/main" id="{00000000-0008-0000-0C00-000007000000}"/>
            </a:ext>
          </a:extLst>
        </xdr:cNvPr>
        <xdr:cNvSpPr txBox="1"/>
      </xdr:nvSpPr>
      <xdr:spPr>
        <a:xfrm>
          <a:off x="7716087" y="2235925"/>
          <a:ext cx="4573248" cy="2125903"/>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fr-FR" sz="1600">
              <a:solidFill>
                <a:srgbClr val="37EF81"/>
              </a:solidFill>
              <a:latin typeface="Avenir Black" panose="020B0803020203020204" pitchFamily="34" charset="0"/>
            </a:rPr>
            <a:t>Appels à projets - Plan de relance</a:t>
          </a:r>
          <a:endParaRPr lang="fr-FR" sz="1000">
            <a:solidFill>
              <a:srgbClr val="37EF81"/>
            </a:solidFill>
            <a:latin typeface="Avenir Black" panose="020B0803020203020204" pitchFamily="34" charset="0"/>
          </a:endParaRPr>
        </a:p>
        <a:p>
          <a:r>
            <a:rPr lang="fr-FR" sz="1400"/>
            <a:t>De nombreux appels à projets soutenant l’efficacité énergétique, la décarbonation et la production d’ENR sont parus récemment dans le cadre du plan de relance</a:t>
          </a:r>
        </a:p>
        <a:p>
          <a:r>
            <a:rPr lang="fr-FR" sz="1400"/>
            <a:t>Vous</a:t>
          </a:r>
          <a:r>
            <a:rPr lang="fr-FR" sz="1400" baseline="0"/>
            <a:t> pouvez tester l'éligibilité de votre projet aux aides du plan de relance grâce à l'outil INVEEST dédidé (cliquer sur l'icone de l'outil pour y accéder)</a:t>
          </a:r>
          <a:endParaRPr lang="fr-FR" sz="1400"/>
        </a:p>
        <a:p>
          <a:r>
            <a:rPr lang="fr-FR" sz="1400"/>
            <a:t>Ex : Appel</a:t>
          </a:r>
          <a:r>
            <a:rPr lang="fr-FR" sz="1400" baseline="0"/>
            <a:t> à projets</a:t>
          </a:r>
          <a:r>
            <a:rPr lang="fr-FR" sz="1400"/>
            <a:t> Decarb IND, Biomasse (BCIAT), CSR, Guichet ASP...</a:t>
          </a:r>
        </a:p>
      </xdr:txBody>
    </xdr:sp>
    <xdr:clientData/>
  </xdr:twoCellAnchor>
  <xdr:twoCellAnchor>
    <xdr:from>
      <xdr:col>10</xdr:col>
      <xdr:colOff>112576</xdr:colOff>
      <xdr:row>25</xdr:row>
      <xdr:rowOff>68251</xdr:rowOff>
    </xdr:from>
    <xdr:to>
      <xdr:col>16</xdr:col>
      <xdr:colOff>97328</xdr:colOff>
      <xdr:row>36</xdr:row>
      <xdr:rowOff>98654</xdr:rowOff>
    </xdr:to>
    <xdr:sp macro="" textlink="">
      <xdr:nvSpPr>
        <xdr:cNvPr id="8" name="ZoneTexte 16">
          <a:extLst>
            <a:ext uri="{FF2B5EF4-FFF2-40B4-BE49-F238E27FC236}">
              <a16:creationId xmlns:a16="http://schemas.microsoft.com/office/drawing/2014/main" id="{00000000-0008-0000-0C00-000008000000}"/>
            </a:ext>
          </a:extLst>
        </xdr:cNvPr>
        <xdr:cNvSpPr txBox="1"/>
      </xdr:nvSpPr>
      <xdr:spPr>
        <a:xfrm>
          <a:off x="7732576" y="4830751"/>
          <a:ext cx="4556752" cy="2125903"/>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fr-FR" sz="1600">
              <a:solidFill>
                <a:srgbClr val="37EF81"/>
              </a:solidFill>
              <a:latin typeface="Avenir Black" panose="020B0803020203020204" pitchFamily="34" charset="0"/>
            </a:rPr>
            <a:t>Mécanismes d’aides ADEME</a:t>
          </a:r>
          <a:endParaRPr lang="fr-FR" sz="1000">
            <a:solidFill>
              <a:srgbClr val="37EF81"/>
            </a:solidFill>
            <a:latin typeface="Avenir Black" panose="020B0803020203020204" pitchFamily="34" charset="0"/>
          </a:endParaRPr>
        </a:p>
        <a:p>
          <a:r>
            <a:rPr lang="fr-FR" sz="1400"/>
            <a:t>De nombreuses aides existent de manière permanente pour développer les projets énergétiques vertueux : aides à l’investissement, aides à la décision (étude de diagnostic ou étude d'accompagnement de projet) …</a:t>
          </a:r>
        </a:p>
        <a:p>
          <a:r>
            <a:rPr lang="fr-FR" sz="1400"/>
            <a:t>Ex : Fonds Chaleur (Biomasse, Géothermie, Solaire, Méthanisation, UIOM, réseaux, récupération de chaleur fatale, froid), Mécanismes d’aide pour le solaire photovoltaïque…</a:t>
          </a:r>
        </a:p>
      </xdr:txBody>
    </xdr:sp>
    <xdr:clientData/>
  </xdr:twoCellAnchor>
  <xdr:twoCellAnchor>
    <xdr:from>
      <xdr:col>7</xdr:col>
      <xdr:colOff>16213</xdr:colOff>
      <xdr:row>17</xdr:row>
      <xdr:rowOff>44648</xdr:rowOff>
    </xdr:from>
    <xdr:to>
      <xdr:col>10</xdr:col>
      <xdr:colOff>46693</xdr:colOff>
      <xdr:row>30</xdr:row>
      <xdr:rowOff>8453</xdr:rowOff>
    </xdr:to>
    <xdr:grpSp>
      <xdr:nvGrpSpPr>
        <xdr:cNvPr id="9" name="Groupe 8">
          <a:extLst>
            <a:ext uri="{FF2B5EF4-FFF2-40B4-BE49-F238E27FC236}">
              <a16:creationId xmlns:a16="http://schemas.microsoft.com/office/drawing/2014/main" id="{00000000-0008-0000-0C00-000009000000}"/>
            </a:ext>
          </a:extLst>
        </xdr:cNvPr>
        <xdr:cNvGrpSpPr/>
      </xdr:nvGrpSpPr>
      <xdr:grpSpPr>
        <a:xfrm>
          <a:off x="5350213" y="3283148"/>
          <a:ext cx="2316480" cy="2440305"/>
          <a:chOff x="4801370" y="2882280"/>
          <a:chExt cx="2316480" cy="2316480"/>
        </a:xfrm>
        <a:solidFill>
          <a:srgbClr val="4889F4"/>
        </a:solidFill>
      </xdr:grpSpPr>
      <xdr:sp macro="" textlink="">
        <xdr:nvSpPr>
          <xdr:cNvPr id="14" name="Ellipse 13">
            <a:extLst>
              <a:ext uri="{FF2B5EF4-FFF2-40B4-BE49-F238E27FC236}">
                <a16:creationId xmlns:a16="http://schemas.microsoft.com/office/drawing/2014/main" id="{00000000-0008-0000-0C00-00000E000000}"/>
              </a:ext>
            </a:extLst>
          </xdr:cNvPr>
          <xdr:cNvSpPr/>
        </xdr:nvSpPr>
        <xdr:spPr>
          <a:xfrm>
            <a:off x="4801370" y="2882280"/>
            <a:ext cx="2316480" cy="2316480"/>
          </a:xfrm>
          <a:prstGeom prst="ellipse">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fr-FR"/>
          </a:p>
        </xdr:txBody>
      </xdr:sp>
      <xdr:cxnSp macro="">
        <xdr:nvCxnSpPr>
          <xdr:cNvPr id="15" name="Connecteur droit 14">
            <a:extLst>
              <a:ext uri="{FF2B5EF4-FFF2-40B4-BE49-F238E27FC236}">
                <a16:creationId xmlns:a16="http://schemas.microsoft.com/office/drawing/2014/main" id="{00000000-0008-0000-0C00-00000F000000}"/>
              </a:ext>
            </a:extLst>
          </xdr:cNvPr>
          <xdr:cNvCxnSpPr>
            <a:cxnSpLocks/>
            <a:stCxn id="14" idx="0"/>
            <a:endCxn id="14" idx="4"/>
          </xdr:cNvCxnSpPr>
        </xdr:nvCxnSpPr>
        <xdr:spPr>
          <a:xfrm>
            <a:off x="5959610" y="2882280"/>
            <a:ext cx="0" cy="2316480"/>
          </a:xfrm>
          <a:prstGeom prst="line">
            <a:avLst/>
          </a:prstGeom>
          <a:grpFill/>
          <a:ln w="3810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6" name="Connecteur droit 15">
            <a:extLst>
              <a:ext uri="{FF2B5EF4-FFF2-40B4-BE49-F238E27FC236}">
                <a16:creationId xmlns:a16="http://schemas.microsoft.com/office/drawing/2014/main" id="{00000000-0008-0000-0C00-000010000000}"/>
              </a:ext>
            </a:extLst>
          </xdr:cNvPr>
          <xdr:cNvCxnSpPr>
            <a:cxnSpLocks/>
            <a:stCxn id="14" idx="2"/>
            <a:endCxn id="14" idx="6"/>
          </xdr:cNvCxnSpPr>
        </xdr:nvCxnSpPr>
        <xdr:spPr>
          <a:xfrm>
            <a:off x="4801370" y="4040520"/>
            <a:ext cx="2316480" cy="0"/>
          </a:xfrm>
          <a:prstGeom prst="line">
            <a:avLst/>
          </a:prstGeom>
          <a:grpFill/>
          <a:ln w="38100">
            <a:solidFill>
              <a:schemeClr val="bg1"/>
            </a:solidFill>
          </a:ln>
        </xdr:spPr>
        <xdr:style>
          <a:lnRef idx="1">
            <a:schemeClr val="accent1"/>
          </a:lnRef>
          <a:fillRef idx="0">
            <a:schemeClr val="accent1"/>
          </a:fillRef>
          <a:effectRef idx="0">
            <a:schemeClr val="accent1"/>
          </a:effectRef>
          <a:fontRef idx="minor">
            <a:schemeClr val="tx1"/>
          </a:fontRef>
        </xdr:style>
      </xdr:cxnSp>
      <xdr:sp macro="" textlink="">
        <xdr:nvSpPr>
          <xdr:cNvPr id="17" name="ZoneTexte 33">
            <a:extLst>
              <a:ext uri="{FF2B5EF4-FFF2-40B4-BE49-F238E27FC236}">
                <a16:creationId xmlns:a16="http://schemas.microsoft.com/office/drawing/2014/main" id="{00000000-0008-0000-0C00-000011000000}"/>
              </a:ext>
            </a:extLst>
          </xdr:cNvPr>
          <xdr:cNvSpPr txBox="1"/>
        </xdr:nvSpPr>
        <xdr:spPr>
          <a:xfrm>
            <a:off x="5332436" y="3363929"/>
            <a:ext cx="190500" cy="400110"/>
          </a:xfrm>
          <a:prstGeom prst="rect">
            <a:avLst/>
          </a:prstGeom>
          <a:grpFill/>
        </xdr:spPr>
        <xdr:txBody>
          <a:bodyPr wrap="square" rtlCol="0" anchor="ctr">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fr-FR" sz="2000">
                <a:solidFill>
                  <a:schemeClr val="bg1"/>
                </a:solidFill>
                <a:latin typeface="Avenir Black" panose="020B0803020203020204" pitchFamily="34" charset="0"/>
              </a:rPr>
              <a:t>1</a:t>
            </a:r>
          </a:p>
        </xdr:txBody>
      </xdr:sp>
      <xdr:sp macro="" textlink="">
        <xdr:nvSpPr>
          <xdr:cNvPr id="18" name="ZoneTexte 34">
            <a:extLst>
              <a:ext uri="{FF2B5EF4-FFF2-40B4-BE49-F238E27FC236}">
                <a16:creationId xmlns:a16="http://schemas.microsoft.com/office/drawing/2014/main" id="{00000000-0008-0000-0C00-000012000000}"/>
              </a:ext>
            </a:extLst>
          </xdr:cNvPr>
          <xdr:cNvSpPr txBox="1"/>
        </xdr:nvSpPr>
        <xdr:spPr>
          <a:xfrm>
            <a:off x="6374357" y="3363929"/>
            <a:ext cx="190500" cy="400110"/>
          </a:xfrm>
          <a:prstGeom prst="rect">
            <a:avLst/>
          </a:prstGeom>
          <a:grpFill/>
        </xdr:spPr>
        <xdr:txBody>
          <a:bodyPr wrap="square" rtlCol="0" anchor="ctr">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fr-FR" sz="2000">
                <a:solidFill>
                  <a:schemeClr val="bg1"/>
                </a:solidFill>
                <a:latin typeface="Avenir Black" panose="020B0803020203020204" pitchFamily="34" charset="0"/>
              </a:rPr>
              <a:t>2</a:t>
            </a:r>
          </a:p>
        </xdr:txBody>
      </xdr:sp>
      <xdr:sp macro="" textlink="">
        <xdr:nvSpPr>
          <xdr:cNvPr id="19" name="ZoneTexte 35">
            <a:extLst>
              <a:ext uri="{FF2B5EF4-FFF2-40B4-BE49-F238E27FC236}">
                <a16:creationId xmlns:a16="http://schemas.microsoft.com/office/drawing/2014/main" id="{00000000-0008-0000-0C00-000013000000}"/>
              </a:ext>
            </a:extLst>
          </xdr:cNvPr>
          <xdr:cNvSpPr txBox="1"/>
        </xdr:nvSpPr>
        <xdr:spPr>
          <a:xfrm>
            <a:off x="6374357" y="4363208"/>
            <a:ext cx="190500" cy="400110"/>
          </a:xfrm>
          <a:prstGeom prst="rect">
            <a:avLst/>
          </a:prstGeom>
          <a:grpFill/>
        </xdr:spPr>
        <xdr:txBody>
          <a:bodyPr wrap="square" rtlCol="0" anchor="ctr">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fr-FR" sz="2000">
                <a:solidFill>
                  <a:schemeClr val="bg1"/>
                </a:solidFill>
                <a:latin typeface="Avenir Black" panose="020B0803020203020204" pitchFamily="34" charset="0"/>
              </a:rPr>
              <a:t>3</a:t>
            </a:r>
          </a:p>
        </xdr:txBody>
      </xdr:sp>
      <xdr:sp macro="" textlink="">
        <xdr:nvSpPr>
          <xdr:cNvPr id="20" name="ZoneTexte 36">
            <a:extLst>
              <a:ext uri="{FF2B5EF4-FFF2-40B4-BE49-F238E27FC236}">
                <a16:creationId xmlns:a16="http://schemas.microsoft.com/office/drawing/2014/main" id="{00000000-0008-0000-0C00-000014000000}"/>
              </a:ext>
            </a:extLst>
          </xdr:cNvPr>
          <xdr:cNvSpPr txBox="1"/>
        </xdr:nvSpPr>
        <xdr:spPr>
          <a:xfrm>
            <a:off x="5332436" y="4363208"/>
            <a:ext cx="190500" cy="400110"/>
          </a:xfrm>
          <a:prstGeom prst="rect">
            <a:avLst/>
          </a:prstGeom>
          <a:grpFill/>
        </xdr:spPr>
        <xdr:txBody>
          <a:bodyPr wrap="square" rtlCol="0" anchor="ctr">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fr-FR" sz="2000">
                <a:solidFill>
                  <a:schemeClr val="bg1"/>
                </a:solidFill>
                <a:latin typeface="Avenir Black" panose="020B0803020203020204" pitchFamily="34" charset="0"/>
              </a:rPr>
              <a:t>4</a:t>
            </a:r>
          </a:p>
        </xdr:txBody>
      </xdr:sp>
    </xdr:grpSp>
    <xdr:clientData/>
  </xdr:twoCellAnchor>
  <xdr:twoCellAnchor>
    <xdr:from>
      <xdr:col>8</xdr:col>
      <xdr:colOff>412453</xdr:colOff>
      <xdr:row>12</xdr:row>
      <xdr:rowOff>78958</xdr:rowOff>
    </xdr:from>
    <xdr:to>
      <xdr:col>8</xdr:col>
      <xdr:colOff>412453</xdr:colOff>
      <xdr:row>16</xdr:row>
      <xdr:rowOff>140448</xdr:rowOff>
    </xdr:to>
    <xdr:cxnSp macro="">
      <xdr:nvCxnSpPr>
        <xdr:cNvPr id="10" name="Connecteur droit 9">
          <a:extLst>
            <a:ext uri="{FF2B5EF4-FFF2-40B4-BE49-F238E27FC236}">
              <a16:creationId xmlns:a16="http://schemas.microsoft.com/office/drawing/2014/main" id="{00000000-0008-0000-0C00-00000A000000}"/>
            </a:ext>
          </a:extLst>
        </xdr:cNvPr>
        <xdr:cNvCxnSpPr>
          <a:cxnSpLocks/>
        </xdr:cNvCxnSpPr>
      </xdr:nvCxnSpPr>
      <xdr:spPr>
        <a:xfrm>
          <a:off x="6508453" y="2612608"/>
          <a:ext cx="0" cy="785390"/>
        </a:xfrm>
        <a:prstGeom prst="line">
          <a:avLst/>
        </a:prstGeom>
        <a:ln>
          <a:solidFill>
            <a:schemeClr val="accent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412453</xdr:colOff>
      <xdr:row>30</xdr:row>
      <xdr:rowOff>57847</xdr:rowOff>
    </xdr:from>
    <xdr:to>
      <xdr:col>8</xdr:col>
      <xdr:colOff>412453</xdr:colOff>
      <xdr:row>34</xdr:row>
      <xdr:rowOff>125687</xdr:rowOff>
    </xdr:to>
    <xdr:cxnSp macro="">
      <xdr:nvCxnSpPr>
        <xdr:cNvPr id="11" name="Connecteur droit 10">
          <a:extLst>
            <a:ext uri="{FF2B5EF4-FFF2-40B4-BE49-F238E27FC236}">
              <a16:creationId xmlns:a16="http://schemas.microsoft.com/office/drawing/2014/main" id="{00000000-0008-0000-0C00-00000B000000}"/>
            </a:ext>
          </a:extLst>
        </xdr:cNvPr>
        <xdr:cNvCxnSpPr>
          <a:cxnSpLocks/>
        </xdr:cNvCxnSpPr>
      </xdr:nvCxnSpPr>
      <xdr:spPr>
        <a:xfrm>
          <a:off x="6508453" y="5849047"/>
          <a:ext cx="0" cy="791740"/>
        </a:xfrm>
        <a:prstGeom prst="line">
          <a:avLst/>
        </a:prstGeom>
        <a:ln>
          <a:solidFill>
            <a:schemeClr val="accent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249735</xdr:colOff>
      <xdr:row>23</xdr:row>
      <xdr:rowOff>107513</xdr:rowOff>
    </xdr:from>
    <xdr:to>
      <xdr:col>6</xdr:col>
      <xdr:colOff>715505</xdr:colOff>
      <xdr:row>23</xdr:row>
      <xdr:rowOff>107513</xdr:rowOff>
    </xdr:to>
    <xdr:cxnSp macro="">
      <xdr:nvCxnSpPr>
        <xdr:cNvPr id="12" name="Connecteur droit 11">
          <a:extLst>
            <a:ext uri="{FF2B5EF4-FFF2-40B4-BE49-F238E27FC236}">
              <a16:creationId xmlns:a16="http://schemas.microsoft.com/office/drawing/2014/main" id="{00000000-0008-0000-0C00-00000C000000}"/>
            </a:ext>
          </a:extLst>
        </xdr:cNvPr>
        <xdr:cNvCxnSpPr>
          <a:cxnSpLocks/>
        </xdr:cNvCxnSpPr>
      </xdr:nvCxnSpPr>
      <xdr:spPr>
        <a:xfrm>
          <a:off x="1011735" y="4631888"/>
          <a:ext cx="4275770" cy="0"/>
        </a:xfrm>
        <a:prstGeom prst="line">
          <a:avLst/>
        </a:prstGeom>
        <a:ln>
          <a:solidFill>
            <a:schemeClr val="accent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112576</xdr:colOff>
      <xdr:row>23</xdr:row>
      <xdr:rowOff>106223</xdr:rowOff>
    </xdr:from>
    <xdr:to>
      <xdr:col>15</xdr:col>
      <xdr:colOff>578346</xdr:colOff>
      <xdr:row>23</xdr:row>
      <xdr:rowOff>106223</xdr:rowOff>
    </xdr:to>
    <xdr:cxnSp macro="">
      <xdr:nvCxnSpPr>
        <xdr:cNvPr id="13" name="Connecteur droit 12">
          <a:extLst>
            <a:ext uri="{FF2B5EF4-FFF2-40B4-BE49-F238E27FC236}">
              <a16:creationId xmlns:a16="http://schemas.microsoft.com/office/drawing/2014/main" id="{00000000-0008-0000-0C00-00000D000000}"/>
            </a:ext>
          </a:extLst>
        </xdr:cNvPr>
        <xdr:cNvCxnSpPr>
          <a:cxnSpLocks/>
        </xdr:cNvCxnSpPr>
      </xdr:nvCxnSpPr>
      <xdr:spPr>
        <a:xfrm>
          <a:off x="7732576" y="4630598"/>
          <a:ext cx="4275770" cy="0"/>
        </a:xfrm>
        <a:prstGeom prst="line">
          <a:avLst/>
        </a:prstGeom>
        <a:ln>
          <a:solidFill>
            <a:schemeClr val="accent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16</xdr:col>
      <xdr:colOff>228600</xdr:colOff>
      <xdr:row>17</xdr:row>
      <xdr:rowOff>180975</xdr:rowOff>
    </xdr:from>
    <xdr:to>
      <xdr:col>17</xdr:col>
      <xdr:colOff>0</xdr:colOff>
      <xdr:row>20</xdr:row>
      <xdr:rowOff>142875</xdr:rowOff>
    </xdr:to>
    <xdr:pic>
      <xdr:nvPicPr>
        <xdr:cNvPr id="23" name="Graphique 22" descr="Outils contour">
          <a:hlinkClick xmlns:r="http://schemas.openxmlformats.org/officeDocument/2006/relationships" r:id="rId1"/>
          <a:extLst>
            <a:ext uri="{FF2B5EF4-FFF2-40B4-BE49-F238E27FC236}">
              <a16:creationId xmlns:a16="http://schemas.microsoft.com/office/drawing/2014/main" id="{CDA39CAC-1850-4C69-8F9C-6FE319AB8FB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2420600" y="3419475"/>
          <a:ext cx="533400" cy="533400"/>
        </a:xfrm>
        <a:prstGeom prst="rect">
          <a:avLst/>
        </a:prstGeom>
      </xdr:spPr>
    </xdr:pic>
    <xdr:clientData/>
  </xdr:twoCellAnchor>
  <xdr:twoCellAnchor>
    <xdr:from>
      <xdr:col>1</xdr:col>
      <xdr:colOff>28575</xdr:colOff>
      <xdr:row>38</xdr:row>
      <xdr:rowOff>123825</xdr:rowOff>
    </xdr:from>
    <xdr:to>
      <xdr:col>15</xdr:col>
      <xdr:colOff>592575</xdr:colOff>
      <xdr:row>39</xdr:row>
      <xdr:rowOff>150257</xdr:rowOff>
    </xdr:to>
    <xdr:sp macro="" textlink="">
      <xdr:nvSpPr>
        <xdr:cNvPr id="25" name="Espace réservé du texte 2">
          <a:extLst>
            <a:ext uri="{FF2B5EF4-FFF2-40B4-BE49-F238E27FC236}">
              <a16:creationId xmlns:a16="http://schemas.microsoft.com/office/drawing/2014/main" id="{F7748032-A000-4B52-AB92-758038ABCD10}"/>
            </a:ext>
          </a:extLst>
        </xdr:cNvPr>
        <xdr:cNvSpPr>
          <a:spLocks noGrp="1"/>
        </xdr:cNvSpPr>
      </xdr:nvSpPr>
      <xdr:spPr>
        <a:xfrm>
          <a:off x="790575" y="7362825"/>
          <a:ext cx="11232000" cy="388382"/>
        </a:xfrm>
        <a:prstGeom prst="rect">
          <a:avLst/>
        </a:prstGeom>
      </xdr:spPr>
      <xdr:txBody>
        <a:bodyPr vert="horz" wrap="square" lIns="0" tIns="0" rIns="0" bIns="0" rtlCol="0">
          <a:noAutofit/>
        </a:bodyPr>
        <a:lstStyle>
          <a:lvl1pPr marL="0" indent="0" algn="l" defTabSz="914400" rtl="0" eaLnBrk="1" latinLnBrk="0" hangingPunct="1">
            <a:lnSpc>
              <a:spcPct val="100000"/>
            </a:lnSpc>
            <a:spcBef>
              <a:spcPts val="0"/>
            </a:spcBef>
            <a:spcAft>
              <a:spcPts val="0"/>
            </a:spcAft>
            <a:buFont typeface="Arial" panose="020B0604020202020204" pitchFamily="34" charset="0"/>
            <a:buNone/>
            <a:defRPr lang="fr-FR" sz="2400" b="0" kern="1200" cap="all" baseline="0" dirty="0" smtClean="0">
              <a:solidFill>
                <a:schemeClr val="accent1"/>
              </a:solidFill>
              <a:latin typeface="Avenir Black" panose="020B0803020203020204" pitchFamily="34" charset="0"/>
              <a:ea typeface="Avenir Black" panose="020B0803020203020204" pitchFamily="34" charset="0"/>
              <a:cs typeface="+mj-cs"/>
            </a:defRPr>
          </a:lvl1pPr>
          <a:lvl2pPr marL="0" indent="0" algn="l" defTabSz="914400" rtl="0" eaLnBrk="1" latinLnBrk="0" hangingPunct="1">
            <a:lnSpc>
              <a:spcPct val="100000"/>
            </a:lnSpc>
            <a:spcBef>
              <a:spcPts val="0"/>
            </a:spcBef>
            <a:spcAft>
              <a:spcPts val="0"/>
            </a:spcAft>
            <a:buFont typeface="Arial" panose="020B0604020202020204" pitchFamily="34" charset="0"/>
            <a:buNone/>
            <a:defRPr lang="fr-FR" sz="2400" kern="1200" cap="all" baseline="0" dirty="0" smtClean="0">
              <a:solidFill>
                <a:schemeClr val="accent2"/>
              </a:solidFill>
              <a:latin typeface="Avenir Black" panose="020B0803020203020204" pitchFamily="34" charset="0"/>
              <a:ea typeface="Avenir Black" panose="020B0803020203020204" pitchFamily="34" charset="0"/>
              <a:cs typeface="+mj-cs"/>
            </a:defRPr>
          </a:lvl2pPr>
          <a:lvl3pPr marL="0" indent="0" algn="l" defTabSz="914400" rtl="0" eaLnBrk="1" latinLnBrk="0" hangingPunct="1">
            <a:lnSpc>
              <a:spcPct val="100000"/>
            </a:lnSpc>
            <a:spcBef>
              <a:spcPts val="0"/>
            </a:spcBef>
            <a:spcAft>
              <a:spcPts val="0"/>
            </a:spcAft>
            <a:buFont typeface="Arial" panose="020B0604020202020204" pitchFamily="34" charset="0"/>
            <a:buNone/>
            <a:defRPr lang="fr-FR" sz="2400" kern="1200" cap="all" baseline="0" dirty="0" smtClean="0">
              <a:solidFill>
                <a:schemeClr val="accent2"/>
              </a:solidFill>
              <a:latin typeface="Avenir Black" panose="020B0803020203020204" pitchFamily="34" charset="0"/>
              <a:ea typeface="Avenir Black" panose="020B0803020203020204" pitchFamily="34" charset="0"/>
              <a:cs typeface="+mj-cs"/>
            </a:defRPr>
          </a:lvl3pPr>
          <a:lvl4pPr marL="0" indent="0" algn="l" defTabSz="914400" rtl="0" eaLnBrk="1" latinLnBrk="0" hangingPunct="1">
            <a:lnSpc>
              <a:spcPct val="100000"/>
            </a:lnSpc>
            <a:spcBef>
              <a:spcPts val="0"/>
            </a:spcBef>
            <a:spcAft>
              <a:spcPts val="0"/>
            </a:spcAft>
            <a:buFont typeface="Arial" panose="020B0604020202020204" pitchFamily="34" charset="0"/>
            <a:buNone/>
            <a:defRPr lang="fr-FR" sz="2400" kern="1200" cap="all" baseline="0" dirty="0" smtClean="0">
              <a:solidFill>
                <a:schemeClr val="accent2"/>
              </a:solidFill>
              <a:latin typeface="Avenir Black" panose="020B0803020203020204" pitchFamily="34" charset="0"/>
              <a:ea typeface="Avenir Black" panose="020B0803020203020204" pitchFamily="34" charset="0"/>
              <a:cs typeface="+mj-cs"/>
            </a:defRPr>
          </a:lvl4pPr>
          <a:lvl5pPr marL="0" indent="0" algn="l" defTabSz="914400" rtl="0" eaLnBrk="1" latinLnBrk="0" hangingPunct="1">
            <a:lnSpc>
              <a:spcPct val="100000"/>
            </a:lnSpc>
            <a:spcBef>
              <a:spcPts val="0"/>
            </a:spcBef>
            <a:spcAft>
              <a:spcPts val="0"/>
            </a:spcAft>
            <a:buFont typeface="Avenir Book" panose="02070309020205020404" pitchFamily="49" charset="0"/>
            <a:buNone/>
            <a:defRPr lang="fr-FR" sz="2400" kern="1200" cap="all" baseline="0" dirty="0">
              <a:solidFill>
                <a:schemeClr val="accent2"/>
              </a:solidFill>
              <a:latin typeface="Avenir Black" panose="020B0803020203020204" pitchFamily="34" charset="0"/>
              <a:ea typeface="Avenir Black" panose="020B0803020203020204" pitchFamily="34" charset="0"/>
              <a:cs typeface="+mj-cs"/>
            </a:defRPr>
          </a:lvl5pPr>
          <a:lvl6pPr marL="0" indent="0" algn="l" defTabSz="914400" rtl="0" eaLnBrk="1" latinLnBrk="0" hangingPunct="1">
            <a:lnSpc>
              <a:spcPct val="100000"/>
            </a:lnSpc>
            <a:spcBef>
              <a:spcPts val="600"/>
            </a:spcBef>
            <a:buFont typeface="Arial" panose="020B0604020202020204" pitchFamily="34" charset="0"/>
            <a:buNone/>
            <a:defRPr sz="1400" kern="1200">
              <a:solidFill>
                <a:schemeClr val="tx1"/>
              </a:solidFill>
              <a:latin typeface="+mn-lt"/>
              <a:ea typeface="+mn-ea"/>
              <a:cs typeface="+mn-cs"/>
            </a:defRPr>
          </a:lvl6pPr>
          <a:lvl7pPr marL="0" indent="0" algn="l" defTabSz="914400" rtl="0" eaLnBrk="1" latinLnBrk="0" hangingPunct="1">
            <a:lnSpc>
              <a:spcPct val="100000"/>
            </a:lnSpc>
            <a:spcBef>
              <a:spcPts val="600"/>
            </a:spcBef>
            <a:buFont typeface="Arial" panose="020B0604020202020204" pitchFamily="34" charset="0"/>
            <a:buNone/>
            <a:defRPr sz="1200" i="1" kern="1200">
              <a:solidFill>
                <a:schemeClr val="tx1"/>
              </a:solidFill>
              <a:latin typeface="+mn-lt"/>
              <a:ea typeface="+mn-ea"/>
              <a:cs typeface="+mn-cs"/>
            </a:defRPr>
          </a:lvl7pPr>
          <a:lvl8pPr marL="0" indent="0" algn="l" defTabSz="914400" rtl="0" eaLnBrk="1" latinLnBrk="0" hangingPunct="1">
            <a:lnSpc>
              <a:spcPct val="100000"/>
            </a:lnSpc>
            <a:spcBef>
              <a:spcPts val="500"/>
            </a:spcBef>
            <a:buFont typeface="Arial" panose="020B0604020202020204" pitchFamily="34" charset="0"/>
            <a:buNone/>
            <a:defRPr sz="1100" kern="1200">
              <a:solidFill>
                <a:schemeClr val="tx1"/>
              </a:solidFill>
              <a:latin typeface="+mn-lt"/>
              <a:ea typeface="+mn-ea"/>
              <a:cs typeface="+mn-cs"/>
            </a:defRPr>
          </a:lvl8pPr>
          <a:lvl9pPr marL="0" indent="0" algn="l" defTabSz="914400" rtl="0" eaLnBrk="1" latinLnBrk="0" hangingPunct="1">
            <a:lnSpc>
              <a:spcPct val="100000"/>
            </a:lnSpc>
            <a:spcBef>
              <a:spcPts val="500"/>
            </a:spcBef>
            <a:buFont typeface="Arial" panose="020B0604020202020204" pitchFamily="34" charset="0"/>
            <a:buNone/>
            <a:defRPr sz="1100" kern="1200">
              <a:solidFill>
                <a:schemeClr val="tx1"/>
              </a:solidFill>
              <a:latin typeface="+mn-lt"/>
              <a:ea typeface="+mn-ea"/>
              <a:cs typeface="+mn-cs"/>
            </a:defRPr>
          </a:lvl9pPr>
        </a:lstStyle>
        <a:p>
          <a:r>
            <a:rPr lang="fr-FR" sz="1600">
              <a:solidFill>
                <a:srgbClr val="4889F4"/>
              </a:solidFill>
            </a:rPr>
            <a:t>Liens d'informations vers les différentes appels à projets et aides évoqués</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145686</xdr:colOff>
      <xdr:row>1</xdr:row>
      <xdr:rowOff>162987</xdr:rowOff>
    </xdr:from>
    <xdr:to>
      <xdr:col>15</xdr:col>
      <xdr:colOff>709686</xdr:colOff>
      <xdr:row>3</xdr:row>
      <xdr:rowOff>170369</xdr:rowOff>
    </xdr:to>
    <xdr:sp macro="" textlink="">
      <xdr:nvSpPr>
        <xdr:cNvPr id="2" name="Espace réservé du texte 2">
          <a:extLst>
            <a:ext uri="{FF2B5EF4-FFF2-40B4-BE49-F238E27FC236}">
              <a16:creationId xmlns:a16="http://schemas.microsoft.com/office/drawing/2014/main" id="{6D9C7E58-42E0-4E9C-8CDB-C32F63703597}"/>
            </a:ext>
          </a:extLst>
        </xdr:cNvPr>
        <xdr:cNvSpPr>
          <a:spLocks noGrp="1"/>
        </xdr:cNvSpPr>
      </xdr:nvSpPr>
      <xdr:spPr>
        <a:xfrm>
          <a:off x="907686" y="353487"/>
          <a:ext cx="11232000" cy="388382"/>
        </a:xfrm>
        <a:prstGeom prst="rect">
          <a:avLst/>
        </a:prstGeom>
      </xdr:spPr>
      <xdr:txBody>
        <a:bodyPr vert="horz" wrap="square" lIns="0" tIns="0" rIns="0" bIns="0" rtlCol="0">
          <a:noAutofit/>
        </a:bodyPr>
        <a:lstStyle>
          <a:lvl1pPr marL="0" indent="0" algn="l" defTabSz="914400" rtl="0" eaLnBrk="1" latinLnBrk="0" hangingPunct="1">
            <a:lnSpc>
              <a:spcPct val="100000"/>
            </a:lnSpc>
            <a:spcBef>
              <a:spcPts val="0"/>
            </a:spcBef>
            <a:spcAft>
              <a:spcPts val="0"/>
            </a:spcAft>
            <a:buFont typeface="Arial" panose="020B0604020202020204" pitchFamily="34" charset="0"/>
            <a:buNone/>
            <a:defRPr lang="fr-FR" sz="2400" b="0" kern="1200" cap="all" baseline="0" dirty="0" smtClean="0">
              <a:solidFill>
                <a:schemeClr val="accent1"/>
              </a:solidFill>
              <a:latin typeface="Avenir Black" panose="020B0803020203020204" pitchFamily="34" charset="0"/>
              <a:ea typeface="Avenir Black" panose="020B0803020203020204" pitchFamily="34" charset="0"/>
              <a:cs typeface="+mj-cs"/>
            </a:defRPr>
          </a:lvl1pPr>
          <a:lvl2pPr marL="0" indent="0" algn="l" defTabSz="914400" rtl="0" eaLnBrk="1" latinLnBrk="0" hangingPunct="1">
            <a:lnSpc>
              <a:spcPct val="100000"/>
            </a:lnSpc>
            <a:spcBef>
              <a:spcPts val="0"/>
            </a:spcBef>
            <a:spcAft>
              <a:spcPts val="0"/>
            </a:spcAft>
            <a:buFont typeface="Arial" panose="020B0604020202020204" pitchFamily="34" charset="0"/>
            <a:buNone/>
            <a:defRPr lang="fr-FR" sz="2400" kern="1200" cap="all" baseline="0" dirty="0" smtClean="0">
              <a:solidFill>
                <a:schemeClr val="accent2"/>
              </a:solidFill>
              <a:latin typeface="Avenir Black" panose="020B0803020203020204" pitchFamily="34" charset="0"/>
              <a:ea typeface="Avenir Black" panose="020B0803020203020204" pitchFamily="34" charset="0"/>
              <a:cs typeface="+mj-cs"/>
            </a:defRPr>
          </a:lvl2pPr>
          <a:lvl3pPr marL="0" indent="0" algn="l" defTabSz="914400" rtl="0" eaLnBrk="1" latinLnBrk="0" hangingPunct="1">
            <a:lnSpc>
              <a:spcPct val="100000"/>
            </a:lnSpc>
            <a:spcBef>
              <a:spcPts val="0"/>
            </a:spcBef>
            <a:spcAft>
              <a:spcPts val="0"/>
            </a:spcAft>
            <a:buFont typeface="Arial" panose="020B0604020202020204" pitchFamily="34" charset="0"/>
            <a:buNone/>
            <a:defRPr lang="fr-FR" sz="2400" kern="1200" cap="all" baseline="0" dirty="0" smtClean="0">
              <a:solidFill>
                <a:schemeClr val="accent2"/>
              </a:solidFill>
              <a:latin typeface="Avenir Black" panose="020B0803020203020204" pitchFamily="34" charset="0"/>
              <a:ea typeface="Avenir Black" panose="020B0803020203020204" pitchFamily="34" charset="0"/>
              <a:cs typeface="+mj-cs"/>
            </a:defRPr>
          </a:lvl3pPr>
          <a:lvl4pPr marL="0" indent="0" algn="l" defTabSz="914400" rtl="0" eaLnBrk="1" latinLnBrk="0" hangingPunct="1">
            <a:lnSpc>
              <a:spcPct val="100000"/>
            </a:lnSpc>
            <a:spcBef>
              <a:spcPts val="0"/>
            </a:spcBef>
            <a:spcAft>
              <a:spcPts val="0"/>
            </a:spcAft>
            <a:buFont typeface="Arial" panose="020B0604020202020204" pitchFamily="34" charset="0"/>
            <a:buNone/>
            <a:defRPr lang="fr-FR" sz="2400" kern="1200" cap="all" baseline="0" dirty="0" smtClean="0">
              <a:solidFill>
                <a:schemeClr val="accent2"/>
              </a:solidFill>
              <a:latin typeface="Avenir Black" panose="020B0803020203020204" pitchFamily="34" charset="0"/>
              <a:ea typeface="Avenir Black" panose="020B0803020203020204" pitchFamily="34" charset="0"/>
              <a:cs typeface="+mj-cs"/>
            </a:defRPr>
          </a:lvl4pPr>
          <a:lvl5pPr marL="0" indent="0" algn="l" defTabSz="914400" rtl="0" eaLnBrk="1" latinLnBrk="0" hangingPunct="1">
            <a:lnSpc>
              <a:spcPct val="100000"/>
            </a:lnSpc>
            <a:spcBef>
              <a:spcPts val="0"/>
            </a:spcBef>
            <a:spcAft>
              <a:spcPts val="0"/>
            </a:spcAft>
            <a:buFont typeface="Avenir Book" panose="02070309020205020404" pitchFamily="49" charset="0"/>
            <a:buNone/>
            <a:defRPr lang="fr-FR" sz="2400" kern="1200" cap="all" baseline="0" dirty="0">
              <a:solidFill>
                <a:schemeClr val="accent2"/>
              </a:solidFill>
              <a:latin typeface="Avenir Black" panose="020B0803020203020204" pitchFamily="34" charset="0"/>
              <a:ea typeface="Avenir Black" panose="020B0803020203020204" pitchFamily="34" charset="0"/>
              <a:cs typeface="+mj-cs"/>
            </a:defRPr>
          </a:lvl5pPr>
          <a:lvl6pPr marL="0" indent="0" algn="l" defTabSz="914400" rtl="0" eaLnBrk="1" latinLnBrk="0" hangingPunct="1">
            <a:lnSpc>
              <a:spcPct val="100000"/>
            </a:lnSpc>
            <a:spcBef>
              <a:spcPts val="600"/>
            </a:spcBef>
            <a:buFont typeface="Arial" panose="020B0604020202020204" pitchFamily="34" charset="0"/>
            <a:buNone/>
            <a:defRPr sz="1400" kern="1200">
              <a:solidFill>
                <a:schemeClr val="tx1"/>
              </a:solidFill>
              <a:latin typeface="+mn-lt"/>
              <a:ea typeface="+mn-ea"/>
              <a:cs typeface="+mn-cs"/>
            </a:defRPr>
          </a:lvl6pPr>
          <a:lvl7pPr marL="0" indent="0" algn="l" defTabSz="914400" rtl="0" eaLnBrk="1" latinLnBrk="0" hangingPunct="1">
            <a:lnSpc>
              <a:spcPct val="100000"/>
            </a:lnSpc>
            <a:spcBef>
              <a:spcPts val="600"/>
            </a:spcBef>
            <a:buFont typeface="Arial" panose="020B0604020202020204" pitchFamily="34" charset="0"/>
            <a:buNone/>
            <a:defRPr sz="1200" i="1" kern="1200">
              <a:solidFill>
                <a:schemeClr val="tx1"/>
              </a:solidFill>
              <a:latin typeface="+mn-lt"/>
              <a:ea typeface="+mn-ea"/>
              <a:cs typeface="+mn-cs"/>
            </a:defRPr>
          </a:lvl7pPr>
          <a:lvl8pPr marL="0" indent="0" algn="l" defTabSz="914400" rtl="0" eaLnBrk="1" latinLnBrk="0" hangingPunct="1">
            <a:lnSpc>
              <a:spcPct val="100000"/>
            </a:lnSpc>
            <a:spcBef>
              <a:spcPts val="500"/>
            </a:spcBef>
            <a:buFont typeface="Arial" panose="020B0604020202020204" pitchFamily="34" charset="0"/>
            <a:buNone/>
            <a:defRPr sz="1100" kern="1200">
              <a:solidFill>
                <a:schemeClr val="tx1"/>
              </a:solidFill>
              <a:latin typeface="+mn-lt"/>
              <a:ea typeface="+mn-ea"/>
              <a:cs typeface="+mn-cs"/>
            </a:defRPr>
          </a:lvl8pPr>
          <a:lvl9pPr marL="0" indent="0" algn="l" defTabSz="914400" rtl="0" eaLnBrk="1" latinLnBrk="0" hangingPunct="1">
            <a:lnSpc>
              <a:spcPct val="100000"/>
            </a:lnSpc>
            <a:spcBef>
              <a:spcPts val="500"/>
            </a:spcBef>
            <a:buFont typeface="Arial" panose="020B0604020202020204" pitchFamily="34" charset="0"/>
            <a:buNone/>
            <a:defRPr sz="1100" kern="1200">
              <a:solidFill>
                <a:schemeClr val="tx1"/>
              </a:solidFill>
              <a:latin typeface="+mn-lt"/>
              <a:ea typeface="+mn-ea"/>
              <a:cs typeface="+mn-cs"/>
            </a:defRPr>
          </a:lvl9pPr>
        </a:lstStyle>
        <a:p>
          <a:r>
            <a:rPr lang="fr-FR">
              <a:solidFill>
                <a:srgbClr val="4889F4"/>
              </a:solidFill>
            </a:rPr>
            <a:t>Fiche 8 : Analyse de sensibilité</a:t>
          </a:r>
        </a:p>
      </xdr:txBody>
    </xdr:sp>
    <xdr:clientData/>
  </xdr:twoCellAnchor>
  <xdr:twoCellAnchor>
    <xdr:from>
      <xdr:col>1</xdr:col>
      <xdr:colOff>0</xdr:colOff>
      <xdr:row>5</xdr:row>
      <xdr:rowOff>12425</xdr:rowOff>
    </xdr:from>
    <xdr:to>
      <xdr:col>15</xdr:col>
      <xdr:colOff>473981</xdr:colOff>
      <xdr:row>10</xdr:row>
      <xdr:rowOff>13275</xdr:rowOff>
    </xdr:to>
    <xdr:sp macro="" textlink="">
      <xdr:nvSpPr>
        <xdr:cNvPr id="5" name="Rectangle 4">
          <a:extLst>
            <a:ext uri="{FF2B5EF4-FFF2-40B4-BE49-F238E27FC236}">
              <a16:creationId xmlns:a16="http://schemas.microsoft.com/office/drawing/2014/main" id="{4484BE49-C2D4-405E-9A50-841E5391D3A3}"/>
            </a:ext>
          </a:extLst>
        </xdr:cNvPr>
        <xdr:cNvSpPr/>
      </xdr:nvSpPr>
      <xdr:spPr>
        <a:xfrm>
          <a:off x="762000" y="964925"/>
          <a:ext cx="11141981" cy="9533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r>
            <a:rPr lang="fr-FR" sz="1600">
              <a:solidFill>
                <a:srgbClr val="37EF81"/>
              </a:solidFill>
              <a:latin typeface="Avenir Black" panose="020B0803020203020204" pitchFamily="34" charset="0"/>
            </a:rPr>
            <a:t>Objectifs </a:t>
          </a:r>
          <a:r>
            <a:rPr lang="fr-FR" sz="1600">
              <a:solidFill>
                <a:srgbClr val="37EF81"/>
              </a:solidFill>
            </a:rPr>
            <a:t>: </a:t>
          </a:r>
          <a:r>
            <a:rPr lang="fr-FR" sz="1600">
              <a:solidFill>
                <a:schemeClr val="tx1"/>
              </a:solidFill>
            </a:rPr>
            <a:t>L'analyse</a:t>
          </a:r>
          <a:r>
            <a:rPr lang="fr-FR" sz="1600" baseline="0">
              <a:solidFill>
                <a:schemeClr val="tx1"/>
              </a:solidFill>
            </a:rPr>
            <a:t> de sensibilité a pour objectif d'évaluer l'impact des aléas sur la rentabilité du projet (variations du prix des énergies, du prix du CO</a:t>
          </a:r>
          <a:r>
            <a:rPr lang="fr-FR" sz="1600" baseline="-25000">
              <a:solidFill>
                <a:schemeClr val="tx1"/>
              </a:solidFill>
            </a:rPr>
            <a:t>2</a:t>
          </a:r>
          <a:r>
            <a:rPr lang="fr-FR" sz="1600" baseline="0">
              <a:solidFill>
                <a:schemeClr val="tx1"/>
              </a:solidFill>
            </a:rPr>
            <a:t>, du montant d'investissement...etc)</a:t>
          </a:r>
          <a:endParaRPr lang="fr-FR" sz="1600">
            <a:solidFill>
              <a:schemeClr val="tx1"/>
            </a:solidFill>
          </a:endParaRPr>
        </a:p>
      </xdr:txBody>
    </xdr:sp>
    <xdr:clientData/>
  </xdr:twoCellAnchor>
  <xdr:twoCellAnchor>
    <xdr:from>
      <xdr:col>1</xdr:col>
      <xdr:colOff>0</xdr:colOff>
      <xdr:row>11</xdr:row>
      <xdr:rowOff>0</xdr:rowOff>
    </xdr:from>
    <xdr:to>
      <xdr:col>14</xdr:col>
      <xdr:colOff>704850</xdr:colOff>
      <xdr:row>21</xdr:row>
      <xdr:rowOff>119591</xdr:rowOff>
    </xdr:to>
    <xdr:sp macro="" textlink="">
      <xdr:nvSpPr>
        <xdr:cNvPr id="4" name="ZoneTexte 3">
          <a:extLst>
            <a:ext uri="{FF2B5EF4-FFF2-40B4-BE49-F238E27FC236}">
              <a16:creationId xmlns:a16="http://schemas.microsoft.com/office/drawing/2014/main" id="{78E3913A-6D73-4C38-8BC4-82A25462F6AB}"/>
            </a:ext>
          </a:extLst>
        </xdr:cNvPr>
        <xdr:cNvSpPr txBox="1"/>
      </xdr:nvSpPr>
      <xdr:spPr>
        <a:xfrm>
          <a:off x="762000" y="2095500"/>
          <a:ext cx="10610850" cy="1643591"/>
        </a:xfrm>
        <a:prstGeom prst="rect">
          <a:avLst/>
        </a:prstGeom>
        <a:noFill/>
      </xdr:spPr>
      <xdr:txBody>
        <a:bodyPr wrap="square" rtlCol="0" anchor="t">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fr-FR" sz="1600">
              <a:solidFill>
                <a:srgbClr val="37EF81"/>
              </a:solidFill>
              <a:latin typeface="Avenir Black" panose="020B0803020203020204" pitchFamily="34" charset="0"/>
            </a:rPr>
            <a:t>Les facteurs influents</a:t>
          </a:r>
        </a:p>
        <a:p>
          <a:pPr algn="r"/>
          <a:endParaRPr lang="fr-FR" sz="1000">
            <a:latin typeface="Avenir Black" panose="020B0803020203020204" pitchFamily="34" charset="0"/>
          </a:endParaRPr>
        </a:p>
        <a:p>
          <a:pPr algn="just"/>
          <a:r>
            <a:rPr lang="fr-FR" sz="1400"/>
            <a:t>Les facteurs influents</a:t>
          </a:r>
          <a:r>
            <a:rPr lang="fr-FR" sz="1400" baseline="0"/>
            <a:t> pris en compte dans l'analyse de sensibilité sont toutes les variables qui entrent en jeu dans le calcul de la rentabilité du projet.</a:t>
          </a:r>
        </a:p>
        <a:p>
          <a:pPr marL="0" marR="0" lvl="0" indent="0" algn="ctr" defTabSz="914400" rtl="0" eaLnBrk="1" fontAlgn="auto" latinLnBrk="0" hangingPunct="1">
            <a:lnSpc>
              <a:spcPct val="100000"/>
            </a:lnSpc>
            <a:spcBef>
              <a:spcPts val="0"/>
            </a:spcBef>
            <a:spcAft>
              <a:spcPts val="0"/>
            </a:spcAft>
            <a:buClrTx/>
            <a:buSzTx/>
            <a:buFontTx/>
            <a:buNone/>
            <a:tabLst/>
            <a:defRPr/>
          </a:pPr>
          <a:endParaRPr lang="fr-FR" sz="1400" kern="1200">
            <a:solidFill>
              <a:schemeClr val="tx1"/>
            </a:solidFill>
            <a:latin typeface="+mn-lt"/>
            <a:ea typeface="+mn-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lang="fr-FR" sz="1400" i="0" u="sng" kern="1200">
              <a:solidFill>
                <a:schemeClr val="tx1"/>
              </a:solidFill>
              <a:latin typeface="+mn-lt"/>
              <a:ea typeface="+mn-ea"/>
              <a:cs typeface="+mn-cs"/>
            </a:rPr>
            <a:t>Exemple de calcul du coût de la vapeur pour un industriel alimenté par une cogénération biomasse et une chaudière gaz en appoint</a:t>
          </a:r>
          <a:r>
            <a:rPr lang="fr-FR" sz="1400" i="0" u="sng" kern="1200" baseline="0">
              <a:solidFill>
                <a:schemeClr val="tx1"/>
              </a:solidFill>
              <a:latin typeface="+mn-lt"/>
              <a:ea typeface="+mn-ea"/>
              <a:cs typeface="+mn-cs"/>
            </a:rPr>
            <a:t> : identification des facteurs influents sur la rentabilité du projet</a:t>
          </a:r>
          <a:endParaRPr lang="en-GB" sz="1400" i="0" u="sng" kern="1200">
            <a:solidFill>
              <a:schemeClr val="tx1"/>
            </a:solidFill>
            <a:latin typeface="+mn-lt"/>
            <a:ea typeface="+mn-ea"/>
            <a:cs typeface="+mn-cs"/>
          </a:endParaRPr>
        </a:p>
      </xdr:txBody>
    </xdr:sp>
    <xdr:clientData/>
  </xdr:twoCellAnchor>
  <xdr:twoCellAnchor>
    <xdr:from>
      <xdr:col>4</xdr:col>
      <xdr:colOff>615714</xdr:colOff>
      <xdr:row>34</xdr:row>
      <xdr:rowOff>77735</xdr:rowOff>
    </xdr:from>
    <xdr:to>
      <xdr:col>5</xdr:col>
      <xdr:colOff>741401</xdr:colOff>
      <xdr:row>34</xdr:row>
      <xdr:rowOff>80507</xdr:rowOff>
    </xdr:to>
    <xdr:cxnSp macro="">
      <xdr:nvCxnSpPr>
        <xdr:cNvPr id="11" name="Straight Arrow Connector 10">
          <a:extLst>
            <a:ext uri="{FF2B5EF4-FFF2-40B4-BE49-F238E27FC236}">
              <a16:creationId xmlns:a16="http://schemas.microsoft.com/office/drawing/2014/main" id="{4A67B8FB-AC0B-4712-AA18-E07B90589B1B}"/>
            </a:ext>
          </a:extLst>
        </xdr:cNvPr>
        <xdr:cNvCxnSpPr>
          <a:cxnSpLocks/>
          <a:stCxn id="18" idx="3"/>
          <a:endCxn id="10" idx="1"/>
        </xdr:cNvCxnSpPr>
      </xdr:nvCxnSpPr>
      <xdr:spPr>
        <a:xfrm>
          <a:off x="3663714" y="6554735"/>
          <a:ext cx="887687" cy="2772"/>
        </a:xfrm>
        <a:prstGeom prst="straightConnector1">
          <a:avLst/>
        </a:prstGeom>
        <a:ln>
          <a:solidFill>
            <a:schemeClr val="accent3"/>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12</xdr:col>
      <xdr:colOff>357359</xdr:colOff>
      <xdr:row>27</xdr:row>
      <xdr:rowOff>13265</xdr:rowOff>
    </xdr:from>
    <xdr:to>
      <xdr:col>13</xdr:col>
      <xdr:colOff>420106</xdr:colOff>
      <xdr:row>30</xdr:row>
      <xdr:rowOff>141787</xdr:rowOff>
    </xdr:to>
    <xdr:cxnSp macro="">
      <xdr:nvCxnSpPr>
        <xdr:cNvPr id="16" name="Elbow Connector 85">
          <a:extLst>
            <a:ext uri="{FF2B5EF4-FFF2-40B4-BE49-F238E27FC236}">
              <a16:creationId xmlns:a16="http://schemas.microsoft.com/office/drawing/2014/main" id="{09FCF10B-FBB5-466C-8553-CBA53FD64081}"/>
            </a:ext>
          </a:extLst>
        </xdr:cNvPr>
        <xdr:cNvCxnSpPr>
          <a:cxnSpLocks/>
          <a:stCxn id="14" idx="3"/>
          <a:endCxn id="9" idx="0"/>
        </xdr:cNvCxnSpPr>
      </xdr:nvCxnSpPr>
      <xdr:spPr>
        <a:xfrm>
          <a:off x="9501359" y="5156765"/>
          <a:ext cx="824747" cy="700022"/>
        </a:xfrm>
        <a:prstGeom prst="bentConnector2">
          <a:avLst/>
        </a:prstGeom>
        <a:ln>
          <a:solidFill>
            <a:schemeClr val="accent3"/>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12</xdr:col>
      <xdr:colOff>357359</xdr:colOff>
      <xdr:row>33</xdr:row>
      <xdr:rowOff>116000</xdr:rowOff>
    </xdr:from>
    <xdr:to>
      <xdr:col>13</xdr:col>
      <xdr:colOff>420106</xdr:colOff>
      <xdr:row>37</xdr:row>
      <xdr:rowOff>54023</xdr:rowOff>
    </xdr:to>
    <xdr:cxnSp macro="">
      <xdr:nvCxnSpPr>
        <xdr:cNvPr id="17" name="Elbow Connector 85">
          <a:extLst>
            <a:ext uri="{FF2B5EF4-FFF2-40B4-BE49-F238E27FC236}">
              <a16:creationId xmlns:a16="http://schemas.microsoft.com/office/drawing/2014/main" id="{41A7E5AA-D256-43EB-858B-5935DC2763FF}"/>
            </a:ext>
          </a:extLst>
        </xdr:cNvPr>
        <xdr:cNvCxnSpPr>
          <a:cxnSpLocks/>
          <a:stCxn id="15" idx="3"/>
          <a:endCxn id="9" idx="2"/>
        </xdr:cNvCxnSpPr>
      </xdr:nvCxnSpPr>
      <xdr:spPr>
        <a:xfrm flipV="1">
          <a:off x="9501359" y="6402500"/>
          <a:ext cx="824747" cy="700023"/>
        </a:xfrm>
        <a:prstGeom prst="bentConnector2">
          <a:avLst/>
        </a:prstGeom>
        <a:ln>
          <a:solidFill>
            <a:schemeClr val="accent3"/>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xdr:col>
      <xdr:colOff>510189</xdr:colOff>
      <xdr:row>21</xdr:row>
      <xdr:rowOff>16759</xdr:rowOff>
    </xdr:from>
    <xdr:to>
      <xdr:col>14</xdr:col>
      <xdr:colOff>457200</xdr:colOff>
      <xdr:row>41</xdr:row>
      <xdr:rowOff>133350</xdr:rowOff>
    </xdr:to>
    <xdr:grpSp>
      <xdr:nvGrpSpPr>
        <xdr:cNvPr id="44" name="Groupe 43">
          <a:extLst>
            <a:ext uri="{FF2B5EF4-FFF2-40B4-BE49-F238E27FC236}">
              <a16:creationId xmlns:a16="http://schemas.microsoft.com/office/drawing/2014/main" id="{6EC9B742-1078-49B8-8CB3-798A6D3E2B89}"/>
            </a:ext>
          </a:extLst>
        </xdr:cNvPr>
        <xdr:cNvGrpSpPr/>
      </xdr:nvGrpSpPr>
      <xdr:grpSpPr>
        <a:xfrm>
          <a:off x="2034189" y="4017259"/>
          <a:ext cx="9091011" cy="3926591"/>
          <a:chOff x="2834288" y="3826759"/>
          <a:chExt cx="10443762" cy="4403550"/>
        </a:xfrm>
      </xdr:grpSpPr>
      <xdr:sp macro="" textlink="">
        <xdr:nvSpPr>
          <xdr:cNvPr id="7" name="Rectangle 6">
            <a:extLst>
              <a:ext uri="{FF2B5EF4-FFF2-40B4-BE49-F238E27FC236}">
                <a16:creationId xmlns:a16="http://schemas.microsoft.com/office/drawing/2014/main" id="{7E6A5E2D-78F1-4E4B-8647-89B4EF4CC2F4}"/>
              </a:ext>
            </a:extLst>
          </xdr:cNvPr>
          <xdr:cNvSpPr/>
        </xdr:nvSpPr>
        <xdr:spPr>
          <a:xfrm>
            <a:off x="2834288" y="7046384"/>
            <a:ext cx="1872000" cy="540000"/>
          </a:xfrm>
          <a:prstGeom prst="rect">
            <a:avLst/>
          </a:prstGeom>
          <a:noFill/>
          <a:ln w="19050">
            <a:solidFill>
              <a:schemeClr val="accent4"/>
            </a:solidFill>
          </a:ln>
        </xdr:spPr>
        <xdr:style>
          <a:lnRef idx="2">
            <a:schemeClr val="accent2"/>
          </a:lnRef>
          <a:fillRef idx="1">
            <a:schemeClr val="lt1"/>
          </a:fillRef>
          <a:effectRef idx="0">
            <a:schemeClr val="accent2"/>
          </a:effectRef>
          <a:fontRef idx="minor">
            <a:schemeClr val="dk1"/>
          </a:fontRef>
        </xdr:style>
        <xdr:txBody>
          <a:bodyPr wrap="square" rtlCol="0" anchor="ctr"/>
          <a:lstStyle>
            <a:defPPr>
              <a:defRPr lang="fr-FR"/>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fr-FR" sz="1400"/>
              <a:t>Prix du bois</a:t>
            </a:r>
          </a:p>
        </xdr:txBody>
      </xdr:sp>
      <xdr:sp macro="" textlink="">
        <xdr:nvSpPr>
          <xdr:cNvPr id="8" name="Rectangle 7">
            <a:extLst>
              <a:ext uri="{FF2B5EF4-FFF2-40B4-BE49-F238E27FC236}">
                <a16:creationId xmlns:a16="http://schemas.microsoft.com/office/drawing/2014/main" id="{E4AF0730-211F-4E12-910A-EC41A73B0FE6}"/>
              </a:ext>
            </a:extLst>
          </xdr:cNvPr>
          <xdr:cNvSpPr/>
        </xdr:nvSpPr>
        <xdr:spPr>
          <a:xfrm>
            <a:off x="2834288" y="4470684"/>
            <a:ext cx="1872000" cy="540000"/>
          </a:xfrm>
          <a:prstGeom prst="rect">
            <a:avLst/>
          </a:prstGeom>
          <a:noFill/>
          <a:ln w="19050">
            <a:solidFill>
              <a:schemeClr val="accent1">
                <a:lumMod val="50000"/>
              </a:schemeClr>
            </a:solidFill>
          </a:ln>
        </xdr:spPr>
        <xdr:style>
          <a:lnRef idx="2">
            <a:schemeClr val="accent2"/>
          </a:lnRef>
          <a:fillRef idx="1">
            <a:schemeClr val="lt1"/>
          </a:fillRef>
          <a:effectRef idx="0">
            <a:schemeClr val="accent2"/>
          </a:effectRef>
          <a:fontRef idx="minor">
            <a:schemeClr val="dk1"/>
          </a:fontRef>
        </xdr:style>
        <xdr:txBody>
          <a:bodyPr wrap="square" rtlCol="0" anchor="ctr"/>
          <a:lstStyle>
            <a:defPPr>
              <a:defRPr lang="fr-FR"/>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fr-FR" sz="1400"/>
              <a:t>Prix du Gaz</a:t>
            </a:r>
          </a:p>
        </xdr:txBody>
      </xdr:sp>
      <xdr:sp macro="" textlink="">
        <xdr:nvSpPr>
          <xdr:cNvPr id="9" name="Rectangle 8">
            <a:extLst>
              <a:ext uri="{FF2B5EF4-FFF2-40B4-BE49-F238E27FC236}">
                <a16:creationId xmlns:a16="http://schemas.microsoft.com/office/drawing/2014/main" id="{DB28486B-4BCD-471F-9C62-6064D2F373EC}"/>
              </a:ext>
            </a:extLst>
          </xdr:cNvPr>
          <xdr:cNvSpPr/>
        </xdr:nvSpPr>
        <xdr:spPr>
          <a:xfrm>
            <a:off x="11442050" y="5889733"/>
            <a:ext cx="1836000" cy="612000"/>
          </a:xfrm>
          <a:prstGeom prst="rect">
            <a:avLst/>
          </a:prstGeom>
          <a:ln/>
        </xdr:spPr>
        <xdr:style>
          <a:lnRef idx="2">
            <a:schemeClr val="accent3">
              <a:shade val="50000"/>
            </a:schemeClr>
          </a:lnRef>
          <a:fillRef idx="1">
            <a:schemeClr val="accent3"/>
          </a:fillRef>
          <a:effectRef idx="0">
            <a:schemeClr val="accent3"/>
          </a:effectRef>
          <a:fontRef idx="minor">
            <a:schemeClr val="lt1"/>
          </a:fontRef>
        </xdr:style>
        <xdr:txBody>
          <a:bodyPr wrap="square" rtlCol="0" anchor="ctr"/>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fr-FR" sz="1400"/>
              <a:t>Coût complet vapeur industriel</a:t>
            </a:r>
          </a:p>
        </xdr:txBody>
      </xdr:sp>
      <xdr:sp macro="" textlink="">
        <xdr:nvSpPr>
          <xdr:cNvPr id="10" name="Rectangle 9">
            <a:extLst>
              <a:ext uri="{FF2B5EF4-FFF2-40B4-BE49-F238E27FC236}">
                <a16:creationId xmlns:a16="http://schemas.microsoft.com/office/drawing/2014/main" id="{542CFF3A-66E4-47F4-8A9A-86D19A946AA9}"/>
              </a:ext>
            </a:extLst>
          </xdr:cNvPr>
          <xdr:cNvSpPr/>
        </xdr:nvSpPr>
        <xdr:spPr>
          <a:xfrm>
            <a:off x="5726064" y="6405568"/>
            <a:ext cx="2935484" cy="540000"/>
          </a:xfrm>
          <a:prstGeom prst="rect">
            <a:avLst/>
          </a:prstGeom>
          <a:ln>
            <a:solidFill>
              <a:schemeClr val="accent3"/>
            </a:solidFill>
          </a:ln>
        </xdr:spPr>
        <xdr:style>
          <a:lnRef idx="2">
            <a:schemeClr val="accent2"/>
          </a:lnRef>
          <a:fillRef idx="1">
            <a:schemeClr val="lt1"/>
          </a:fillRef>
          <a:effectRef idx="0">
            <a:schemeClr val="accent2"/>
          </a:effectRef>
          <a:fontRef idx="minor">
            <a:schemeClr val="dk1"/>
          </a:fontRef>
        </xdr:style>
        <xdr:txBody>
          <a:bodyPr wrap="square" rtlCol="0" anchor="ctr"/>
          <a:lstStyle>
            <a:defPPr>
              <a:defRPr lang="fr-FR"/>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fr-FR" sz="1400"/>
              <a:t>Efficacité énergétique cogénération (chaleur valorisée)</a:t>
            </a:r>
          </a:p>
        </xdr:txBody>
      </xdr:sp>
      <xdr:sp macro="" textlink="">
        <xdr:nvSpPr>
          <xdr:cNvPr id="12" name="Rectangle 11">
            <a:extLst>
              <a:ext uri="{FF2B5EF4-FFF2-40B4-BE49-F238E27FC236}">
                <a16:creationId xmlns:a16="http://schemas.microsoft.com/office/drawing/2014/main" id="{C1B089A6-95D9-480C-B6C2-8623C139AA16}"/>
              </a:ext>
            </a:extLst>
          </xdr:cNvPr>
          <xdr:cNvSpPr/>
        </xdr:nvSpPr>
        <xdr:spPr>
          <a:xfrm>
            <a:off x="2834288" y="5114609"/>
            <a:ext cx="1872000" cy="540000"/>
          </a:xfrm>
          <a:prstGeom prst="rect">
            <a:avLst/>
          </a:prstGeom>
          <a:noFill/>
          <a:ln w="19050">
            <a:solidFill>
              <a:schemeClr val="accent6"/>
            </a:solidFill>
          </a:ln>
        </xdr:spPr>
        <xdr:style>
          <a:lnRef idx="2">
            <a:schemeClr val="accent2"/>
          </a:lnRef>
          <a:fillRef idx="1">
            <a:schemeClr val="lt1"/>
          </a:fillRef>
          <a:effectRef idx="0">
            <a:schemeClr val="accent2"/>
          </a:effectRef>
          <a:fontRef idx="minor">
            <a:schemeClr val="dk1"/>
          </a:fontRef>
        </xdr:style>
        <xdr:txBody>
          <a:bodyPr wrap="square" rtlCol="0" anchor="ctr"/>
          <a:lstStyle>
            <a:defPPr>
              <a:defRPr lang="fr-FR"/>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fr-FR" sz="1400"/>
              <a:t>Prix du CO</a:t>
            </a:r>
            <a:r>
              <a:rPr lang="fr-FR" sz="1400" baseline="-25000"/>
              <a:t>2</a:t>
            </a:r>
          </a:p>
        </xdr:txBody>
      </xdr:sp>
      <xdr:sp macro="" textlink="">
        <xdr:nvSpPr>
          <xdr:cNvPr id="13" name="Rectangle 12">
            <a:extLst>
              <a:ext uri="{FF2B5EF4-FFF2-40B4-BE49-F238E27FC236}">
                <a16:creationId xmlns:a16="http://schemas.microsoft.com/office/drawing/2014/main" id="{5452743F-8C23-4803-8392-1979DB77D694}"/>
              </a:ext>
            </a:extLst>
          </xdr:cNvPr>
          <xdr:cNvSpPr/>
        </xdr:nvSpPr>
        <xdr:spPr>
          <a:xfrm>
            <a:off x="2834288" y="3826759"/>
            <a:ext cx="1872000" cy="540000"/>
          </a:xfrm>
          <a:prstGeom prst="rect">
            <a:avLst/>
          </a:prstGeom>
          <a:noFill/>
          <a:ln w="19050">
            <a:solidFill>
              <a:schemeClr val="accent1">
                <a:lumMod val="50000"/>
              </a:schemeClr>
            </a:solidFill>
          </a:ln>
        </xdr:spPr>
        <xdr:style>
          <a:lnRef idx="2">
            <a:schemeClr val="accent2"/>
          </a:lnRef>
          <a:fillRef idx="1">
            <a:schemeClr val="lt1"/>
          </a:fillRef>
          <a:effectRef idx="0">
            <a:schemeClr val="accent2"/>
          </a:effectRef>
          <a:fontRef idx="minor">
            <a:schemeClr val="dk1"/>
          </a:fontRef>
        </xdr:style>
        <xdr:txBody>
          <a:bodyPr wrap="square" rtlCol="0" anchor="ctr"/>
          <a:lstStyle>
            <a:defPPr>
              <a:defRPr lang="fr-FR"/>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fr-FR" sz="1400"/>
              <a:t>Prix de l’Elec.</a:t>
            </a:r>
          </a:p>
        </xdr:txBody>
      </xdr:sp>
      <xdr:sp macro="" textlink="">
        <xdr:nvSpPr>
          <xdr:cNvPr id="14" name="Rectangle 13">
            <a:extLst>
              <a:ext uri="{FF2B5EF4-FFF2-40B4-BE49-F238E27FC236}">
                <a16:creationId xmlns:a16="http://schemas.microsoft.com/office/drawing/2014/main" id="{8B9730F2-35F6-4E65-94C8-1B9EC6E4AAA6}"/>
              </a:ext>
            </a:extLst>
          </xdr:cNvPr>
          <xdr:cNvSpPr/>
        </xdr:nvSpPr>
        <xdr:spPr>
          <a:xfrm>
            <a:off x="9576580" y="4798679"/>
            <a:ext cx="1836000" cy="612000"/>
          </a:xfrm>
          <a:prstGeom prst="rect">
            <a:avLst/>
          </a:prstGeom>
          <a:ln>
            <a:solidFill>
              <a:schemeClr val="accent3"/>
            </a:solidFill>
          </a:ln>
        </xdr:spPr>
        <xdr:style>
          <a:lnRef idx="2">
            <a:schemeClr val="accent2"/>
          </a:lnRef>
          <a:fillRef idx="1">
            <a:schemeClr val="lt1"/>
          </a:fillRef>
          <a:effectRef idx="0">
            <a:schemeClr val="accent2"/>
          </a:effectRef>
          <a:fontRef idx="minor">
            <a:schemeClr val="dk1"/>
          </a:fontRef>
        </xdr:style>
        <xdr:txBody>
          <a:bodyPr wrap="square" rtlCol="0" anchor="ctr"/>
          <a:lstStyle>
            <a:defPPr>
              <a:defRPr lang="fr-FR"/>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fr-FR" sz="1400"/>
              <a:t>Coût vapeur chaufferie</a:t>
            </a:r>
          </a:p>
        </xdr:txBody>
      </xdr:sp>
      <xdr:sp macro="" textlink="">
        <xdr:nvSpPr>
          <xdr:cNvPr id="15" name="Rectangle 14">
            <a:extLst>
              <a:ext uri="{FF2B5EF4-FFF2-40B4-BE49-F238E27FC236}">
                <a16:creationId xmlns:a16="http://schemas.microsoft.com/office/drawing/2014/main" id="{6414315C-C87A-4328-BD71-CC9A09E44EAF}"/>
              </a:ext>
            </a:extLst>
          </xdr:cNvPr>
          <xdr:cNvSpPr/>
        </xdr:nvSpPr>
        <xdr:spPr>
          <a:xfrm>
            <a:off x="9576580" y="6980786"/>
            <a:ext cx="1836000" cy="612000"/>
          </a:xfrm>
          <a:prstGeom prst="rect">
            <a:avLst/>
          </a:prstGeom>
          <a:ln>
            <a:solidFill>
              <a:schemeClr val="accent3"/>
            </a:solidFill>
          </a:ln>
        </xdr:spPr>
        <xdr:style>
          <a:lnRef idx="2">
            <a:schemeClr val="accent2"/>
          </a:lnRef>
          <a:fillRef idx="1">
            <a:schemeClr val="lt1"/>
          </a:fillRef>
          <a:effectRef idx="0">
            <a:schemeClr val="accent2"/>
          </a:effectRef>
          <a:fontRef idx="minor">
            <a:schemeClr val="dk1"/>
          </a:fontRef>
        </xdr:style>
        <xdr:txBody>
          <a:bodyPr wrap="square" rtlCol="0" anchor="ctr"/>
          <a:lstStyle>
            <a:defPPr>
              <a:defRPr lang="fr-FR"/>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fr-FR" sz="1400"/>
              <a:t>Coût vapeur cogénération</a:t>
            </a:r>
          </a:p>
        </xdr:txBody>
      </xdr:sp>
      <xdr:sp macro="" textlink="">
        <xdr:nvSpPr>
          <xdr:cNvPr id="18" name="Rectangle 17">
            <a:extLst>
              <a:ext uri="{FF2B5EF4-FFF2-40B4-BE49-F238E27FC236}">
                <a16:creationId xmlns:a16="http://schemas.microsoft.com/office/drawing/2014/main" id="{D10B0DEF-FBB3-4DF3-B5AE-70A5A0EB3180}"/>
              </a:ext>
            </a:extLst>
          </xdr:cNvPr>
          <xdr:cNvSpPr/>
        </xdr:nvSpPr>
        <xdr:spPr>
          <a:xfrm>
            <a:off x="2834288" y="6402459"/>
            <a:ext cx="1872000" cy="540000"/>
          </a:xfrm>
          <a:prstGeom prst="rect">
            <a:avLst/>
          </a:prstGeom>
          <a:noFill/>
          <a:ln w="19050">
            <a:solidFill>
              <a:srgbClr val="D56065"/>
            </a:solidFill>
          </a:ln>
        </xdr:spPr>
        <xdr:style>
          <a:lnRef idx="2">
            <a:schemeClr val="accent2"/>
          </a:lnRef>
          <a:fillRef idx="1">
            <a:schemeClr val="lt1"/>
          </a:fillRef>
          <a:effectRef idx="0">
            <a:schemeClr val="accent2"/>
          </a:effectRef>
          <a:fontRef idx="minor">
            <a:schemeClr val="dk1"/>
          </a:fontRef>
        </xdr:style>
        <xdr:txBody>
          <a:bodyPr wrap="square" rtlCol="0" anchor="ctr"/>
          <a:lstStyle>
            <a:defPPr>
              <a:defRPr lang="fr-FR"/>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fr-FR" sz="1400"/>
              <a:t>Besoin thermique industriel</a:t>
            </a:r>
          </a:p>
        </xdr:txBody>
      </xdr:sp>
      <xdr:sp macro="" textlink="">
        <xdr:nvSpPr>
          <xdr:cNvPr id="19" name="Rectangle 18">
            <a:extLst>
              <a:ext uri="{FF2B5EF4-FFF2-40B4-BE49-F238E27FC236}">
                <a16:creationId xmlns:a16="http://schemas.microsoft.com/office/drawing/2014/main" id="{D6984A87-D0C9-46CF-B1A2-468EFCA5A020}"/>
              </a:ext>
            </a:extLst>
          </xdr:cNvPr>
          <xdr:cNvSpPr/>
        </xdr:nvSpPr>
        <xdr:spPr>
          <a:xfrm>
            <a:off x="2834288" y="5758534"/>
            <a:ext cx="1872000" cy="540000"/>
          </a:xfrm>
          <a:prstGeom prst="rect">
            <a:avLst/>
          </a:prstGeom>
          <a:ln>
            <a:solidFill>
              <a:schemeClr val="accent3"/>
            </a:solidFill>
          </a:ln>
        </xdr:spPr>
        <xdr:style>
          <a:lnRef idx="2">
            <a:schemeClr val="accent2"/>
          </a:lnRef>
          <a:fillRef idx="1">
            <a:schemeClr val="lt1"/>
          </a:fillRef>
          <a:effectRef idx="0">
            <a:schemeClr val="accent2"/>
          </a:effectRef>
          <a:fontRef idx="minor">
            <a:schemeClr val="dk1"/>
          </a:fontRef>
        </xdr:style>
        <xdr:txBody>
          <a:bodyPr wrap="square" rtlCol="0" anchor="ctr"/>
          <a:lstStyle>
            <a:defPPr>
              <a:defRPr lang="fr-FR"/>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fr-FR" sz="1400"/>
              <a:t>Prix de l’eau</a:t>
            </a:r>
            <a:endParaRPr lang="fr-FR" sz="1400" baseline="-25000"/>
          </a:p>
        </xdr:txBody>
      </xdr:sp>
      <xdr:sp macro="" textlink="">
        <xdr:nvSpPr>
          <xdr:cNvPr id="20" name="Rectangle 19">
            <a:extLst>
              <a:ext uri="{FF2B5EF4-FFF2-40B4-BE49-F238E27FC236}">
                <a16:creationId xmlns:a16="http://schemas.microsoft.com/office/drawing/2014/main" id="{2D2FB24C-D414-4948-B858-F00A4AF62DDB}"/>
              </a:ext>
            </a:extLst>
          </xdr:cNvPr>
          <xdr:cNvSpPr/>
        </xdr:nvSpPr>
        <xdr:spPr>
          <a:xfrm>
            <a:off x="2834288" y="7690309"/>
            <a:ext cx="1872000" cy="540000"/>
          </a:xfrm>
          <a:prstGeom prst="rect">
            <a:avLst/>
          </a:prstGeom>
          <a:noFill/>
          <a:ln>
            <a:solidFill>
              <a:schemeClr val="accent3"/>
            </a:solidFill>
          </a:ln>
        </xdr:spPr>
        <xdr:style>
          <a:lnRef idx="2">
            <a:schemeClr val="accent2"/>
          </a:lnRef>
          <a:fillRef idx="1">
            <a:schemeClr val="lt1"/>
          </a:fillRef>
          <a:effectRef idx="0">
            <a:schemeClr val="accent2"/>
          </a:effectRef>
          <a:fontRef idx="minor">
            <a:schemeClr val="dk1"/>
          </a:fontRef>
        </xdr:style>
        <xdr:txBody>
          <a:bodyPr wrap="square" rtlCol="0" anchor="ctr"/>
          <a:lstStyle>
            <a:defPPr>
              <a:defRPr lang="fr-FR"/>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fr-FR" sz="1400"/>
              <a:t>Indices économiques</a:t>
            </a:r>
          </a:p>
        </xdr:txBody>
      </xdr:sp>
    </xdr:grpSp>
    <xdr:clientData/>
  </xdr:twoCellAnchor>
  <xdr:twoCellAnchor>
    <xdr:from>
      <xdr:col>4</xdr:col>
      <xdr:colOff>615714</xdr:colOff>
      <xdr:row>38</xdr:row>
      <xdr:rowOff>136379</xdr:rowOff>
    </xdr:from>
    <xdr:to>
      <xdr:col>11</xdr:col>
      <xdr:colOff>320265</xdr:colOff>
      <xdr:row>40</xdr:row>
      <xdr:rowOff>83095</xdr:rowOff>
    </xdr:to>
    <xdr:cxnSp macro="">
      <xdr:nvCxnSpPr>
        <xdr:cNvPr id="21" name="Elbow Connector 85">
          <a:extLst>
            <a:ext uri="{FF2B5EF4-FFF2-40B4-BE49-F238E27FC236}">
              <a16:creationId xmlns:a16="http://schemas.microsoft.com/office/drawing/2014/main" id="{0FE9A8F6-5F66-4891-B982-7347D8ECE77D}"/>
            </a:ext>
          </a:extLst>
        </xdr:cNvPr>
        <xdr:cNvCxnSpPr>
          <a:cxnSpLocks/>
          <a:stCxn id="20" idx="3"/>
          <a:endCxn id="15" idx="2"/>
        </xdr:cNvCxnSpPr>
      </xdr:nvCxnSpPr>
      <xdr:spPr>
        <a:xfrm flipV="1">
          <a:off x="3663714" y="7375379"/>
          <a:ext cx="5038551" cy="327716"/>
        </a:xfrm>
        <a:prstGeom prst="bentConnector2">
          <a:avLst/>
        </a:prstGeom>
        <a:ln>
          <a:solidFill>
            <a:schemeClr val="accent3"/>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9</xdr:col>
      <xdr:colOff>248660</xdr:colOff>
      <xdr:row>34</xdr:row>
      <xdr:rowOff>80507</xdr:rowOff>
    </xdr:from>
    <xdr:to>
      <xdr:col>11</xdr:col>
      <xdr:colOff>320265</xdr:colOff>
      <xdr:row>35</xdr:row>
      <xdr:rowOff>162166</xdr:rowOff>
    </xdr:to>
    <xdr:cxnSp macro="">
      <xdr:nvCxnSpPr>
        <xdr:cNvPr id="22" name="Elbow Connector 85">
          <a:extLst>
            <a:ext uri="{FF2B5EF4-FFF2-40B4-BE49-F238E27FC236}">
              <a16:creationId xmlns:a16="http://schemas.microsoft.com/office/drawing/2014/main" id="{37733A92-78D8-44C9-801E-17201EF2F00D}"/>
            </a:ext>
          </a:extLst>
        </xdr:cNvPr>
        <xdr:cNvCxnSpPr>
          <a:cxnSpLocks/>
          <a:stCxn id="10" idx="3"/>
          <a:endCxn id="15" idx="0"/>
        </xdr:cNvCxnSpPr>
      </xdr:nvCxnSpPr>
      <xdr:spPr>
        <a:xfrm>
          <a:off x="7106660" y="6557507"/>
          <a:ext cx="1595605" cy="272159"/>
        </a:xfrm>
        <a:prstGeom prst="bentConnector2">
          <a:avLst/>
        </a:prstGeom>
        <a:ln>
          <a:solidFill>
            <a:schemeClr val="accent3"/>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4</xdr:col>
      <xdr:colOff>615714</xdr:colOff>
      <xdr:row>27</xdr:row>
      <xdr:rowOff>13265</xdr:rowOff>
    </xdr:from>
    <xdr:to>
      <xdr:col>10</xdr:col>
      <xdr:colOff>283171</xdr:colOff>
      <xdr:row>28</xdr:row>
      <xdr:rowOff>72375</xdr:rowOff>
    </xdr:to>
    <xdr:cxnSp macro="">
      <xdr:nvCxnSpPr>
        <xdr:cNvPr id="23" name="Elbow Connector 85">
          <a:extLst>
            <a:ext uri="{FF2B5EF4-FFF2-40B4-BE49-F238E27FC236}">
              <a16:creationId xmlns:a16="http://schemas.microsoft.com/office/drawing/2014/main" id="{F57E1727-72E4-4E91-90E8-22667628843B}"/>
            </a:ext>
          </a:extLst>
        </xdr:cNvPr>
        <xdr:cNvCxnSpPr>
          <a:cxnSpLocks/>
          <a:stCxn id="12" idx="3"/>
          <a:endCxn id="14" idx="1"/>
        </xdr:cNvCxnSpPr>
      </xdr:nvCxnSpPr>
      <xdr:spPr>
        <a:xfrm flipV="1">
          <a:off x="3663714" y="5156765"/>
          <a:ext cx="4239457" cy="249610"/>
        </a:xfrm>
        <a:prstGeom prst="bentConnector3">
          <a:avLst>
            <a:gd name="adj1" fmla="val 50000"/>
          </a:avLst>
        </a:prstGeom>
        <a:ln>
          <a:solidFill>
            <a:schemeClr val="accent3"/>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4</xdr:col>
      <xdr:colOff>615714</xdr:colOff>
      <xdr:row>28</xdr:row>
      <xdr:rowOff>95621</xdr:rowOff>
    </xdr:from>
    <xdr:to>
      <xdr:col>11</xdr:col>
      <xdr:colOff>320265</xdr:colOff>
      <xdr:row>31</xdr:row>
      <xdr:rowOff>75055</xdr:rowOff>
    </xdr:to>
    <xdr:cxnSp macro="">
      <xdr:nvCxnSpPr>
        <xdr:cNvPr id="24" name="Elbow Connector 85">
          <a:extLst>
            <a:ext uri="{FF2B5EF4-FFF2-40B4-BE49-F238E27FC236}">
              <a16:creationId xmlns:a16="http://schemas.microsoft.com/office/drawing/2014/main" id="{BC293685-08A0-48E0-84D5-0AC458B56A7E}"/>
            </a:ext>
          </a:extLst>
        </xdr:cNvPr>
        <xdr:cNvCxnSpPr>
          <a:cxnSpLocks/>
          <a:stCxn id="19" idx="3"/>
          <a:endCxn id="14" idx="2"/>
        </xdr:cNvCxnSpPr>
      </xdr:nvCxnSpPr>
      <xdr:spPr>
        <a:xfrm flipV="1">
          <a:off x="3663714" y="5429621"/>
          <a:ext cx="5038551" cy="550934"/>
        </a:xfrm>
        <a:prstGeom prst="bentConnector2">
          <a:avLst/>
        </a:prstGeom>
        <a:ln>
          <a:solidFill>
            <a:schemeClr val="accent3"/>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4</xdr:col>
      <xdr:colOff>615714</xdr:colOff>
      <xdr:row>31</xdr:row>
      <xdr:rowOff>75055</xdr:rowOff>
    </xdr:from>
    <xdr:to>
      <xdr:col>11</xdr:col>
      <xdr:colOff>320265</xdr:colOff>
      <xdr:row>35</xdr:row>
      <xdr:rowOff>162166</xdr:rowOff>
    </xdr:to>
    <xdr:cxnSp macro="">
      <xdr:nvCxnSpPr>
        <xdr:cNvPr id="25" name="Elbow Connector 85">
          <a:extLst>
            <a:ext uri="{FF2B5EF4-FFF2-40B4-BE49-F238E27FC236}">
              <a16:creationId xmlns:a16="http://schemas.microsoft.com/office/drawing/2014/main" id="{0B0739BA-2A76-4781-B058-9EB36D2C0B01}"/>
            </a:ext>
          </a:extLst>
        </xdr:cNvPr>
        <xdr:cNvCxnSpPr>
          <a:cxnSpLocks/>
          <a:stCxn id="19" idx="3"/>
          <a:endCxn id="15" idx="0"/>
        </xdr:cNvCxnSpPr>
      </xdr:nvCxnSpPr>
      <xdr:spPr>
        <a:xfrm>
          <a:off x="3663714" y="5980555"/>
          <a:ext cx="5038551" cy="849111"/>
        </a:xfrm>
        <a:prstGeom prst="bentConnector2">
          <a:avLst/>
        </a:prstGeom>
        <a:ln>
          <a:solidFill>
            <a:schemeClr val="accent3"/>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4</xdr:col>
      <xdr:colOff>615714</xdr:colOff>
      <xdr:row>22</xdr:row>
      <xdr:rowOff>67015</xdr:rowOff>
    </xdr:from>
    <xdr:to>
      <xdr:col>11</xdr:col>
      <xdr:colOff>320265</xdr:colOff>
      <xdr:row>25</xdr:row>
      <xdr:rowOff>121408</xdr:rowOff>
    </xdr:to>
    <xdr:cxnSp macro="">
      <xdr:nvCxnSpPr>
        <xdr:cNvPr id="26" name="Elbow Connector 85">
          <a:extLst>
            <a:ext uri="{FF2B5EF4-FFF2-40B4-BE49-F238E27FC236}">
              <a16:creationId xmlns:a16="http://schemas.microsoft.com/office/drawing/2014/main" id="{DA6422AC-4C79-4C55-BB7E-B6D6809C3ADE}"/>
            </a:ext>
          </a:extLst>
        </xdr:cNvPr>
        <xdr:cNvCxnSpPr>
          <a:cxnSpLocks/>
          <a:stCxn id="13" idx="3"/>
          <a:endCxn id="14" idx="0"/>
        </xdr:cNvCxnSpPr>
      </xdr:nvCxnSpPr>
      <xdr:spPr>
        <a:xfrm>
          <a:off x="3663714" y="4258015"/>
          <a:ext cx="5038551" cy="625893"/>
        </a:xfrm>
        <a:prstGeom prst="bentConnector2">
          <a:avLst/>
        </a:prstGeom>
        <a:ln>
          <a:solidFill>
            <a:schemeClr val="accent3"/>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4</xdr:col>
      <xdr:colOff>615714</xdr:colOff>
      <xdr:row>37</xdr:row>
      <xdr:rowOff>54023</xdr:rowOff>
    </xdr:from>
    <xdr:to>
      <xdr:col>10</xdr:col>
      <xdr:colOff>283171</xdr:colOff>
      <xdr:row>37</xdr:row>
      <xdr:rowOff>80415</xdr:rowOff>
    </xdr:to>
    <xdr:cxnSp macro="">
      <xdr:nvCxnSpPr>
        <xdr:cNvPr id="27" name="Straight Arrow Connector 78">
          <a:extLst>
            <a:ext uri="{FF2B5EF4-FFF2-40B4-BE49-F238E27FC236}">
              <a16:creationId xmlns:a16="http://schemas.microsoft.com/office/drawing/2014/main" id="{80B65757-C960-43B8-AE9D-64096F47394D}"/>
            </a:ext>
          </a:extLst>
        </xdr:cNvPr>
        <xdr:cNvCxnSpPr>
          <a:cxnSpLocks/>
          <a:stCxn id="7" idx="3"/>
          <a:endCxn id="15" idx="1"/>
        </xdr:cNvCxnSpPr>
      </xdr:nvCxnSpPr>
      <xdr:spPr>
        <a:xfrm flipV="1">
          <a:off x="3663714" y="7102523"/>
          <a:ext cx="4239457" cy="26392"/>
        </a:xfrm>
        <a:prstGeom prst="straightConnector1">
          <a:avLst/>
        </a:prstGeom>
        <a:ln>
          <a:solidFill>
            <a:schemeClr val="accent3"/>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4</xdr:col>
      <xdr:colOff>615714</xdr:colOff>
      <xdr:row>25</xdr:row>
      <xdr:rowOff>69695</xdr:rowOff>
    </xdr:from>
    <xdr:to>
      <xdr:col>10</xdr:col>
      <xdr:colOff>283171</xdr:colOff>
      <xdr:row>27</xdr:row>
      <xdr:rowOff>13265</xdr:rowOff>
    </xdr:to>
    <xdr:cxnSp macro="">
      <xdr:nvCxnSpPr>
        <xdr:cNvPr id="28" name="Elbow Connector 85">
          <a:extLst>
            <a:ext uri="{FF2B5EF4-FFF2-40B4-BE49-F238E27FC236}">
              <a16:creationId xmlns:a16="http://schemas.microsoft.com/office/drawing/2014/main" id="{1FE33F29-0864-4DDA-9971-2D677F5F53A7}"/>
            </a:ext>
          </a:extLst>
        </xdr:cNvPr>
        <xdr:cNvCxnSpPr>
          <a:cxnSpLocks/>
          <a:stCxn id="8" idx="3"/>
          <a:endCxn id="14" idx="1"/>
        </xdr:cNvCxnSpPr>
      </xdr:nvCxnSpPr>
      <xdr:spPr>
        <a:xfrm>
          <a:off x="3663714" y="4832195"/>
          <a:ext cx="4239457" cy="324570"/>
        </a:xfrm>
        <a:prstGeom prst="bentConnector3">
          <a:avLst>
            <a:gd name="adj1" fmla="val 50000"/>
          </a:avLst>
        </a:prstGeom>
        <a:ln>
          <a:solidFill>
            <a:schemeClr val="accent3"/>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editAs="oneCell">
    <xdr:from>
      <xdr:col>4</xdr:col>
      <xdr:colOff>171450</xdr:colOff>
      <xdr:row>53</xdr:row>
      <xdr:rowOff>104775</xdr:rowOff>
    </xdr:from>
    <xdr:to>
      <xdr:col>14</xdr:col>
      <xdr:colOff>275751</xdr:colOff>
      <xdr:row>80</xdr:row>
      <xdr:rowOff>137228</xdr:rowOff>
    </xdr:to>
    <xdr:pic>
      <xdr:nvPicPr>
        <xdr:cNvPr id="42" name="Image 41">
          <a:extLst>
            <a:ext uri="{FF2B5EF4-FFF2-40B4-BE49-F238E27FC236}">
              <a16:creationId xmlns:a16="http://schemas.microsoft.com/office/drawing/2014/main" id="{CE981743-B566-4069-A8DA-1063B2063F24}"/>
            </a:ext>
          </a:extLst>
        </xdr:cNvPr>
        <xdr:cNvPicPr>
          <a:picLocks noChangeAspect="1"/>
        </xdr:cNvPicPr>
      </xdr:nvPicPr>
      <xdr:blipFill>
        <a:blip xmlns:r="http://schemas.openxmlformats.org/officeDocument/2006/relationships" r:embed="rId1"/>
        <a:stretch>
          <a:fillRect/>
        </a:stretch>
      </xdr:blipFill>
      <xdr:spPr>
        <a:xfrm>
          <a:off x="3219450" y="10201275"/>
          <a:ext cx="7724301" cy="5175953"/>
        </a:xfrm>
        <a:prstGeom prst="rect">
          <a:avLst/>
        </a:prstGeom>
      </xdr:spPr>
    </xdr:pic>
    <xdr:clientData/>
  </xdr:twoCellAnchor>
  <xdr:twoCellAnchor>
    <xdr:from>
      <xdr:col>1</xdr:col>
      <xdr:colOff>638175</xdr:colOff>
      <xdr:row>44</xdr:row>
      <xdr:rowOff>28575</xdr:rowOff>
    </xdr:from>
    <xdr:to>
      <xdr:col>15</xdr:col>
      <xdr:colOff>581025</xdr:colOff>
      <xdr:row>53</xdr:row>
      <xdr:rowOff>20311</xdr:rowOff>
    </xdr:to>
    <xdr:sp macro="" textlink="">
      <xdr:nvSpPr>
        <xdr:cNvPr id="43" name="ZoneTexte 42">
          <a:extLst>
            <a:ext uri="{FF2B5EF4-FFF2-40B4-BE49-F238E27FC236}">
              <a16:creationId xmlns:a16="http://schemas.microsoft.com/office/drawing/2014/main" id="{E66AC12D-EBA2-4FD3-873A-ED88A883C8DB}"/>
            </a:ext>
          </a:extLst>
        </xdr:cNvPr>
        <xdr:cNvSpPr txBox="1"/>
      </xdr:nvSpPr>
      <xdr:spPr>
        <a:xfrm>
          <a:off x="1400175" y="8410575"/>
          <a:ext cx="10610850" cy="1706236"/>
        </a:xfrm>
        <a:prstGeom prst="rect">
          <a:avLst/>
        </a:prstGeom>
        <a:noFill/>
      </xdr:spPr>
      <xdr:txBody>
        <a:bodyPr wrap="square" rtlCol="0" anchor="t">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fr-FR" sz="1600">
              <a:solidFill>
                <a:srgbClr val="37EF81"/>
              </a:solidFill>
              <a:latin typeface="Avenir Black" panose="020B0803020203020204" pitchFamily="34" charset="0"/>
            </a:rPr>
            <a:t>L'analyse de sensibilité</a:t>
          </a:r>
        </a:p>
        <a:p>
          <a:pPr algn="r"/>
          <a:endParaRPr lang="fr-FR" sz="1000">
            <a:latin typeface="Avenir Black" panose="020B0803020203020204" pitchFamily="34" charset="0"/>
          </a:endParaRPr>
        </a:p>
        <a:p>
          <a:pPr algn="just"/>
          <a:r>
            <a:rPr lang="fr-FR" sz="1400"/>
            <a:t>L'analyse de sensibilité consisite à calculer le coût du projet (par exemple payback, VAN, coût complet...) en</a:t>
          </a:r>
          <a:r>
            <a:rPr lang="fr-FR" sz="1400" baseline="0"/>
            <a:t> faisant varier une à une les variables qui le composent, pour observer les impacts sur le résultat : plus le résultat est affecté par la variation d'un facteur, plus la maîtrise de ce facteur est importante pour garantir les résultats attendus.</a:t>
          </a:r>
        </a:p>
        <a:p>
          <a:pPr marL="0" marR="0" lvl="0" indent="0" algn="just" defTabSz="914400" rtl="0" eaLnBrk="1" fontAlgn="auto" latinLnBrk="0" hangingPunct="1">
            <a:lnSpc>
              <a:spcPct val="100000"/>
            </a:lnSpc>
            <a:spcBef>
              <a:spcPts val="0"/>
            </a:spcBef>
            <a:spcAft>
              <a:spcPts val="0"/>
            </a:spcAft>
            <a:buClrTx/>
            <a:buSzTx/>
            <a:buFontTx/>
            <a:buNone/>
            <a:tabLst/>
            <a:defRPr/>
          </a:pPr>
          <a:endParaRPr lang="fr-FR" sz="1800" i="0" u="sng" kern="1200">
            <a:solidFill>
              <a:schemeClr val="tx1"/>
            </a:solidFill>
            <a:effectLst/>
            <a:latin typeface="+mn-lt"/>
            <a:ea typeface="+mn-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lang="fr-FR" sz="1400" i="0" u="sng" kern="1200" baseline="0">
              <a:solidFill>
                <a:schemeClr val="tx1"/>
              </a:solidFill>
              <a:latin typeface="+mn-lt"/>
              <a:ea typeface="+mn-ea"/>
              <a:cs typeface="+mn-cs"/>
            </a:rPr>
            <a:t>Exemple d'analyse de sensibilité : variations du coût de la vapeur selon 4 facteurs influents</a:t>
          </a:r>
          <a:endParaRPr lang="en-GB" sz="1400" i="0" u="sng" kern="1200" baseline="0">
            <a:solidFill>
              <a:schemeClr val="tx1"/>
            </a:solidFill>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95250</xdr:colOff>
      <xdr:row>0</xdr:row>
      <xdr:rowOff>66675</xdr:rowOff>
    </xdr:from>
    <xdr:to>
      <xdr:col>2</xdr:col>
      <xdr:colOff>845003</xdr:colOff>
      <xdr:row>3</xdr:row>
      <xdr:rowOff>10015</xdr:rowOff>
    </xdr:to>
    <xdr:pic>
      <xdr:nvPicPr>
        <xdr:cNvPr id="2" name="Picture 2">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0" y="66675"/>
          <a:ext cx="1768928" cy="568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121103</xdr:colOff>
      <xdr:row>3</xdr:row>
      <xdr:rowOff>29065</xdr:rowOff>
    </xdr:to>
    <xdr:pic>
      <xdr:nvPicPr>
        <xdr:cNvPr id="2" name="Picture 2">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768928" cy="5719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709842</xdr:colOff>
      <xdr:row>19</xdr:row>
      <xdr:rowOff>14743</xdr:rowOff>
    </xdr:from>
    <xdr:to>
      <xdr:col>6</xdr:col>
      <xdr:colOff>984717</xdr:colOff>
      <xdr:row>50</xdr:row>
      <xdr:rowOff>114536</xdr:rowOff>
    </xdr:to>
    <xdr:grpSp>
      <xdr:nvGrpSpPr>
        <xdr:cNvPr id="12" name="Groupe 11">
          <a:extLst>
            <a:ext uri="{FF2B5EF4-FFF2-40B4-BE49-F238E27FC236}">
              <a16:creationId xmlns:a16="http://schemas.microsoft.com/office/drawing/2014/main" id="{97889F9C-41D0-496F-83EE-0093E8267FF7}"/>
            </a:ext>
          </a:extLst>
        </xdr:cNvPr>
        <xdr:cNvGrpSpPr/>
      </xdr:nvGrpSpPr>
      <xdr:grpSpPr>
        <a:xfrm>
          <a:off x="709842" y="4377193"/>
          <a:ext cx="10800000" cy="7186393"/>
          <a:chOff x="453986" y="4154515"/>
          <a:chExt cx="7200000" cy="5040000"/>
        </a:xfrm>
      </xdr:grpSpPr>
      <xdr:sp macro="" textlink="">
        <xdr:nvSpPr>
          <xdr:cNvPr id="8" name="Rectangle 7">
            <a:extLst>
              <a:ext uri="{FF2B5EF4-FFF2-40B4-BE49-F238E27FC236}">
                <a16:creationId xmlns:a16="http://schemas.microsoft.com/office/drawing/2014/main" id="{9C1219B6-30FD-4C07-B4F4-8921DB280705}"/>
              </a:ext>
            </a:extLst>
          </xdr:cNvPr>
          <xdr:cNvSpPr/>
        </xdr:nvSpPr>
        <xdr:spPr>
          <a:xfrm>
            <a:off x="819150" y="4779645"/>
            <a:ext cx="3048000" cy="2016000"/>
          </a:xfrm>
          <a:prstGeom prst="rect">
            <a:avLst/>
          </a:prstGeom>
          <a:solidFill>
            <a:srgbClr val="FFC000">
              <a:alpha val="10196"/>
            </a:srgbClr>
          </a:solidFill>
          <a:ln w="9525">
            <a:solidFill>
              <a:schemeClr val="accent4"/>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sp macro="" textlink="">
        <xdr:nvSpPr>
          <xdr:cNvPr id="9" name="Rectangle 8">
            <a:extLst>
              <a:ext uri="{FF2B5EF4-FFF2-40B4-BE49-F238E27FC236}">
                <a16:creationId xmlns:a16="http://schemas.microsoft.com/office/drawing/2014/main" id="{512EDA9D-57E5-4D38-BBA0-B75A98FB1B79}"/>
              </a:ext>
            </a:extLst>
          </xdr:cNvPr>
          <xdr:cNvSpPr/>
        </xdr:nvSpPr>
        <xdr:spPr>
          <a:xfrm>
            <a:off x="3886200" y="6816091"/>
            <a:ext cx="3048000" cy="2016000"/>
          </a:xfrm>
          <a:prstGeom prst="rect">
            <a:avLst/>
          </a:prstGeom>
          <a:solidFill>
            <a:srgbClr val="FFC000">
              <a:alpha val="10196"/>
            </a:srgbClr>
          </a:solidFill>
          <a:ln w="9525">
            <a:solidFill>
              <a:schemeClr val="accent4"/>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sp macro="" textlink="">
        <xdr:nvSpPr>
          <xdr:cNvPr id="10" name="Rectangle 9">
            <a:extLst>
              <a:ext uri="{FF2B5EF4-FFF2-40B4-BE49-F238E27FC236}">
                <a16:creationId xmlns:a16="http://schemas.microsoft.com/office/drawing/2014/main" id="{64FA6F74-0055-43FD-B855-CF15C852BEAA}"/>
              </a:ext>
            </a:extLst>
          </xdr:cNvPr>
          <xdr:cNvSpPr/>
        </xdr:nvSpPr>
        <xdr:spPr>
          <a:xfrm>
            <a:off x="3886200" y="4779645"/>
            <a:ext cx="3048000" cy="2016000"/>
          </a:xfrm>
          <a:prstGeom prst="rect">
            <a:avLst/>
          </a:prstGeom>
          <a:solidFill>
            <a:srgbClr val="FF0000">
              <a:alpha val="10196"/>
            </a:srgbClr>
          </a:solidFill>
          <a:ln w="9525">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sp macro="" textlink="">
        <xdr:nvSpPr>
          <xdr:cNvPr id="11" name="Rectangle 10">
            <a:extLst>
              <a:ext uri="{FF2B5EF4-FFF2-40B4-BE49-F238E27FC236}">
                <a16:creationId xmlns:a16="http://schemas.microsoft.com/office/drawing/2014/main" id="{6600DF4A-5CAB-4BFC-85E6-7E747205FD28}"/>
              </a:ext>
            </a:extLst>
          </xdr:cNvPr>
          <xdr:cNvSpPr/>
        </xdr:nvSpPr>
        <xdr:spPr>
          <a:xfrm>
            <a:off x="819150" y="6816091"/>
            <a:ext cx="3048000" cy="2016000"/>
          </a:xfrm>
          <a:prstGeom prst="rect">
            <a:avLst/>
          </a:prstGeom>
          <a:solidFill>
            <a:srgbClr val="70AD47">
              <a:alpha val="10196"/>
            </a:srgbClr>
          </a:solidFill>
          <a:ln w="9525">
            <a:solidFill>
              <a:schemeClr val="accent6"/>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graphicFrame macro="">
        <xdr:nvGraphicFramePr>
          <xdr:cNvPr id="7" name="Graphique 6">
            <a:extLst>
              <a:ext uri="{FF2B5EF4-FFF2-40B4-BE49-F238E27FC236}">
                <a16:creationId xmlns:a16="http://schemas.microsoft.com/office/drawing/2014/main" id="{B0513742-8DD3-4209-9D2F-74F93B0CD8CA}"/>
              </a:ext>
            </a:extLst>
          </xdr:cNvPr>
          <xdr:cNvGraphicFramePr/>
        </xdr:nvGraphicFramePr>
        <xdr:xfrm>
          <a:off x="453986" y="4154515"/>
          <a:ext cx="7200000" cy="5040000"/>
        </xdr:xfrm>
        <a:graphic>
          <a:graphicData uri="http://schemas.openxmlformats.org/drawingml/2006/chart">
            <c:chart xmlns:c="http://schemas.openxmlformats.org/drawingml/2006/chart" xmlns:r="http://schemas.openxmlformats.org/officeDocument/2006/relationships" r:id="rId1"/>
          </a:graphicData>
        </a:graphic>
      </xdr:graphicFrame>
    </xdr:grpSp>
    <xdr:clientData fLocksWithSheet="0"/>
  </xdr:twoCellAnchor>
  <xdr:twoCellAnchor>
    <xdr:from>
      <xdr:col>0</xdr:col>
      <xdr:colOff>615950</xdr:colOff>
      <xdr:row>4</xdr:row>
      <xdr:rowOff>168276</xdr:rowOff>
    </xdr:from>
    <xdr:to>
      <xdr:col>3</xdr:col>
      <xdr:colOff>1514525</xdr:colOff>
      <xdr:row>17</xdr:row>
      <xdr:rowOff>114576</xdr:rowOff>
    </xdr:to>
    <xdr:graphicFrame macro="">
      <xdr:nvGraphicFramePr>
        <xdr:cNvPr id="3" name="Graphique 2">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xdr:from>
      <xdr:col>3</xdr:col>
      <xdr:colOff>1674530</xdr:colOff>
      <xdr:row>4</xdr:row>
      <xdr:rowOff>168276</xdr:rowOff>
    </xdr:from>
    <xdr:to>
      <xdr:col>6</xdr:col>
      <xdr:colOff>928955</xdr:colOff>
      <xdr:row>17</xdr:row>
      <xdr:rowOff>114576</xdr:rowOff>
    </xdr:to>
    <xdr:graphicFrame macro="">
      <xdr:nvGraphicFramePr>
        <xdr:cNvPr id="4" name="Graphique 3">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editAs="oneCell">
    <xdr:from>
      <xdr:col>0</xdr:col>
      <xdr:colOff>0</xdr:colOff>
      <xdr:row>0</xdr:row>
      <xdr:rowOff>0</xdr:rowOff>
    </xdr:from>
    <xdr:to>
      <xdr:col>1</xdr:col>
      <xdr:colOff>978353</xdr:colOff>
      <xdr:row>2</xdr:row>
      <xdr:rowOff>210040</xdr:rowOff>
    </xdr:to>
    <xdr:pic>
      <xdr:nvPicPr>
        <xdr:cNvPr id="6" name="Picture 2">
          <a:extLst>
            <a:ext uri="{FF2B5EF4-FFF2-40B4-BE49-F238E27FC236}">
              <a16:creationId xmlns:a16="http://schemas.microsoft.com/office/drawing/2014/main" id="{D43F12A0-1732-4ED8-9260-2E915B54882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1740353" cy="60056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978353</xdr:colOff>
      <xdr:row>2</xdr:row>
      <xdr:rowOff>210040</xdr:rowOff>
    </xdr:to>
    <xdr:pic>
      <xdr:nvPicPr>
        <xdr:cNvPr id="11" name="Picture 2">
          <a:extLst>
            <a:ext uri="{FF2B5EF4-FFF2-40B4-BE49-F238E27FC236}">
              <a16:creationId xmlns:a16="http://schemas.microsoft.com/office/drawing/2014/main" id="{1ACA886A-B2BC-49BF-BE0B-37BF31F9DB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740353" cy="60056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122367</xdr:colOff>
      <xdr:row>0</xdr:row>
      <xdr:rowOff>159812</xdr:rowOff>
    </xdr:from>
    <xdr:to>
      <xdr:col>15</xdr:col>
      <xdr:colOff>692717</xdr:colOff>
      <xdr:row>2</xdr:row>
      <xdr:rowOff>170369</xdr:rowOff>
    </xdr:to>
    <xdr:sp macro="" textlink="">
      <xdr:nvSpPr>
        <xdr:cNvPr id="3" name="Espace réservé du texte 2">
          <a:extLst>
            <a:ext uri="{FF2B5EF4-FFF2-40B4-BE49-F238E27FC236}">
              <a16:creationId xmlns:a16="http://schemas.microsoft.com/office/drawing/2014/main" id="{00000000-0008-0000-0600-000003000000}"/>
            </a:ext>
          </a:extLst>
        </xdr:cNvPr>
        <xdr:cNvSpPr>
          <a:spLocks noGrp="1"/>
        </xdr:cNvSpPr>
      </xdr:nvSpPr>
      <xdr:spPr>
        <a:xfrm>
          <a:off x="122367" y="159812"/>
          <a:ext cx="11238350" cy="372507"/>
        </a:xfrm>
        <a:prstGeom prst="rect">
          <a:avLst/>
        </a:prstGeom>
      </xdr:spPr>
      <xdr:txBody>
        <a:bodyPr vert="horz" wrap="square" lIns="0" tIns="0" rIns="0" bIns="0" rtlCol="0">
          <a:noAutofit/>
        </a:bodyPr>
        <a:lstStyle>
          <a:lvl1pPr marL="0" indent="0" algn="l" defTabSz="914400" rtl="0" eaLnBrk="1" latinLnBrk="0" hangingPunct="1">
            <a:lnSpc>
              <a:spcPct val="100000"/>
            </a:lnSpc>
            <a:spcBef>
              <a:spcPts val="0"/>
            </a:spcBef>
            <a:spcAft>
              <a:spcPts val="0"/>
            </a:spcAft>
            <a:buFont typeface="Arial" panose="020B0604020202020204" pitchFamily="34" charset="0"/>
            <a:buNone/>
            <a:defRPr lang="fr-FR" sz="2400" b="0" kern="1200" cap="all" baseline="0" dirty="0" smtClean="0">
              <a:solidFill>
                <a:schemeClr val="accent1"/>
              </a:solidFill>
              <a:latin typeface="Avenir Black" panose="020B0803020203020204" pitchFamily="34" charset="0"/>
              <a:ea typeface="Avenir Black" panose="020B0803020203020204" pitchFamily="34" charset="0"/>
              <a:cs typeface="+mj-cs"/>
            </a:defRPr>
          </a:lvl1pPr>
          <a:lvl2pPr marL="0" indent="0" algn="l" defTabSz="914400" rtl="0" eaLnBrk="1" latinLnBrk="0" hangingPunct="1">
            <a:lnSpc>
              <a:spcPct val="100000"/>
            </a:lnSpc>
            <a:spcBef>
              <a:spcPts val="0"/>
            </a:spcBef>
            <a:spcAft>
              <a:spcPts val="0"/>
            </a:spcAft>
            <a:buFont typeface="Arial" panose="020B0604020202020204" pitchFamily="34" charset="0"/>
            <a:buNone/>
            <a:defRPr lang="fr-FR" sz="2400" kern="1200" cap="all" baseline="0" dirty="0" smtClean="0">
              <a:solidFill>
                <a:schemeClr val="accent2"/>
              </a:solidFill>
              <a:latin typeface="Avenir Black" panose="020B0803020203020204" pitchFamily="34" charset="0"/>
              <a:ea typeface="Avenir Black" panose="020B0803020203020204" pitchFamily="34" charset="0"/>
              <a:cs typeface="+mj-cs"/>
            </a:defRPr>
          </a:lvl2pPr>
          <a:lvl3pPr marL="0" indent="0" algn="l" defTabSz="914400" rtl="0" eaLnBrk="1" latinLnBrk="0" hangingPunct="1">
            <a:lnSpc>
              <a:spcPct val="100000"/>
            </a:lnSpc>
            <a:spcBef>
              <a:spcPts val="0"/>
            </a:spcBef>
            <a:spcAft>
              <a:spcPts val="0"/>
            </a:spcAft>
            <a:buFont typeface="Arial" panose="020B0604020202020204" pitchFamily="34" charset="0"/>
            <a:buNone/>
            <a:defRPr lang="fr-FR" sz="2400" kern="1200" cap="all" baseline="0" dirty="0" smtClean="0">
              <a:solidFill>
                <a:schemeClr val="accent2"/>
              </a:solidFill>
              <a:latin typeface="Avenir Black" panose="020B0803020203020204" pitchFamily="34" charset="0"/>
              <a:ea typeface="Avenir Black" panose="020B0803020203020204" pitchFamily="34" charset="0"/>
              <a:cs typeface="+mj-cs"/>
            </a:defRPr>
          </a:lvl3pPr>
          <a:lvl4pPr marL="0" indent="0" algn="l" defTabSz="914400" rtl="0" eaLnBrk="1" latinLnBrk="0" hangingPunct="1">
            <a:lnSpc>
              <a:spcPct val="100000"/>
            </a:lnSpc>
            <a:spcBef>
              <a:spcPts val="0"/>
            </a:spcBef>
            <a:spcAft>
              <a:spcPts val="0"/>
            </a:spcAft>
            <a:buFont typeface="Arial" panose="020B0604020202020204" pitchFamily="34" charset="0"/>
            <a:buNone/>
            <a:defRPr lang="fr-FR" sz="2400" kern="1200" cap="all" baseline="0" dirty="0" smtClean="0">
              <a:solidFill>
                <a:schemeClr val="accent2"/>
              </a:solidFill>
              <a:latin typeface="Avenir Black" panose="020B0803020203020204" pitchFamily="34" charset="0"/>
              <a:ea typeface="Avenir Black" panose="020B0803020203020204" pitchFamily="34" charset="0"/>
              <a:cs typeface="+mj-cs"/>
            </a:defRPr>
          </a:lvl4pPr>
          <a:lvl5pPr marL="0" indent="0" algn="l" defTabSz="914400" rtl="0" eaLnBrk="1" latinLnBrk="0" hangingPunct="1">
            <a:lnSpc>
              <a:spcPct val="100000"/>
            </a:lnSpc>
            <a:spcBef>
              <a:spcPts val="0"/>
            </a:spcBef>
            <a:spcAft>
              <a:spcPts val="0"/>
            </a:spcAft>
            <a:buFont typeface="Avenir Book" panose="02070309020205020404" pitchFamily="49" charset="0"/>
            <a:buNone/>
            <a:defRPr lang="fr-FR" sz="2400" kern="1200" cap="all" baseline="0" dirty="0">
              <a:solidFill>
                <a:schemeClr val="accent2"/>
              </a:solidFill>
              <a:latin typeface="Avenir Black" panose="020B0803020203020204" pitchFamily="34" charset="0"/>
              <a:ea typeface="Avenir Black" panose="020B0803020203020204" pitchFamily="34" charset="0"/>
              <a:cs typeface="+mj-cs"/>
            </a:defRPr>
          </a:lvl5pPr>
          <a:lvl6pPr marL="0" indent="0" algn="l" defTabSz="914400" rtl="0" eaLnBrk="1" latinLnBrk="0" hangingPunct="1">
            <a:lnSpc>
              <a:spcPct val="100000"/>
            </a:lnSpc>
            <a:spcBef>
              <a:spcPts val="600"/>
            </a:spcBef>
            <a:buFont typeface="Arial" panose="020B0604020202020204" pitchFamily="34" charset="0"/>
            <a:buNone/>
            <a:defRPr sz="1400" kern="1200">
              <a:solidFill>
                <a:schemeClr val="tx1"/>
              </a:solidFill>
              <a:latin typeface="+mn-lt"/>
              <a:ea typeface="+mn-ea"/>
              <a:cs typeface="+mn-cs"/>
            </a:defRPr>
          </a:lvl6pPr>
          <a:lvl7pPr marL="0" indent="0" algn="l" defTabSz="914400" rtl="0" eaLnBrk="1" latinLnBrk="0" hangingPunct="1">
            <a:lnSpc>
              <a:spcPct val="100000"/>
            </a:lnSpc>
            <a:spcBef>
              <a:spcPts val="600"/>
            </a:spcBef>
            <a:buFont typeface="Arial" panose="020B0604020202020204" pitchFamily="34" charset="0"/>
            <a:buNone/>
            <a:defRPr sz="1200" i="1" kern="1200">
              <a:solidFill>
                <a:schemeClr val="tx1"/>
              </a:solidFill>
              <a:latin typeface="+mn-lt"/>
              <a:ea typeface="+mn-ea"/>
              <a:cs typeface="+mn-cs"/>
            </a:defRPr>
          </a:lvl7pPr>
          <a:lvl8pPr marL="0" indent="0" algn="l" defTabSz="914400" rtl="0" eaLnBrk="1" latinLnBrk="0" hangingPunct="1">
            <a:lnSpc>
              <a:spcPct val="100000"/>
            </a:lnSpc>
            <a:spcBef>
              <a:spcPts val="500"/>
            </a:spcBef>
            <a:buFont typeface="Arial" panose="020B0604020202020204" pitchFamily="34" charset="0"/>
            <a:buNone/>
            <a:defRPr sz="1100" kern="1200">
              <a:solidFill>
                <a:schemeClr val="tx1"/>
              </a:solidFill>
              <a:latin typeface="+mn-lt"/>
              <a:ea typeface="+mn-ea"/>
              <a:cs typeface="+mn-cs"/>
            </a:defRPr>
          </a:lvl8pPr>
          <a:lvl9pPr marL="0" indent="0" algn="l" defTabSz="914400" rtl="0" eaLnBrk="1" latinLnBrk="0" hangingPunct="1">
            <a:lnSpc>
              <a:spcPct val="100000"/>
            </a:lnSpc>
            <a:spcBef>
              <a:spcPts val="500"/>
            </a:spcBef>
            <a:buFont typeface="Arial" panose="020B0604020202020204" pitchFamily="34" charset="0"/>
            <a:buNone/>
            <a:defRPr sz="1100" kern="1200">
              <a:solidFill>
                <a:schemeClr val="tx1"/>
              </a:solidFill>
              <a:latin typeface="+mn-lt"/>
              <a:ea typeface="+mn-ea"/>
              <a:cs typeface="+mn-cs"/>
            </a:defRPr>
          </a:lvl9pPr>
        </a:lstStyle>
        <a:p>
          <a:r>
            <a:rPr lang="fr-FR">
              <a:solidFill>
                <a:srgbClr val="4889F4"/>
              </a:solidFill>
            </a:rPr>
            <a:t>Fiche 1a (mécanisme de financement) : le crédit-bail</a:t>
          </a:r>
        </a:p>
      </xdr:txBody>
    </xdr:sp>
    <xdr:clientData/>
  </xdr:twoCellAnchor>
  <xdr:twoCellAnchor>
    <xdr:from>
      <xdr:col>2</xdr:col>
      <xdr:colOff>532577</xdr:colOff>
      <xdr:row>11</xdr:row>
      <xdr:rowOff>50261</xdr:rowOff>
    </xdr:from>
    <xdr:to>
      <xdr:col>14</xdr:col>
      <xdr:colOff>18227</xdr:colOff>
      <xdr:row>31</xdr:row>
      <xdr:rowOff>50116</xdr:rowOff>
    </xdr:to>
    <xdr:grpSp>
      <xdr:nvGrpSpPr>
        <xdr:cNvPr id="4" name="Groupe 3">
          <a:extLst>
            <a:ext uri="{FF2B5EF4-FFF2-40B4-BE49-F238E27FC236}">
              <a16:creationId xmlns:a16="http://schemas.microsoft.com/office/drawing/2014/main" id="{00000000-0008-0000-0600-000004000000}"/>
            </a:ext>
          </a:extLst>
        </xdr:cNvPr>
        <xdr:cNvGrpSpPr/>
      </xdr:nvGrpSpPr>
      <xdr:grpSpPr>
        <a:xfrm>
          <a:off x="2056577" y="2145761"/>
          <a:ext cx="8629650" cy="3809855"/>
          <a:chOff x="371475" y="1209553"/>
          <a:chExt cx="8629650" cy="3619355"/>
        </a:xfrm>
      </xdr:grpSpPr>
      <xdr:sp macro="" textlink="">
        <xdr:nvSpPr>
          <xdr:cNvPr id="6" name="Rectangle 5">
            <a:extLst>
              <a:ext uri="{FF2B5EF4-FFF2-40B4-BE49-F238E27FC236}">
                <a16:creationId xmlns:a16="http://schemas.microsoft.com/office/drawing/2014/main" id="{00000000-0008-0000-0600-000006000000}"/>
              </a:ext>
            </a:extLst>
          </xdr:cNvPr>
          <xdr:cNvSpPr/>
        </xdr:nvSpPr>
        <xdr:spPr>
          <a:xfrm>
            <a:off x="371475" y="2447925"/>
            <a:ext cx="8486775" cy="2073206"/>
          </a:xfrm>
          <a:prstGeom prst="rect">
            <a:avLst/>
          </a:prstGeom>
          <a:noFill/>
          <a:ln w="25400" cap="flat" cmpd="sng" algn="ctr">
            <a:solidFill>
              <a:srgbClr val="4889F4"/>
            </a:solidFill>
            <a:prstDash val="sysDash"/>
          </a:ln>
          <a:effectLst/>
        </xdr:spPr>
        <xdr:txBody>
          <a:bodyPr wrap="square" rtlCol="0" anchor="ct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
                <a:srgbClr val="000000"/>
              </a:buClr>
              <a:buSzTx/>
              <a:buFont typeface="Arial"/>
              <a:buNone/>
              <a:tabLst/>
              <a:defRPr/>
            </a:pPr>
            <a:endParaRPr kumimoji="0" lang="fr-FR" sz="1600" b="1" i="0" u="none" strike="noStrike" kern="0" cap="none" spc="0" normalizeH="0" baseline="0">
              <a:ln>
                <a:noFill/>
              </a:ln>
              <a:solidFill>
                <a:srgbClr val="FFFFFF"/>
              </a:solidFill>
              <a:effectLst/>
              <a:uLnTx/>
              <a:uFillTx/>
              <a:latin typeface="Gotham Book" panose="02000603040000020004" pitchFamily="2" charset="0"/>
              <a:ea typeface="+mn-ea"/>
              <a:cs typeface="+mn-cs"/>
              <a:sym typeface="Arial"/>
            </a:endParaRPr>
          </a:p>
        </xdr:txBody>
      </xdr:sp>
      <xdr:grpSp>
        <xdr:nvGrpSpPr>
          <xdr:cNvPr id="7" name="Groupe 6">
            <a:extLst>
              <a:ext uri="{FF2B5EF4-FFF2-40B4-BE49-F238E27FC236}">
                <a16:creationId xmlns:a16="http://schemas.microsoft.com/office/drawing/2014/main" id="{00000000-0008-0000-0600-000007000000}"/>
              </a:ext>
            </a:extLst>
          </xdr:cNvPr>
          <xdr:cNvGrpSpPr/>
        </xdr:nvGrpSpPr>
        <xdr:grpSpPr>
          <a:xfrm>
            <a:off x="903043" y="2937469"/>
            <a:ext cx="2258646" cy="857244"/>
            <a:chOff x="895350" y="2943225"/>
            <a:chExt cx="2258646" cy="857244"/>
          </a:xfrm>
        </xdr:grpSpPr>
        <xdr:sp macro="" textlink="">
          <xdr:nvSpPr>
            <xdr:cNvPr id="23" name="Rectangle : coins arrondis 22">
              <a:extLst>
                <a:ext uri="{FF2B5EF4-FFF2-40B4-BE49-F238E27FC236}">
                  <a16:creationId xmlns:a16="http://schemas.microsoft.com/office/drawing/2014/main" id="{00000000-0008-0000-0600-000017000000}"/>
                </a:ext>
              </a:extLst>
            </xdr:cNvPr>
            <xdr:cNvSpPr/>
          </xdr:nvSpPr>
          <xdr:spPr>
            <a:xfrm>
              <a:off x="895350" y="2943225"/>
              <a:ext cx="2258646" cy="857244"/>
            </a:xfrm>
            <a:prstGeom prst="roundRect">
              <a:avLst/>
            </a:prstGeom>
            <a:solidFill>
              <a:srgbClr val="4889F4"/>
            </a:solidFill>
            <a:ln w="25400" cap="flat" cmpd="sng" algn="ctr">
              <a:noFill/>
              <a:prstDash val="solid"/>
            </a:ln>
            <a:effectLst/>
          </xdr:spPr>
          <xdr:txBody>
            <a:bodyPr wrap="square" rtlCol="0" anchor="ct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
                  <a:srgbClr val="000000"/>
                </a:buClr>
                <a:buSzTx/>
                <a:buFont typeface="Arial"/>
                <a:buNone/>
                <a:tabLst/>
                <a:defRPr/>
              </a:pPr>
              <a:r>
                <a:rPr kumimoji="0" lang="fr-FR" sz="1400" b="1" i="0" u="none" strike="noStrike" kern="0" cap="none" spc="0" normalizeH="0" baseline="0">
                  <a:ln>
                    <a:noFill/>
                  </a:ln>
                  <a:solidFill>
                    <a:srgbClr val="FFFFFF"/>
                  </a:solidFill>
                  <a:effectLst/>
                  <a:uLnTx/>
                  <a:uFillTx/>
                  <a:latin typeface="Gotham Book" panose="02000603040000020004" pitchFamily="2" charset="0"/>
                  <a:ea typeface="+mn-ea"/>
                  <a:cs typeface="+mn-cs"/>
                  <a:sym typeface="Arial"/>
                </a:rPr>
                <a:t>Société Crédit-Bail</a:t>
              </a:r>
              <a:br>
                <a:rPr kumimoji="0" lang="fr-FR" sz="1400" b="1" i="0" u="none" strike="noStrike" kern="0" cap="none" spc="0" normalizeH="0" baseline="0">
                  <a:ln>
                    <a:noFill/>
                  </a:ln>
                  <a:solidFill>
                    <a:srgbClr val="FFFFFF"/>
                  </a:solidFill>
                  <a:effectLst/>
                  <a:uLnTx/>
                  <a:uFillTx/>
                  <a:latin typeface="Gotham Book" panose="02000603040000020004" pitchFamily="2" charset="0"/>
                  <a:ea typeface="+mn-ea"/>
                  <a:cs typeface="+mn-cs"/>
                  <a:sym typeface="Arial"/>
                </a:rPr>
              </a:br>
              <a:br>
                <a:rPr kumimoji="0" lang="fr-FR" sz="1400" b="1" i="0" u="none" strike="noStrike" kern="0" cap="none" spc="0" normalizeH="0" baseline="0">
                  <a:ln>
                    <a:noFill/>
                  </a:ln>
                  <a:solidFill>
                    <a:srgbClr val="FFFFFF"/>
                  </a:solidFill>
                  <a:effectLst/>
                  <a:uLnTx/>
                  <a:uFillTx/>
                  <a:latin typeface="Gotham Book" panose="02000603040000020004" pitchFamily="2" charset="0"/>
                  <a:ea typeface="+mn-ea"/>
                  <a:cs typeface="+mn-cs"/>
                  <a:sym typeface="Arial"/>
                </a:rPr>
              </a:br>
              <a:endParaRPr kumimoji="0" lang="fr-FR" sz="1400" b="1" i="0" u="none" strike="noStrike" kern="0" cap="none" spc="0" normalizeH="0" baseline="0">
                <a:ln>
                  <a:noFill/>
                </a:ln>
                <a:solidFill>
                  <a:srgbClr val="FFFFFF"/>
                </a:solidFill>
                <a:effectLst/>
                <a:uLnTx/>
                <a:uFillTx/>
                <a:latin typeface="Gotham Book" panose="02000603040000020004" pitchFamily="2" charset="0"/>
                <a:ea typeface="+mn-ea"/>
                <a:cs typeface="+mn-cs"/>
                <a:sym typeface="Arial"/>
              </a:endParaRPr>
            </a:p>
          </xdr:txBody>
        </xdr:sp>
        <xdr:sp macro="" textlink="">
          <xdr:nvSpPr>
            <xdr:cNvPr id="24" name="Rectangle : coins arrondis 23">
              <a:extLst>
                <a:ext uri="{FF2B5EF4-FFF2-40B4-BE49-F238E27FC236}">
                  <a16:creationId xmlns:a16="http://schemas.microsoft.com/office/drawing/2014/main" id="{00000000-0008-0000-0600-000018000000}"/>
                </a:ext>
              </a:extLst>
            </xdr:cNvPr>
            <xdr:cNvSpPr/>
          </xdr:nvSpPr>
          <xdr:spPr>
            <a:xfrm>
              <a:off x="938212" y="3426147"/>
              <a:ext cx="2172921" cy="322482"/>
            </a:xfrm>
            <a:prstGeom prst="roundRect">
              <a:avLst/>
            </a:prstGeom>
            <a:solidFill>
              <a:srgbClr val="FFFFFF"/>
            </a:solidFill>
            <a:ln w="38100">
              <a:solidFill>
                <a:srgbClr val="1B71FA"/>
              </a:solidFill>
            </a:ln>
            <a:effectLst/>
          </xdr:spPr>
          <xdr:txBody>
            <a:bodyPr wrap="square" rtlCol="0" anchor="ct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
                  <a:srgbClr val="000000"/>
                </a:buClr>
                <a:buSzTx/>
                <a:buFont typeface="Arial"/>
                <a:buNone/>
                <a:tabLst/>
                <a:defRPr/>
              </a:pPr>
              <a:r>
                <a:rPr kumimoji="0" lang="fr-FR" sz="1400" b="1" i="0" u="none" strike="noStrike" kern="0" cap="none" spc="0" normalizeH="0" baseline="0">
                  <a:ln>
                    <a:noFill/>
                  </a:ln>
                  <a:solidFill>
                    <a:srgbClr val="000000">
                      <a:lumMod val="75000"/>
                      <a:lumOff val="25000"/>
                    </a:srgbClr>
                  </a:solidFill>
                  <a:effectLst/>
                  <a:uLnTx/>
                  <a:uFillTx/>
                  <a:latin typeface="Gotham Book" panose="02000603040000020004" pitchFamily="2" charset="0"/>
                  <a:ea typeface="+mn-ea"/>
                  <a:cs typeface="+mn-cs"/>
                  <a:sym typeface="Arial"/>
                </a:rPr>
                <a:t>Propriétaire</a:t>
              </a:r>
            </a:p>
          </xdr:txBody>
        </xdr:sp>
      </xdr:grpSp>
      <xdr:grpSp>
        <xdr:nvGrpSpPr>
          <xdr:cNvPr id="8" name="Groupe 7">
            <a:extLst>
              <a:ext uri="{FF2B5EF4-FFF2-40B4-BE49-F238E27FC236}">
                <a16:creationId xmlns:a16="http://schemas.microsoft.com/office/drawing/2014/main" id="{00000000-0008-0000-0600-000008000000}"/>
              </a:ext>
            </a:extLst>
          </xdr:cNvPr>
          <xdr:cNvGrpSpPr/>
        </xdr:nvGrpSpPr>
        <xdr:grpSpPr>
          <a:xfrm>
            <a:off x="5982313" y="2937469"/>
            <a:ext cx="2258646" cy="857244"/>
            <a:chOff x="4572000" y="2943225"/>
            <a:chExt cx="2258646" cy="857244"/>
          </a:xfrm>
        </xdr:grpSpPr>
        <xdr:sp macro="" textlink="">
          <xdr:nvSpPr>
            <xdr:cNvPr id="21" name="Rectangle : coins arrondis 20">
              <a:extLst>
                <a:ext uri="{FF2B5EF4-FFF2-40B4-BE49-F238E27FC236}">
                  <a16:creationId xmlns:a16="http://schemas.microsoft.com/office/drawing/2014/main" id="{00000000-0008-0000-0600-000015000000}"/>
                </a:ext>
              </a:extLst>
            </xdr:cNvPr>
            <xdr:cNvSpPr/>
          </xdr:nvSpPr>
          <xdr:spPr>
            <a:xfrm>
              <a:off x="4572000" y="2943225"/>
              <a:ext cx="2258646" cy="857244"/>
            </a:xfrm>
            <a:prstGeom prst="roundRect">
              <a:avLst/>
            </a:prstGeom>
            <a:solidFill>
              <a:srgbClr val="4889F4"/>
            </a:solidFill>
            <a:ln w="25400" cap="flat" cmpd="sng" algn="ctr">
              <a:noFill/>
              <a:prstDash val="solid"/>
            </a:ln>
            <a:effectLst/>
          </xdr:spPr>
          <xdr:txBody>
            <a:bodyPr wrap="square" rtlCol="0" anchor="ct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
                  <a:srgbClr val="000000"/>
                </a:buClr>
                <a:buSzTx/>
                <a:buFont typeface="Arial"/>
                <a:buNone/>
                <a:tabLst/>
                <a:defRPr/>
              </a:pPr>
              <a:r>
                <a:rPr kumimoji="0" lang="fr-FR" sz="1400" b="1" i="0" u="none" strike="noStrike" kern="0" cap="none" spc="0" normalizeH="0" baseline="0">
                  <a:ln>
                    <a:noFill/>
                  </a:ln>
                  <a:solidFill>
                    <a:srgbClr val="FFFFFF"/>
                  </a:solidFill>
                  <a:effectLst/>
                  <a:uLnTx/>
                  <a:uFillTx/>
                  <a:latin typeface="Gotham Book" panose="02000603040000020004" pitchFamily="2" charset="0"/>
                  <a:ea typeface="+mn-ea"/>
                  <a:cs typeface="+mn-cs"/>
                  <a:sym typeface="Arial"/>
                </a:rPr>
                <a:t>Entreprise</a:t>
              </a:r>
              <a:br>
                <a:rPr kumimoji="0" lang="fr-FR" sz="1400" b="1" i="0" u="none" strike="noStrike" kern="0" cap="none" spc="0" normalizeH="0" baseline="0">
                  <a:ln>
                    <a:noFill/>
                  </a:ln>
                  <a:solidFill>
                    <a:srgbClr val="FFFFFF"/>
                  </a:solidFill>
                  <a:effectLst/>
                  <a:uLnTx/>
                  <a:uFillTx/>
                  <a:latin typeface="Gotham Book" panose="02000603040000020004" pitchFamily="2" charset="0"/>
                  <a:ea typeface="+mn-ea"/>
                  <a:cs typeface="+mn-cs"/>
                  <a:sym typeface="Arial"/>
                </a:rPr>
              </a:br>
              <a:br>
                <a:rPr kumimoji="0" lang="fr-FR" sz="1400" b="1" i="0" u="none" strike="noStrike" kern="0" cap="none" spc="0" normalizeH="0" baseline="0">
                  <a:ln>
                    <a:noFill/>
                  </a:ln>
                  <a:solidFill>
                    <a:srgbClr val="FFFFFF"/>
                  </a:solidFill>
                  <a:effectLst/>
                  <a:uLnTx/>
                  <a:uFillTx/>
                  <a:latin typeface="Gotham Book" panose="02000603040000020004" pitchFamily="2" charset="0"/>
                  <a:ea typeface="+mn-ea"/>
                  <a:cs typeface="+mn-cs"/>
                  <a:sym typeface="Arial"/>
                </a:rPr>
              </a:br>
              <a:endParaRPr kumimoji="0" lang="fr-FR" sz="1400" b="1" i="0" u="none" strike="noStrike" kern="0" cap="none" spc="0" normalizeH="0" baseline="0">
                <a:ln>
                  <a:noFill/>
                </a:ln>
                <a:solidFill>
                  <a:srgbClr val="FFFFFF"/>
                </a:solidFill>
                <a:effectLst/>
                <a:uLnTx/>
                <a:uFillTx/>
                <a:latin typeface="Gotham Book" panose="02000603040000020004" pitchFamily="2" charset="0"/>
                <a:ea typeface="+mn-ea"/>
                <a:cs typeface="+mn-cs"/>
                <a:sym typeface="Arial"/>
              </a:endParaRPr>
            </a:p>
          </xdr:txBody>
        </xdr:sp>
        <xdr:sp macro="" textlink="">
          <xdr:nvSpPr>
            <xdr:cNvPr id="22" name="Rectangle : coins arrondis 21">
              <a:extLst>
                <a:ext uri="{FF2B5EF4-FFF2-40B4-BE49-F238E27FC236}">
                  <a16:creationId xmlns:a16="http://schemas.microsoft.com/office/drawing/2014/main" id="{00000000-0008-0000-0600-000016000000}"/>
                </a:ext>
              </a:extLst>
            </xdr:cNvPr>
            <xdr:cNvSpPr/>
          </xdr:nvSpPr>
          <xdr:spPr>
            <a:xfrm>
              <a:off x="4614862" y="3426147"/>
              <a:ext cx="2172921" cy="322482"/>
            </a:xfrm>
            <a:prstGeom prst="roundRect">
              <a:avLst/>
            </a:prstGeom>
            <a:solidFill>
              <a:srgbClr val="FFFFFF"/>
            </a:solidFill>
            <a:ln w="38100">
              <a:solidFill>
                <a:srgbClr val="1B71FA"/>
              </a:solidFill>
            </a:ln>
            <a:effectLst/>
          </xdr:spPr>
          <xdr:txBody>
            <a:bodyPr wrap="square" rtlCol="0" anchor="ct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
                  <a:srgbClr val="000000"/>
                </a:buClr>
                <a:buSzTx/>
                <a:buFont typeface="Arial"/>
                <a:buNone/>
                <a:tabLst/>
                <a:defRPr/>
              </a:pPr>
              <a:r>
                <a:rPr kumimoji="0" lang="fr-FR" sz="1400" b="1" i="0" u="none" strike="noStrike" kern="0" cap="none" spc="0" normalizeH="0" baseline="0">
                  <a:ln>
                    <a:noFill/>
                  </a:ln>
                  <a:solidFill>
                    <a:srgbClr val="000000">
                      <a:lumMod val="75000"/>
                      <a:lumOff val="25000"/>
                    </a:srgbClr>
                  </a:solidFill>
                  <a:effectLst/>
                  <a:uLnTx/>
                  <a:uFillTx/>
                  <a:latin typeface="Gotham Book" panose="02000603040000020004" pitchFamily="2" charset="0"/>
                  <a:ea typeface="+mn-ea"/>
                  <a:cs typeface="+mn-cs"/>
                  <a:sym typeface="Arial"/>
                </a:rPr>
                <a:t>Locataire</a:t>
              </a:r>
            </a:p>
          </xdr:txBody>
        </xdr:sp>
      </xdr:grpSp>
      <xdr:grpSp>
        <xdr:nvGrpSpPr>
          <xdr:cNvPr id="9" name="Groupe 8">
            <a:extLst>
              <a:ext uri="{FF2B5EF4-FFF2-40B4-BE49-F238E27FC236}">
                <a16:creationId xmlns:a16="http://schemas.microsoft.com/office/drawing/2014/main" id="{00000000-0008-0000-0600-000009000000}"/>
              </a:ext>
            </a:extLst>
          </xdr:cNvPr>
          <xdr:cNvGrpSpPr/>
        </xdr:nvGrpSpPr>
        <xdr:grpSpPr>
          <a:xfrm>
            <a:off x="3442677" y="1209553"/>
            <a:ext cx="2258646" cy="857244"/>
            <a:chOff x="3153996" y="1466728"/>
            <a:chExt cx="2258646" cy="857244"/>
          </a:xfrm>
        </xdr:grpSpPr>
        <xdr:sp macro="" textlink="">
          <xdr:nvSpPr>
            <xdr:cNvPr id="19" name="Rectangle : coins arrondis 18">
              <a:extLst>
                <a:ext uri="{FF2B5EF4-FFF2-40B4-BE49-F238E27FC236}">
                  <a16:creationId xmlns:a16="http://schemas.microsoft.com/office/drawing/2014/main" id="{00000000-0008-0000-0600-000013000000}"/>
                </a:ext>
              </a:extLst>
            </xdr:cNvPr>
            <xdr:cNvSpPr/>
          </xdr:nvSpPr>
          <xdr:spPr>
            <a:xfrm>
              <a:off x="3153996" y="1466728"/>
              <a:ext cx="2258646" cy="857244"/>
            </a:xfrm>
            <a:prstGeom prst="roundRect">
              <a:avLst/>
            </a:prstGeom>
            <a:solidFill>
              <a:srgbClr val="4889F4"/>
            </a:solidFill>
            <a:ln w="25400" cap="flat" cmpd="sng" algn="ctr">
              <a:noFill/>
              <a:prstDash val="solid"/>
            </a:ln>
            <a:effectLst/>
          </xdr:spPr>
          <xdr:txBody>
            <a:bodyPr wrap="square" rtlCol="0" anchor="ct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
                  <a:srgbClr val="000000"/>
                </a:buClr>
                <a:buSzTx/>
                <a:buFont typeface="Arial"/>
                <a:buNone/>
                <a:tabLst/>
                <a:defRPr/>
              </a:pPr>
              <a:r>
                <a:rPr kumimoji="0" lang="fr-FR" sz="1400" b="1" i="0" u="none" strike="noStrike" kern="0" cap="none" spc="0" normalizeH="0" baseline="0">
                  <a:ln>
                    <a:noFill/>
                  </a:ln>
                  <a:solidFill>
                    <a:srgbClr val="FFFFFF"/>
                  </a:solidFill>
                  <a:effectLst/>
                  <a:uLnTx/>
                  <a:uFillTx/>
                  <a:latin typeface="Gotham Book" panose="02000603040000020004" pitchFamily="2" charset="0"/>
                  <a:ea typeface="+mn-ea"/>
                  <a:cs typeface="+mn-cs"/>
                  <a:sym typeface="Arial"/>
                </a:rPr>
                <a:t>Vendeur</a:t>
              </a:r>
            </a:p>
            <a:p>
              <a:pPr marL="0" marR="0" lvl="0" indent="0" algn="ctr" defTabSz="914400" eaLnBrk="1" fontAlgn="auto" latinLnBrk="0" hangingPunct="1">
                <a:lnSpc>
                  <a:spcPct val="100000"/>
                </a:lnSpc>
                <a:spcBef>
                  <a:spcPts val="0"/>
                </a:spcBef>
                <a:spcAft>
                  <a:spcPts val="0"/>
                </a:spcAft>
                <a:buClr>
                  <a:srgbClr val="000000"/>
                </a:buClr>
                <a:buSzTx/>
                <a:buFont typeface="Arial"/>
                <a:buNone/>
                <a:tabLst/>
                <a:defRPr/>
              </a:pPr>
              <a:br>
                <a:rPr kumimoji="0" lang="fr-FR" sz="1400" b="1" i="0" u="none" strike="noStrike" kern="0" cap="none" spc="0" normalizeH="0" baseline="0">
                  <a:ln>
                    <a:noFill/>
                  </a:ln>
                  <a:solidFill>
                    <a:srgbClr val="FFFFFF"/>
                  </a:solidFill>
                  <a:effectLst/>
                  <a:uLnTx/>
                  <a:uFillTx/>
                  <a:latin typeface="Gotham Book" panose="02000603040000020004" pitchFamily="2" charset="0"/>
                  <a:ea typeface="+mn-ea"/>
                  <a:cs typeface="+mn-cs"/>
                  <a:sym typeface="Arial"/>
                </a:rPr>
              </a:br>
              <a:endParaRPr kumimoji="0" lang="fr-FR" sz="1400" b="1" i="0" u="none" strike="noStrike" kern="0" cap="none" spc="0" normalizeH="0" baseline="0">
                <a:ln>
                  <a:noFill/>
                </a:ln>
                <a:solidFill>
                  <a:srgbClr val="FFFFFF"/>
                </a:solidFill>
                <a:effectLst/>
                <a:uLnTx/>
                <a:uFillTx/>
                <a:latin typeface="Gotham Book" panose="02000603040000020004" pitchFamily="2" charset="0"/>
                <a:ea typeface="+mn-ea"/>
                <a:cs typeface="+mn-cs"/>
                <a:sym typeface="Arial"/>
              </a:endParaRPr>
            </a:p>
          </xdr:txBody>
        </xdr:sp>
        <xdr:sp macro="" textlink="">
          <xdr:nvSpPr>
            <xdr:cNvPr id="20" name="Rectangle : coins arrondis 19">
              <a:extLst>
                <a:ext uri="{FF2B5EF4-FFF2-40B4-BE49-F238E27FC236}">
                  <a16:creationId xmlns:a16="http://schemas.microsoft.com/office/drawing/2014/main" id="{00000000-0008-0000-0600-000014000000}"/>
                </a:ext>
              </a:extLst>
            </xdr:cNvPr>
            <xdr:cNvSpPr/>
          </xdr:nvSpPr>
          <xdr:spPr>
            <a:xfrm>
              <a:off x="3196858" y="1949650"/>
              <a:ext cx="2172921" cy="322482"/>
            </a:xfrm>
            <a:prstGeom prst="roundRect">
              <a:avLst/>
            </a:prstGeom>
            <a:solidFill>
              <a:srgbClr val="FFFFFF"/>
            </a:solidFill>
            <a:ln w="38100">
              <a:solidFill>
                <a:srgbClr val="1B71FA"/>
              </a:solidFill>
            </a:ln>
            <a:effectLst/>
          </xdr:spPr>
          <xdr:txBody>
            <a:bodyPr wrap="square" rtlCol="0" anchor="ct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
                  <a:srgbClr val="000000"/>
                </a:buClr>
                <a:buSzTx/>
                <a:buFont typeface="Arial"/>
                <a:buNone/>
                <a:tabLst/>
                <a:defRPr/>
              </a:pPr>
              <a:r>
                <a:rPr kumimoji="0" lang="fr-FR" sz="1400" b="1" i="0" u="none" strike="noStrike" kern="0" cap="none" spc="0" normalizeH="0" baseline="0">
                  <a:ln>
                    <a:noFill/>
                  </a:ln>
                  <a:solidFill>
                    <a:srgbClr val="000000">
                      <a:lumMod val="75000"/>
                      <a:lumOff val="25000"/>
                    </a:srgbClr>
                  </a:solidFill>
                  <a:effectLst/>
                  <a:uLnTx/>
                  <a:uFillTx/>
                  <a:latin typeface="Gotham Book" panose="02000603040000020004" pitchFamily="2" charset="0"/>
                  <a:ea typeface="+mn-ea"/>
                  <a:cs typeface="+mn-cs"/>
                  <a:sym typeface="Arial"/>
                </a:rPr>
                <a:t>Fournisseur</a:t>
              </a:r>
            </a:p>
          </xdr:txBody>
        </xdr:sp>
      </xdr:grpSp>
      <xdr:cxnSp macro="">
        <xdr:nvCxnSpPr>
          <xdr:cNvPr id="10" name="Connecteur droit avec flèche 9">
            <a:extLst>
              <a:ext uri="{FF2B5EF4-FFF2-40B4-BE49-F238E27FC236}">
                <a16:creationId xmlns:a16="http://schemas.microsoft.com/office/drawing/2014/main" id="{00000000-0008-0000-0600-00000A000000}"/>
              </a:ext>
            </a:extLst>
          </xdr:cNvPr>
          <xdr:cNvCxnSpPr>
            <a:cxnSpLocks/>
            <a:stCxn id="19" idx="1"/>
            <a:endCxn id="23" idx="0"/>
          </xdr:cNvCxnSpPr>
        </xdr:nvCxnSpPr>
        <xdr:spPr>
          <a:xfrm flipH="1">
            <a:off x="2032366" y="1638175"/>
            <a:ext cx="1410311" cy="1299294"/>
          </a:xfrm>
          <a:prstGeom prst="straightConnector1">
            <a:avLst/>
          </a:prstGeom>
          <a:noFill/>
          <a:ln w="28575" cap="flat" cmpd="sng" algn="ctr">
            <a:solidFill>
              <a:srgbClr val="37EF81"/>
            </a:solidFill>
            <a:prstDash val="solid"/>
            <a:headEnd type="arrow" w="med" len="med"/>
            <a:tailEnd type="arrow" w="med" len="med"/>
          </a:ln>
          <a:effectLst/>
        </xdr:spPr>
      </xdr:cxnSp>
      <xdr:cxnSp macro="">
        <xdr:nvCxnSpPr>
          <xdr:cNvPr id="11" name="Connecteur droit avec flèche 10">
            <a:extLst>
              <a:ext uri="{FF2B5EF4-FFF2-40B4-BE49-F238E27FC236}">
                <a16:creationId xmlns:a16="http://schemas.microsoft.com/office/drawing/2014/main" id="{00000000-0008-0000-0600-00000B000000}"/>
              </a:ext>
            </a:extLst>
          </xdr:cNvPr>
          <xdr:cNvCxnSpPr>
            <a:cxnSpLocks/>
            <a:stCxn id="19" idx="3"/>
            <a:endCxn id="21" idx="0"/>
          </xdr:cNvCxnSpPr>
        </xdr:nvCxnSpPr>
        <xdr:spPr>
          <a:xfrm>
            <a:off x="5701323" y="1638175"/>
            <a:ext cx="1410313" cy="1299294"/>
          </a:xfrm>
          <a:prstGeom prst="straightConnector1">
            <a:avLst/>
          </a:prstGeom>
          <a:noFill/>
          <a:ln w="28575" cap="flat" cmpd="sng" algn="ctr">
            <a:solidFill>
              <a:srgbClr val="37EF81"/>
            </a:solidFill>
            <a:prstDash val="solid"/>
            <a:headEnd type="arrow" w="med" len="med"/>
            <a:tailEnd type="arrow" w="med" len="med"/>
          </a:ln>
          <a:effectLst/>
        </xdr:spPr>
      </xdr:cxnSp>
      <xdr:cxnSp macro="">
        <xdr:nvCxnSpPr>
          <xdr:cNvPr id="12" name="Connecteur droit avec flèche 11">
            <a:extLst>
              <a:ext uri="{FF2B5EF4-FFF2-40B4-BE49-F238E27FC236}">
                <a16:creationId xmlns:a16="http://schemas.microsoft.com/office/drawing/2014/main" id="{00000000-0008-0000-0600-00000C000000}"/>
              </a:ext>
            </a:extLst>
          </xdr:cNvPr>
          <xdr:cNvCxnSpPr>
            <a:cxnSpLocks/>
            <a:stCxn id="23" idx="3"/>
            <a:endCxn id="21" idx="1"/>
          </xdr:cNvCxnSpPr>
        </xdr:nvCxnSpPr>
        <xdr:spPr>
          <a:xfrm>
            <a:off x="3161689" y="3366091"/>
            <a:ext cx="2820624" cy="0"/>
          </a:xfrm>
          <a:prstGeom prst="straightConnector1">
            <a:avLst/>
          </a:prstGeom>
          <a:noFill/>
          <a:ln w="28575" cap="flat" cmpd="sng" algn="ctr">
            <a:solidFill>
              <a:srgbClr val="37EF81"/>
            </a:solidFill>
            <a:prstDash val="solid"/>
            <a:headEnd type="arrow" w="med" len="med"/>
            <a:tailEnd type="arrow" w="med" len="med"/>
          </a:ln>
          <a:effectLst/>
        </xdr:spPr>
      </xdr:cxnSp>
      <xdr:sp macro="" textlink="">
        <xdr:nvSpPr>
          <xdr:cNvPr id="13" name="ZoneTexte 71">
            <a:extLst>
              <a:ext uri="{FF2B5EF4-FFF2-40B4-BE49-F238E27FC236}">
                <a16:creationId xmlns:a16="http://schemas.microsoft.com/office/drawing/2014/main" id="{00000000-0008-0000-0600-00000D000000}"/>
              </a:ext>
            </a:extLst>
          </xdr:cNvPr>
          <xdr:cNvSpPr txBox="1"/>
        </xdr:nvSpPr>
        <xdr:spPr>
          <a:xfrm>
            <a:off x="3518029" y="4521131"/>
            <a:ext cx="2217099" cy="307777"/>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buClr>
                <a:srgbClr val="000000"/>
              </a:buClr>
              <a:buFont typeface="Arial"/>
              <a:buNone/>
              <a:defRPr/>
            </a:pPr>
            <a:r>
              <a:rPr lang="fr-FR" sz="1400" b="1" kern="0">
                <a:solidFill>
                  <a:srgbClr val="000000">
                    <a:lumMod val="75000"/>
                    <a:lumOff val="25000"/>
                  </a:srgbClr>
                </a:solidFill>
                <a:latin typeface="Gotham Book" panose="02000603040000020004" pitchFamily="2" charset="0"/>
                <a:sym typeface="Arial"/>
              </a:rPr>
              <a:t>Contrat de Crédit-Bail</a:t>
            </a:r>
          </a:p>
        </xdr:txBody>
      </xdr:sp>
      <xdr:sp macro="" textlink="">
        <xdr:nvSpPr>
          <xdr:cNvPr id="14" name="ZoneTexte 72">
            <a:extLst>
              <a:ext uri="{FF2B5EF4-FFF2-40B4-BE49-F238E27FC236}">
                <a16:creationId xmlns:a16="http://schemas.microsoft.com/office/drawing/2014/main" id="{00000000-0008-0000-0600-00000E000000}"/>
              </a:ext>
            </a:extLst>
          </xdr:cNvPr>
          <xdr:cNvSpPr txBox="1"/>
        </xdr:nvSpPr>
        <xdr:spPr>
          <a:xfrm>
            <a:off x="6510598" y="1980045"/>
            <a:ext cx="2490527" cy="307777"/>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buClr>
                <a:srgbClr val="000000"/>
              </a:buClr>
              <a:buFont typeface="Arial"/>
              <a:buNone/>
              <a:defRPr/>
            </a:pPr>
            <a:r>
              <a:rPr lang="fr-FR" sz="1400" b="1" kern="0">
                <a:solidFill>
                  <a:srgbClr val="000000">
                    <a:lumMod val="75000"/>
                    <a:lumOff val="25000"/>
                  </a:srgbClr>
                </a:solidFill>
                <a:latin typeface="Gotham Book" panose="02000603040000020004" pitchFamily="2" charset="0"/>
                <a:sym typeface="Arial"/>
              </a:rPr>
              <a:t>1 - Choix de l’équipement</a:t>
            </a:r>
          </a:p>
        </xdr:txBody>
      </xdr:sp>
      <xdr:sp macro="" textlink="">
        <xdr:nvSpPr>
          <xdr:cNvPr id="15" name="ZoneTexte 73">
            <a:extLst>
              <a:ext uri="{FF2B5EF4-FFF2-40B4-BE49-F238E27FC236}">
                <a16:creationId xmlns:a16="http://schemas.microsoft.com/office/drawing/2014/main" id="{00000000-0008-0000-0600-00000F000000}"/>
              </a:ext>
            </a:extLst>
          </xdr:cNvPr>
          <xdr:cNvSpPr txBox="1"/>
        </xdr:nvSpPr>
        <xdr:spPr>
          <a:xfrm>
            <a:off x="713946" y="1873448"/>
            <a:ext cx="2023575" cy="307777"/>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buClr>
                <a:srgbClr val="000000"/>
              </a:buClr>
              <a:buFont typeface="Arial"/>
              <a:buNone/>
              <a:defRPr/>
            </a:pPr>
            <a:r>
              <a:rPr lang="fr-FR" sz="1400" b="1" kern="0">
                <a:solidFill>
                  <a:srgbClr val="000000">
                    <a:lumMod val="75000"/>
                    <a:lumOff val="25000"/>
                  </a:srgbClr>
                </a:solidFill>
                <a:latin typeface="Gotham Book" panose="02000603040000020004" pitchFamily="2" charset="0"/>
                <a:sym typeface="Arial"/>
              </a:rPr>
              <a:t>2 – Contrat de vente</a:t>
            </a:r>
          </a:p>
        </xdr:txBody>
      </xdr:sp>
      <xdr:sp macro="" textlink="">
        <xdr:nvSpPr>
          <xdr:cNvPr id="16" name="ZoneTexte 74">
            <a:extLst>
              <a:ext uri="{FF2B5EF4-FFF2-40B4-BE49-F238E27FC236}">
                <a16:creationId xmlns:a16="http://schemas.microsoft.com/office/drawing/2014/main" id="{00000000-0008-0000-0600-000010000000}"/>
              </a:ext>
            </a:extLst>
          </xdr:cNvPr>
          <xdr:cNvSpPr txBox="1"/>
        </xdr:nvSpPr>
        <xdr:spPr>
          <a:xfrm>
            <a:off x="3399816" y="2973943"/>
            <a:ext cx="2453527" cy="738664"/>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buClr>
                <a:srgbClr val="000000"/>
              </a:buClr>
              <a:buFont typeface="Arial"/>
              <a:buNone/>
              <a:defRPr/>
            </a:pPr>
            <a:r>
              <a:rPr lang="fr-FR" sz="1400" b="1" kern="0">
                <a:solidFill>
                  <a:srgbClr val="000000">
                    <a:lumMod val="75000"/>
                    <a:lumOff val="25000"/>
                  </a:srgbClr>
                </a:solidFill>
                <a:latin typeface="Gotham Book" panose="02000603040000020004" pitchFamily="2" charset="0"/>
                <a:sym typeface="Arial"/>
              </a:rPr>
              <a:t>3 – Contrat de location</a:t>
            </a:r>
          </a:p>
          <a:p>
            <a:pPr>
              <a:buClr>
                <a:srgbClr val="000000"/>
              </a:buClr>
              <a:buFont typeface="Arial"/>
              <a:buNone/>
              <a:defRPr/>
            </a:pPr>
            <a:endParaRPr lang="fr-FR" sz="1400" b="1" kern="0">
              <a:solidFill>
                <a:srgbClr val="000000">
                  <a:lumMod val="75000"/>
                  <a:lumOff val="25000"/>
                </a:srgbClr>
              </a:solidFill>
              <a:latin typeface="Gotham Book" panose="02000603040000020004" pitchFamily="2" charset="0"/>
              <a:sym typeface="Arial"/>
            </a:endParaRPr>
          </a:p>
          <a:p>
            <a:pPr>
              <a:buClr>
                <a:srgbClr val="000000"/>
              </a:buClr>
              <a:buFont typeface="Arial"/>
              <a:buNone/>
              <a:defRPr/>
            </a:pPr>
            <a:r>
              <a:rPr lang="fr-FR" sz="1400" b="1" kern="0">
                <a:solidFill>
                  <a:srgbClr val="000000">
                    <a:lumMod val="75000"/>
                    <a:lumOff val="25000"/>
                  </a:srgbClr>
                </a:solidFill>
                <a:latin typeface="Gotham Book" panose="02000603040000020004" pitchFamily="2" charset="0"/>
                <a:sym typeface="Arial"/>
              </a:rPr>
              <a:t>avec promesse de vente</a:t>
            </a:r>
          </a:p>
        </xdr:txBody>
      </xdr:sp>
      <xdr:cxnSp macro="">
        <xdr:nvCxnSpPr>
          <xdr:cNvPr id="17" name="Connecteur : en angle 16">
            <a:extLst>
              <a:ext uri="{FF2B5EF4-FFF2-40B4-BE49-F238E27FC236}">
                <a16:creationId xmlns:a16="http://schemas.microsoft.com/office/drawing/2014/main" id="{00000000-0008-0000-0600-000011000000}"/>
              </a:ext>
            </a:extLst>
          </xdr:cNvPr>
          <xdr:cNvCxnSpPr>
            <a:stCxn id="21" idx="2"/>
            <a:endCxn id="23" idx="2"/>
          </xdr:cNvCxnSpPr>
        </xdr:nvCxnSpPr>
        <xdr:spPr>
          <a:xfrm rot="5400000">
            <a:off x="4572001" y="1255078"/>
            <a:ext cx="12700" cy="5079270"/>
          </a:xfrm>
          <a:prstGeom prst="bentConnector3">
            <a:avLst>
              <a:gd name="adj1" fmla="val 1800000"/>
            </a:avLst>
          </a:prstGeom>
          <a:noFill/>
          <a:ln w="28575" cap="flat" cmpd="sng" algn="ctr">
            <a:solidFill>
              <a:srgbClr val="37EF81"/>
            </a:solidFill>
            <a:prstDash val="sysDash"/>
            <a:headEnd type="none" w="med" len="med"/>
            <a:tailEnd type="arrow" w="med" len="med"/>
          </a:ln>
          <a:effectLst/>
        </xdr:spPr>
      </xdr:cxnSp>
      <xdr:sp macro="" textlink="">
        <xdr:nvSpPr>
          <xdr:cNvPr id="18" name="ZoneTexte 76">
            <a:extLst>
              <a:ext uri="{FF2B5EF4-FFF2-40B4-BE49-F238E27FC236}">
                <a16:creationId xmlns:a16="http://schemas.microsoft.com/office/drawing/2014/main" id="{00000000-0008-0000-0600-000012000000}"/>
              </a:ext>
            </a:extLst>
          </xdr:cNvPr>
          <xdr:cNvSpPr txBox="1"/>
        </xdr:nvSpPr>
        <xdr:spPr>
          <a:xfrm>
            <a:off x="3209924" y="4033032"/>
            <a:ext cx="2877473" cy="307777"/>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buClr>
                <a:srgbClr val="000000"/>
              </a:buClr>
              <a:buFont typeface="Arial"/>
              <a:buNone/>
              <a:defRPr/>
            </a:pPr>
            <a:r>
              <a:rPr lang="fr-FR" sz="1400" b="1" kern="0">
                <a:solidFill>
                  <a:srgbClr val="000000">
                    <a:lumMod val="75000"/>
                    <a:lumOff val="25000"/>
                  </a:srgbClr>
                </a:solidFill>
                <a:latin typeface="Gotham Book" panose="02000603040000020004" pitchFamily="2" charset="0"/>
                <a:sym typeface="Arial"/>
              </a:rPr>
              <a:t>4 – Levée de l’option d’achat</a:t>
            </a:r>
          </a:p>
        </xdr:txBody>
      </xdr:sp>
    </xdr:grpSp>
    <xdr:clientData/>
  </xdr:twoCellAnchor>
  <xdr:twoCellAnchor>
    <xdr:from>
      <xdr:col>1</xdr:col>
      <xdr:colOff>0</xdr:colOff>
      <xdr:row>3</xdr:row>
      <xdr:rowOff>159385</xdr:rowOff>
    </xdr:from>
    <xdr:to>
      <xdr:col>15</xdr:col>
      <xdr:colOff>473981</xdr:colOff>
      <xdr:row>8</xdr:row>
      <xdr:rowOff>167740</xdr:rowOff>
    </xdr:to>
    <xdr:sp macro="" textlink="">
      <xdr:nvSpPr>
        <xdr:cNvPr id="5" name="Rectangle 4">
          <a:extLst>
            <a:ext uri="{FF2B5EF4-FFF2-40B4-BE49-F238E27FC236}">
              <a16:creationId xmlns:a16="http://schemas.microsoft.com/office/drawing/2014/main" id="{00000000-0008-0000-0600-000005000000}"/>
            </a:ext>
          </a:extLst>
        </xdr:cNvPr>
        <xdr:cNvSpPr/>
      </xdr:nvSpPr>
      <xdr:spPr>
        <a:xfrm>
          <a:off x="0" y="883285"/>
          <a:ext cx="11141981" cy="913230"/>
        </a:xfrm>
        <a:prstGeom prst="rect">
          <a:avLst/>
        </a:prstGeom>
        <a:solidFill>
          <a:schemeClr val="bg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r>
            <a:rPr lang="fr-FR" sz="1600">
              <a:solidFill>
                <a:srgbClr val="37EF81"/>
              </a:solidFill>
              <a:latin typeface="Avenir Black" panose="020B0803020203020204" pitchFamily="34" charset="0"/>
            </a:rPr>
            <a:t>Principe </a:t>
          </a:r>
          <a:r>
            <a:rPr lang="fr-FR" sz="1600">
              <a:solidFill>
                <a:srgbClr val="37EF81"/>
              </a:solidFill>
            </a:rPr>
            <a:t>: </a:t>
          </a:r>
          <a:r>
            <a:rPr lang="fr-FR" sz="1600">
              <a:solidFill>
                <a:schemeClr val="tx1"/>
              </a:solidFill>
            </a:rPr>
            <a:t>Location de biens à usage professionnel à des entreprises (preneur), achetés par un établissement financier qui en devient le propriétaire. Le preneur paie au crédit-bailleur une redevance périodique en contrepartie de l’usage des actifs. A l’issue du contrat, le preneur a la possibilité de racheter les équipements pour un montant défini à l’avance.</a:t>
          </a:r>
        </a:p>
      </xdr:txBody>
    </xdr:sp>
    <xdr:clientData/>
  </xdr:twoCellAnchor>
  <xdr:twoCellAnchor>
    <xdr:from>
      <xdr:col>1</xdr:col>
      <xdr:colOff>125542</xdr:colOff>
      <xdr:row>33</xdr:row>
      <xdr:rowOff>162987</xdr:rowOff>
    </xdr:from>
    <xdr:to>
      <xdr:col>15</xdr:col>
      <xdr:colOff>689542</xdr:colOff>
      <xdr:row>35</xdr:row>
      <xdr:rowOff>170369</xdr:rowOff>
    </xdr:to>
    <xdr:sp macro="" textlink="">
      <xdr:nvSpPr>
        <xdr:cNvPr id="49" name="Espace réservé du texte 2">
          <a:extLst>
            <a:ext uri="{FF2B5EF4-FFF2-40B4-BE49-F238E27FC236}">
              <a16:creationId xmlns:a16="http://schemas.microsoft.com/office/drawing/2014/main" id="{00000000-0008-0000-0600-000031000000}"/>
            </a:ext>
          </a:extLst>
        </xdr:cNvPr>
        <xdr:cNvSpPr>
          <a:spLocks noGrp="1"/>
        </xdr:cNvSpPr>
      </xdr:nvSpPr>
      <xdr:spPr>
        <a:xfrm>
          <a:off x="125542" y="6497112"/>
          <a:ext cx="11232000" cy="369332"/>
        </a:xfrm>
        <a:prstGeom prst="rect">
          <a:avLst/>
        </a:prstGeom>
      </xdr:spPr>
      <xdr:txBody>
        <a:bodyPr vert="horz" wrap="square" lIns="0" tIns="0" rIns="0" bIns="0" rtlCol="0">
          <a:noAutofit/>
        </a:bodyPr>
        <a:lstStyle>
          <a:lvl1pPr marL="0" indent="0" algn="l" defTabSz="914400" rtl="0" eaLnBrk="1" latinLnBrk="0" hangingPunct="1">
            <a:lnSpc>
              <a:spcPct val="100000"/>
            </a:lnSpc>
            <a:spcBef>
              <a:spcPts val="0"/>
            </a:spcBef>
            <a:spcAft>
              <a:spcPts val="0"/>
            </a:spcAft>
            <a:buFont typeface="Arial" panose="020B0604020202020204" pitchFamily="34" charset="0"/>
            <a:buNone/>
            <a:defRPr lang="fr-FR" sz="2400" b="0" kern="1200" cap="all" baseline="0" dirty="0" smtClean="0">
              <a:solidFill>
                <a:schemeClr val="accent1"/>
              </a:solidFill>
              <a:latin typeface="Avenir Black" panose="020B0803020203020204" pitchFamily="34" charset="0"/>
              <a:ea typeface="Avenir Black" panose="020B0803020203020204" pitchFamily="34" charset="0"/>
              <a:cs typeface="+mj-cs"/>
            </a:defRPr>
          </a:lvl1pPr>
          <a:lvl2pPr marL="0" indent="0" algn="l" defTabSz="914400" rtl="0" eaLnBrk="1" latinLnBrk="0" hangingPunct="1">
            <a:lnSpc>
              <a:spcPct val="100000"/>
            </a:lnSpc>
            <a:spcBef>
              <a:spcPts val="0"/>
            </a:spcBef>
            <a:spcAft>
              <a:spcPts val="0"/>
            </a:spcAft>
            <a:buFont typeface="Arial" panose="020B0604020202020204" pitchFamily="34" charset="0"/>
            <a:buNone/>
            <a:defRPr lang="fr-FR" sz="2400" kern="1200" cap="all" baseline="0" dirty="0" smtClean="0">
              <a:solidFill>
                <a:schemeClr val="accent2"/>
              </a:solidFill>
              <a:latin typeface="Avenir Black" panose="020B0803020203020204" pitchFamily="34" charset="0"/>
              <a:ea typeface="Avenir Black" panose="020B0803020203020204" pitchFamily="34" charset="0"/>
              <a:cs typeface="+mj-cs"/>
            </a:defRPr>
          </a:lvl2pPr>
          <a:lvl3pPr marL="0" indent="0" algn="l" defTabSz="914400" rtl="0" eaLnBrk="1" latinLnBrk="0" hangingPunct="1">
            <a:lnSpc>
              <a:spcPct val="100000"/>
            </a:lnSpc>
            <a:spcBef>
              <a:spcPts val="0"/>
            </a:spcBef>
            <a:spcAft>
              <a:spcPts val="0"/>
            </a:spcAft>
            <a:buFont typeface="Arial" panose="020B0604020202020204" pitchFamily="34" charset="0"/>
            <a:buNone/>
            <a:defRPr lang="fr-FR" sz="2400" kern="1200" cap="all" baseline="0" dirty="0" smtClean="0">
              <a:solidFill>
                <a:schemeClr val="accent2"/>
              </a:solidFill>
              <a:latin typeface="Avenir Black" panose="020B0803020203020204" pitchFamily="34" charset="0"/>
              <a:ea typeface="Avenir Black" panose="020B0803020203020204" pitchFamily="34" charset="0"/>
              <a:cs typeface="+mj-cs"/>
            </a:defRPr>
          </a:lvl3pPr>
          <a:lvl4pPr marL="0" indent="0" algn="l" defTabSz="914400" rtl="0" eaLnBrk="1" latinLnBrk="0" hangingPunct="1">
            <a:lnSpc>
              <a:spcPct val="100000"/>
            </a:lnSpc>
            <a:spcBef>
              <a:spcPts val="0"/>
            </a:spcBef>
            <a:spcAft>
              <a:spcPts val="0"/>
            </a:spcAft>
            <a:buFont typeface="Arial" panose="020B0604020202020204" pitchFamily="34" charset="0"/>
            <a:buNone/>
            <a:defRPr lang="fr-FR" sz="2400" kern="1200" cap="all" baseline="0" dirty="0" smtClean="0">
              <a:solidFill>
                <a:schemeClr val="accent2"/>
              </a:solidFill>
              <a:latin typeface="Avenir Black" panose="020B0803020203020204" pitchFamily="34" charset="0"/>
              <a:ea typeface="Avenir Black" panose="020B0803020203020204" pitchFamily="34" charset="0"/>
              <a:cs typeface="+mj-cs"/>
            </a:defRPr>
          </a:lvl4pPr>
          <a:lvl5pPr marL="0" indent="0" algn="l" defTabSz="914400" rtl="0" eaLnBrk="1" latinLnBrk="0" hangingPunct="1">
            <a:lnSpc>
              <a:spcPct val="100000"/>
            </a:lnSpc>
            <a:spcBef>
              <a:spcPts val="0"/>
            </a:spcBef>
            <a:spcAft>
              <a:spcPts val="0"/>
            </a:spcAft>
            <a:buFont typeface="Avenir Book" panose="02070309020205020404" pitchFamily="49" charset="0"/>
            <a:buNone/>
            <a:defRPr lang="fr-FR" sz="2400" kern="1200" cap="all" baseline="0" dirty="0">
              <a:solidFill>
                <a:schemeClr val="accent2"/>
              </a:solidFill>
              <a:latin typeface="Avenir Black" panose="020B0803020203020204" pitchFamily="34" charset="0"/>
              <a:ea typeface="Avenir Black" panose="020B0803020203020204" pitchFamily="34" charset="0"/>
              <a:cs typeface="+mj-cs"/>
            </a:defRPr>
          </a:lvl5pPr>
          <a:lvl6pPr marL="0" indent="0" algn="l" defTabSz="914400" rtl="0" eaLnBrk="1" latinLnBrk="0" hangingPunct="1">
            <a:lnSpc>
              <a:spcPct val="100000"/>
            </a:lnSpc>
            <a:spcBef>
              <a:spcPts val="600"/>
            </a:spcBef>
            <a:buFont typeface="Arial" panose="020B0604020202020204" pitchFamily="34" charset="0"/>
            <a:buNone/>
            <a:defRPr sz="1400" kern="1200">
              <a:solidFill>
                <a:schemeClr val="tx1"/>
              </a:solidFill>
              <a:latin typeface="+mn-lt"/>
              <a:ea typeface="+mn-ea"/>
              <a:cs typeface="+mn-cs"/>
            </a:defRPr>
          </a:lvl6pPr>
          <a:lvl7pPr marL="0" indent="0" algn="l" defTabSz="914400" rtl="0" eaLnBrk="1" latinLnBrk="0" hangingPunct="1">
            <a:lnSpc>
              <a:spcPct val="100000"/>
            </a:lnSpc>
            <a:spcBef>
              <a:spcPts val="600"/>
            </a:spcBef>
            <a:buFont typeface="Arial" panose="020B0604020202020204" pitchFamily="34" charset="0"/>
            <a:buNone/>
            <a:defRPr sz="1200" i="1" kern="1200">
              <a:solidFill>
                <a:schemeClr val="tx1"/>
              </a:solidFill>
              <a:latin typeface="+mn-lt"/>
              <a:ea typeface="+mn-ea"/>
              <a:cs typeface="+mn-cs"/>
            </a:defRPr>
          </a:lvl7pPr>
          <a:lvl8pPr marL="0" indent="0" algn="l" defTabSz="914400" rtl="0" eaLnBrk="1" latinLnBrk="0" hangingPunct="1">
            <a:lnSpc>
              <a:spcPct val="100000"/>
            </a:lnSpc>
            <a:spcBef>
              <a:spcPts val="500"/>
            </a:spcBef>
            <a:buFont typeface="Arial" panose="020B0604020202020204" pitchFamily="34" charset="0"/>
            <a:buNone/>
            <a:defRPr sz="1100" kern="1200">
              <a:solidFill>
                <a:schemeClr val="tx1"/>
              </a:solidFill>
              <a:latin typeface="+mn-lt"/>
              <a:ea typeface="+mn-ea"/>
              <a:cs typeface="+mn-cs"/>
            </a:defRPr>
          </a:lvl8pPr>
          <a:lvl9pPr marL="0" indent="0" algn="l" defTabSz="914400" rtl="0" eaLnBrk="1" latinLnBrk="0" hangingPunct="1">
            <a:lnSpc>
              <a:spcPct val="100000"/>
            </a:lnSpc>
            <a:spcBef>
              <a:spcPts val="500"/>
            </a:spcBef>
            <a:buFont typeface="Arial" panose="020B0604020202020204" pitchFamily="34" charset="0"/>
            <a:buNone/>
            <a:defRPr sz="1100" kern="1200">
              <a:solidFill>
                <a:schemeClr val="tx1"/>
              </a:solidFill>
              <a:latin typeface="+mn-lt"/>
              <a:ea typeface="+mn-ea"/>
              <a:cs typeface="+mn-cs"/>
            </a:defRPr>
          </a:lvl9pPr>
        </a:lstStyle>
        <a:p>
          <a:r>
            <a:rPr lang="fr-FR">
              <a:solidFill>
                <a:srgbClr val="4889F4"/>
              </a:solidFill>
            </a:rPr>
            <a:t>Fiche 1B (Mécanisme de financement)  : location d’actifs</a:t>
          </a:r>
        </a:p>
      </xdr:txBody>
    </xdr:sp>
    <xdr:clientData/>
  </xdr:twoCellAnchor>
  <xdr:twoCellAnchor>
    <xdr:from>
      <xdr:col>2</xdr:col>
      <xdr:colOff>419973</xdr:colOff>
      <xdr:row>55</xdr:row>
      <xdr:rowOff>15194</xdr:rowOff>
    </xdr:from>
    <xdr:to>
      <xdr:col>5</xdr:col>
      <xdr:colOff>398969</xdr:colOff>
      <xdr:row>59</xdr:row>
      <xdr:rowOff>145363</xdr:rowOff>
    </xdr:to>
    <xdr:grpSp>
      <xdr:nvGrpSpPr>
        <xdr:cNvPr id="50" name="Groupe 49">
          <a:extLst>
            <a:ext uri="{FF2B5EF4-FFF2-40B4-BE49-F238E27FC236}">
              <a16:creationId xmlns:a16="http://schemas.microsoft.com/office/drawing/2014/main" id="{00000000-0008-0000-0600-000032000000}"/>
            </a:ext>
          </a:extLst>
        </xdr:cNvPr>
        <xdr:cNvGrpSpPr/>
      </xdr:nvGrpSpPr>
      <xdr:grpSpPr>
        <a:xfrm>
          <a:off x="1943973" y="10492694"/>
          <a:ext cx="2264996" cy="892169"/>
          <a:chOff x="895350" y="2943225"/>
          <a:chExt cx="2258646" cy="857244"/>
        </a:xfrm>
      </xdr:grpSpPr>
      <xdr:sp macro="" textlink="">
        <xdr:nvSpPr>
          <xdr:cNvPr id="75" name="Rectangle : coins arrondis 74">
            <a:extLst>
              <a:ext uri="{FF2B5EF4-FFF2-40B4-BE49-F238E27FC236}">
                <a16:creationId xmlns:a16="http://schemas.microsoft.com/office/drawing/2014/main" id="{00000000-0008-0000-0600-00004B000000}"/>
              </a:ext>
            </a:extLst>
          </xdr:cNvPr>
          <xdr:cNvSpPr/>
        </xdr:nvSpPr>
        <xdr:spPr>
          <a:xfrm>
            <a:off x="895350" y="2943225"/>
            <a:ext cx="2258646" cy="857244"/>
          </a:xfrm>
          <a:prstGeom prst="roundRect">
            <a:avLst/>
          </a:prstGeom>
          <a:solidFill>
            <a:srgbClr val="4889F4"/>
          </a:solidFill>
          <a:ln w="25400" cap="flat" cmpd="sng" algn="ctr">
            <a:noFill/>
            <a:prstDash val="solid"/>
          </a:ln>
          <a:effectLst/>
        </xdr:spPr>
        <xdr:txBody>
          <a:bodyPr wrap="square" rtlCol="0" anchor="ct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
                <a:srgbClr val="000000"/>
              </a:buClr>
              <a:buSzTx/>
              <a:buFont typeface="Arial"/>
              <a:buNone/>
              <a:tabLst/>
              <a:defRPr/>
            </a:pPr>
            <a:r>
              <a:rPr kumimoji="0" lang="fr-FR" sz="1400" b="1" i="0" u="none" strike="noStrike" kern="0" cap="none" spc="0" normalizeH="0" baseline="0">
                <a:ln>
                  <a:noFill/>
                </a:ln>
                <a:solidFill>
                  <a:srgbClr val="FFFFFF"/>
                </a:solidFill>
                <a:effectLst/>
                <a:uLnTx/>
                <a:uFillTx/>
                <a:latin typeface="Gotham Book" panose="02000603040000020004" pitchFamily="2" charset="0"/>
                <a:ea typeface="+mn-ea"/>
                <a:cs typeface="+mn-cs"/>
                <a:sym typeface="Arial"/>
              </a:rPr>
              <a:t>Refinanceur - Banque</a:t>
            </a:r>
            <a:br>
              <a:rPr kumimoji="0" lang="fr-FR" sz="1400" b="1" i="0" u="none" strike="noStrike" kern="0" cap="none" spc="0" normalizeH="0" baseline="0">
                <a:ln>
                  <a:noFill/>
                </a:ln>
                <a:solidFill>
                  <a:srgbClr val="FFFFFF"/>
                </a:solidFill>
                <a:effectLst/>
                <a:uLnTx/>
                <a:uFillTx/>
                <a:latin typeface="Gotham Book" panose="02000603040000020004" pitchFamily="2" charset="0"/>
                <a:ea typeface="+mn-ea"/>
                <a:cs typeface="+mn-cs"/>
                <a:sym typeface="Arial"/>
              </a:rPr>
            </a:br>
            <a:br>
              <a:rPr kumimoji="0" lang="fr-FR" sz="1400" b="1" i="0" u="none" strike="noStrike" kern="0" cap="none" spc="0" normalizeH="0" baseline="0">
                <a:ln>
                  <a:noFill/>
                </a:ln>
                <a:solidFill>
                  <a:srgbClr val="FFFFFF"/>
                </a:solidFill>
                <a:effectLst/>
                <a:uLnTx/>
                <a:uFillTx/>
                <a:latin typeface="Gotham Book" panose="02000603040000020004" pitchFamily="2" charset="0"/>
                <a:ea typeface="+mn-ea"/>
                <a:cs typeface="+mn-cs"/>
                <a:sym typeface="Arial"/>
              </a:rPr>
            </a:br>
            <a:endParaRPr kumimoji="0" lang="fr-FR" sz="1400" b="1" i="0" u="none" strike="noStrike" kern="0" cap="none" spc="0" normalizeH="0" baseline="0">
              <a:ln>
                <a:noFill/>
              </a:ln>
              <a:solidFill>
                <a:srgbClr val="FFFFFF"/>
              </a:solidFill>
              <a:effectLst/>
              <a:uLnTx/>
              <a:uFillTx/>
              <a:latin typeface="Gotham Book" panose="02000603040000020004" pitchFamily="2" charset="0"/>
              <a:ea typeface="+mn-ea"/>
              <a:cs typeface="+mn-cs"/>
              <a:sym typeface="Arial"/>
            </a:endParaRPr>
          </a:p>
        </xdr:txBody>
      </xdr:sp>
      <xdr:sp macro="" textlink="">
        <xdr:nvSpPr>
          <xdr:cNvPr id="76" name="Rectangle : coins arrondis 75">
            <a:extLst>
              <a:ext uri="{FF2B5EF4-FFF2-40B4-BE49-F238E27FC236}">
                <a16:creationId xmlns:a16="http://schemas.microsoft.com/office/drawing/2014/main" id="{00000000-0008-0000-0600-00004C000000}"/>
              </a:ext>
            </a:extLst>
          </xdr:cNvPr>
          <xdr:cNvSpPr/>
        </xdr:nvSpPr>
        <xdr:spPr>
          <a:xfrm>
            <a:off x="938212" y="3426147"/>
            <a:ext cx="2172921" cy="322482"/>
          </a:xfrm>
          <a:prstGeom prst="roundRect">
            <a:avLst/>
          </a:prstGeom>
          <a:solidFill>
            <a:srgbClr val="FFFFFF"/>
          </a:solidFill>
          <a:ln w="38100">
            <a:solidFill>
              <a:srgbClr val="1B71FA"/>
            </a:solidFill>
          </a:ln>
          <a:effectLst/>
        </xdr:spPr>
        <xdr:txBody>
          <a:bodyPr wrap="square" rtlCol="0" anchor="ct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
                <a:srgbClr val="000000"/>
              </a:buClr>
              <a:buSzTx/>
              <a:buFont typeface="Arial"/>
              <a:buNone/>
              <a:tabLst/>
              <a:defRPr/>
            </a:pPr>
            <a:r>
              <a:rPr kumimoji="0" lang="fr-FR" sz="1400" b="1" i="0" u="none" strike="noStrike" kern="0" cap="none" spc="0" normalizeH="0" baseline="0">
                <a:ln>
                  <a:noFill/>
                </a:ln>
                <a:solidFill>
                  <a:srgbClr val="000000">
                    <a:lumMod val="75000"/>
                    <a:lumOff val="25000"/>
                  </a:srgbClr>
                </a:solidFill>
                <a:effectLst/>
                <a:uLnTx/>
                <a:uFillTx/>
                <a:latin typeface="Gotham Book" panose="02000603040000020004" pitchFamily="2" charset="0"/>
                <a:ea typeface="+mn-ea"/>
                <a:cs typeface="+mn-cs"/>
                <a:sym typeface="Arial"/>
              </a:rPr>
              <a:t>Propriétaire</a:t>
            </a:r>
          </a:p>
        </xdr:txBody>
      </xdr:sp>
    </xdr:grpSp>
    <xdr:clientData/>
  </xdr:twoCellAnchor>
  <xdr:twoCellAnchor>
    <xdr:from>
      <xdr:col>6</xdr:col>
      <xdr:colOff>563628</xdr:colOff>
      <xdr:row>55</xdr:row>
      <xdr:rowOff>13857</xdr:rowOff>
    </xdr:from>
    <xdr:to>
      <xdr:col>9</xdr:col>
      <xdr:colOff>533099</xdr:colOff>
      <xdr:row>59</xdr:row>
      <xdr:rowOff>144026</xdr:rowOff>
    </xdr:to>
    <xdr:grpSp>
      <xdr:nvGrpSpPr>
        <xdr:cNvPr id="51" name="Groupe 50">
          <a:extLst>
            <a:ext uri="{FF2B5EF4-FFF2-40B4-BE49-F238E27FC236}">
              <a16:creationId xmlns:a16="http://schemas.microsoft.com/office/drawing/2014/main" id="{00000000-0008-0000-0600-000033000000}"/>
            </a:ext>
          </a:extLst>
        </xdr:cNvPr>
        <xdr:cNvGrpSpPr/>
      </xdr:nvGrpSpPr>
      <xdr:grpSpPr>
        <a:xfrm>
          <a:off x="5135628" y="10491357"/>
          <a:ext cx="2255471" cy="892169"/>
          <a:chOff x="4572000" y="2943225"/>
          <a:chExt cx="2258646" cy="857244"/>
        </a:xfrm>
      </xdr:grpSpPr>
      <xdr:sp macro="" textlink="">
        <xdr:nvSpPr>
          <xdr:cNvPr id="73" name="Rectangle : coins arrondis 72">
            <a:extLst>
              <a:ext uri="{FF2B5EF4-FFF2-40B4-BE49-F238E27FC236}">
                <a16:creationId xmlns:a16="http://schemas.microsoft.com/office/drawing/2014/main" id="{00000000-0008-0000-0600-000049000000}"/>
              </a:ext>
            </a:extLst>
          </xdr:cNvPr>
          <xdr:cNvSpPr/>
        </xdr:nvSpPr>
        <xdr:spPr>
          <a:xfrm>
            <a:off x="4572000" y="2943225"/>
            <a:ext cx="2258646" cy="857244"/>
          </a:xfrm>
          <a:prstGeom prst="roundRect">
            <a:avLst/>
          </a:prstGeom>
          <a:solidFill>
            <a:srgbClr val="4889F4"/>
          </a:solidFill>
          <a:ln w="25400" cap="flat" cmpd="sng" algn="ctr">
            <a:noFill/>
            <a:prstDash val="solid"/>
          </a:ln>
          <a:effectLst/>
        </xdr:spPr>
        <xdr:txBody>
          <a:bodyPr wrap="square" rtlCol="0" anchor="ct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
                <a:srgbClr val="000000"/>
              </a:buClr>
              <a:buSzTx/>
              <a:buFont typeface="Arial"/>
              <a:buNone/>
              <a:tabLst/>
              <a:defRPr/>
            </a:pPr>
            <a:r>
              <a:rPr kumimoji="0" lang="fr-FR" sz="1400" b="1" i="0" u="none" strike="noStrike" kern="0" cap="none" spc="0" normalizeH="0" baseline="0">
                <a:ln>
                  <a:noFill/>
                </a:ln>
                <a:solidFill>
                  <a:srgbClr val="FFFFFF"/>
                </a:solidFill>
                <a:effectLst/>
                <a:uLnTx/>
                <a:uFillTx/>
                <a:latin typeface="Gotham Book" panose="02000603040000020004" pitchFamily="2" charset="0"/>
                <a:ea typeface="+mn-ea"/>
                <a:cs typeface="+mn-cs"/>
                <a:sym typeface="Arial"/>
              </a:rPr>
              <a:t>Entreprise</a:t>
            </a:r>
            <a:br>
              <a:rPr kumimoji="0" lang="fr-FR" sz="1400" b="1" i="0" u="none" strike="noStrike" kern="0" cap="none" spc="0" normalizeH="0" baseline="0">
                <a:ln>
                  <a:noFill/>
                </a:ln>
                <a:solidFill>
                  <a:srgbClr val="FFFFFF"/>
                </a:solidFill>
                <a:effectLst/>
                <a:uLnTx/>
                <a:uFillTx/>
                <a:latin typeface="Gotham Book" panose="02000603040000020004" pitchFamily="2" charset="0"/>
                <a:ea typeface="+mn-ea"/>
                <a:cs typeface="+mn-cs"/>
                <a:sym typeface="Arial"/>
              </a:rPr>
            </a:br>
            <a:br>
              <a:rPr kumimoji="0" lang="fr-FR" sz="1400" b="1" i="0" u="none" strike="noStrike" kern="0" cap="none" spc="0" normalizeH="0" baseline="0">
                <a:ln>
                  <a:noFill/>
                </a:ln>
                <a:solidFill>
                  <a:srgbClr val="FFFFFF"/>
                </a:solidFill>
                <a:effectLst/>
                <a:uLnTx/>
                <a:uFillTx/>
                <a:latin typeface="Gotham Book" panose="02000603040000020004" pitchFamily="2" charset="0"/>
                <a:ea typeface="+mn-ea"/>
                <a:cs typeface="+mn-cs"/>
                <a:sym typeface="Arial"/>
              </a:rPr>
            </a:br>
            <a:endParaRPr kumimoji="0" lang="fr-FR" sz="1400" b="1" i="0" u="none" strike="noStrike" kern="0" cap="none" spc="0" normalizeH="0" baseline="0">
              <a:ln>
                <a:noFill/>
              </a:ln>
              <a:solidFill>
                <a:srgbClr val="FFFFFF"/>
              </a:solidFill>
              <a:effectLst/>
              <a:uLnTx/>
              <a:uFillTx/>
              <a:latin typeface="Gotham Book" panose="02000603040000020004" pitchFamily="2" charset="0"/>
              <a:ea typeface="+mn-ea"/>
              <a:cs typeface="+mn-cs"/>
              <a:sym typeface="Arial"/>
            </a:endParaRPr>
          </a:p>
        </xdr:txBody>
      </xdr:sp>
      <xdr:sp macro="" textlink="">
        <xdr:nvSpPr>
          <xdr:cNvPr id="74" name="Rectangle : coins arrondis 73">
            <a:extLst>
              <a:ext uri="{FF2B5EF4-FFF2-40B4-BE49-F238E27FC236}">
                <a16:creationId xmlns:a16="http://schemas.microsoft.com/office/drawing/2014/main" id="{00000000-0008-0000-0600-00004A000000}"/>
              </a:ext>
            </a:extLst>
          </xdr:cNvPr>
          <xdr:cNvSpPr/>
        </xdr:nvSpPr>
        <xdr:spPr>
          <a:xfrm>
            <a:off x="4614862" y="3426147"/>
            <a:ext cx="2172921" cy="322482"/>
          </a:xfrm>
          <a:prstGeom prst="roundRect">
            <a:avLst/>
          </a:prstGeom>
          <a:solidFill>
            <a:srgbClr val="FFFFFF"/>
          </a:solidFill>
          <a:ln w="38100">
            <a:solidFill>
              <a:srgbClr val="1B71FA"/>
            </a:solidFill>
          </a:ln>
          <a:effectLst/>
        </xdr:spPr>
        <xdr:txBody>
          <a:bodyPr wrap="square" rtlCol="0" anchor="ct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
                <a:srgbClr val="000000"/>
              </a:buClr>
              <a:buSzTx/>
              <a:buFont typeface="Arial"/>
              <a:buNone/>
              <a:tabLst/>
              <a:defRPr/>
            </a:pPr>
            <a:r>
              <a:rPr kumimoji="0" lang="fr-FR" sz="1400" b="1" i="0" u="none" strike="noStrike" kern="0" cap="none" spc="0" normalizeH="0" baseline="0">
                <a:ln>
                  <a:noFill/>
                </a:ln>
                <a:solidFill>
                  <a:srgbClr val="000000">
                    <a:lumMod val="75000"/>
                    <a:lumOff val="25000"/>
                  </a:srgbClr>
                </a:solidFill>
                <a:effectLst/>
                <a:uLnTx/>
                <a:uFillTx/>
                <a:latin typeface="Gotham Book" panose="02000603040000020004" pitchFamily="2" charset="0"/>
                <a:ea typeface="+mn-ea"/>
                <a:cs typeface="+mn-cs"/>
                <a:sym typeface="Arial"/>
              </a:rPr>
              <a:t>Locataire</a:t>
            </a:r>
          </a:p>
        </xdr:txBody>
      </xdr:sp>
    </xdr:grpSp>
    <xdr:clientData/>
  </xdr:twoCellAnchor>
  <xdr:twoCellAnchor>
    <xdr:from>
      <xdr:col>6</xdr:col>
      <xdr:colOff>563627</xdr:colOff>
      <xdr:row>44</xdr:row>
      <xdr:rowOff>147019</xdr:rowOff>
    </xdr:from>
    <xdr:to>
      <xdr:col>9</xdr:col>
      <xdr:colOff>533098</xdr:colOff>
      <xdr:row>51</xdr:row>
      <xdr:rowOff>22380</xdr:rowOff>
    </xdr:to>
    <xdr:grpSp>
      <xdr:nvGrpSpPr>
        <xdr:cNvPr id="52" name="Groupe 51">
          <a:extLst>
            <a:ext uri="{FF2B5EF4-FFF2-40B4-BE49-F238E27FC236}">
              <a16:creationId xmlns:a16="http://schemas.microsoft.com/office/drawing/2014/main" id="{00000000-0008-0000-0600-000034000000}"/>
            </a:ext>
          </a:extLst>
        </xdr:cNvPr>
        <xdr:cNvGrpSpPr/>
      </xdr:nvGrpSpPr>
      <xdr:grpSpPr>
        <a:xfrm>
          <a:off x="5135627" y="8529019"/>
          <a:ext cx="2255471" cy="1208861"/>
          <a:chOff x="3153996" y="1188136"/>
          <a:chExt cx="2258646" cy="1135836"/>
        </a:xfrm>
      </xdr:grpSpPr>
      <xdr:sp macro="" textlink="">
        <xdr:nvSpPr>
          <xdr:cNvPr id="71" name="Rectangle : coins arrondis 70">
            <a:extLst>
              <a:ext uri="{FF2B5EF4-FFF2-40B4-BE49-F238E27FC236}">
                <a16:creationId xmlns:a16="http://schemas.microsoft.com/office/drawing/2014/main" id="{00000000-0008-0000-0600-000047000000}"/>
              </a:ext>
            </a:extLst>
          </xdr:cNvPr>
          <xdr:cNvSpPr/>
        </xdr:nvSpPr>
        <xdr:spPr>
          <a:xfrm>
            <a:off x="3153996" y="1188136"/>
            <a:ext cx="2258646" cy="1135836"/>
          </a:xfrm>
          <a:prstGeom prst="roundRect">
            <a:avLst/>
          </a:prstGeom>
          <a:solidFill>
            <a:srgbClr val="4889F4"/>
          </a:solidFill>
          <a:ln w="25400" cap="flat" cmpd="sng" algn="ctr">
            <a:noFill/>
            <a:prstDash val="solid"/>
          </a:ln>
          <a:effectLst/>
        </xdr:spPr>
        <xdr:txBody>
          <a:bodyPr wrap="square" rtlCol="0" anchor="ct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
                <a:srgbClr val="000000"/>
              </a:buClr>
              <a:buSzTx/>
              <a:buFont typeface="Arial"/>
              <a:buNone/>
              <a:tabLst/>
              <a:defRPr/>
            </a:pPr>
            <a:r>
              <a:rPr kumimoji="0" lang="fr-FR" sz="1400" b="1" i="0" u="none" strike="noStrike" kern="0" cap="none" spc="0" normalizeH="0" baseline="0">
                <a:ln>
                  <a:noFill/>
                </a:ln>
                <a:solidFill>
                  <a:srgbClr val="FFFFFF"/>
                </a:solidFill>
                <a:effectLst/>
                <a:uLnTx/>
                <a:uFillTx/>
                <a:latin typeface="Gotham Book" panose="02000603040000020004"/>
                <a:sym typeface="Arial"/>
              </a:rPr>
              <a:t>SS2E (Société de services en Efficacité Energétique)</a:t>
            </a:r>
          </a:p>
          <a:p>
            <a:pPr marL="0" marR="0" lvl="0" indent="0" algn="ctr" defTabSz="914400" eaLnBrk="1" fontAlgn="auto" latinLnBrk="0" hangingPunct="1">
              <a:lnSpc>
                <a:spcPct val="100000"/>
              </a:lnSpc>
              <a:spcBef>
                <a:spcPts val="0"/>
              </a:spcBef>
              <a:spcAft>
                <a:spcPts val="0"/>
              </a:spcAft>
              <a:buClr>
                <a:srgbClr val="000000"/>
              </a:buClr>
              <a:buSzTx/>
              <a:buFont typeface="Arial"/>
              <a:buNone/>
              <a:tabLst/>
              <a:defRPr/>
            </a:pPr>
            <a:br>
              <a:rPr kumimoji="0" lang="fr-FR" sz="1400" b="1" i="0" u="none" strike="noStrike" kern="0" cap="none" spc="0" normalizeH="0" baseline="0">
                <a:ln>
                  <a:noFill/>
                </a:ln>
                <a:solidFill>
                  <a:srgbClr val="FFFFFF"/>
                </a:solidFill>
                <a:effectLst/>
                <a:uLnTx/>
                <a:uFillTx/>
                <a:latin typeface="Gotham Book" panose="02000603040000020004"/>
                <a:sym typeface="Arial"/>
              </a:rPr>
            </a:br>
            <a:endParaRPr kumimoji="0" lang="fr-FR" sz="1400" b="1" i="0" u="none" strike="noStrike" kern="0" cap="none" spc="0" normalizeH="0" baseline="0">
              <a:ln>
                <a:noFill/>
              </a:ln>
              <a:solidFill>
                <a:srgbClr val="FFFFFF"/>
              </a:solidFill>
              <a:effectLst/>
              <a:uLnTx/>
              <a:uFillTx/>
              <a:latin typeface="Gotham Book" panose="02000603040000020004"/>
              <a:sym typeface="Arial"/>
            </a:endParaRPr>
          </a:p>
        </xdr:txBody>
      </xdr:sp>
      <xdr:sp macro="" textlink="">
        <xdr:nvSpPr>
          <xdr:cNvPr id="72" name="Rectangle : coins arrondis 71">
            <a:extLst>
              <a:ext uri="{FF2B5EF4-FFF2-40B4-BE49-F238E27FC236}">
                <a16:creationId xmlns:a16="http://schemas.microsoft.com/office/drawing/2014/main" id="{00000000-0008-0000-0600-000048000000}"/>
              </a:ext>
            </a:extLst>
          </xdr:cNvPr>
          <xdr:cNvSpPr/>
        </xdr:nvSpPr>
        <xdr:spPr>
          <a:xfrm>
            <a:off x="3196858" y="1949650"/>
            <a:ext cx="2172921" cy="322482"/>
          </a:xfrm>
          <a:prstGeom prst="roundRect">
            <a:avLst/>
          </a:prstGeom>
          <a:solidFill>
            <a:srgbClr val="FFFFFF"/>
          </a:solidFill>
          <a:ln w="38100">
            <a:solidFill>
              <a:srgbClr val="1B71FA"/>
            </a:solidFill>
          </a:ln>
          <a:effectLst/>
        </xdr:spPr>
        <xdr:txBody>
          <a:bodyPr wrap="square" rtlCol="0" anchor="ct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
                <a:srgbClr val="000000"/>
              </a:buClr>
              <a:buSzTx/>
              <a:buFont typeface="Arial"/>
              <a:buNone/>
              <a:tabLst/>
              <a:defRPr/>
            </a:pPr>
            <a:r>
              <a:rPr kumimoji="0" lang="fr-FR" sz="1400" b="1" i="0" u="none" strike="noStrike" kern="0" cap="none" spc="0" normalizeH="0" baseline="0">
                <a:ln>
                  <a:noFill/>
                </a:ln>
                <a:solidFill>
                  <a:srgbClr val="000000">
                    <a:lumMod val="75000"/>
                    <a:lumOff val="25000"/>
                  </a:srgbClr>
                </a:solidFill>
                <a:effectLst/>
                <a:uLnTx/>
                <a:uFillTx/>
                <a:latin typeface="Gotham Book" panose="02000603040000020004" pitchFamily="2" charset="0"/>
                <a:ea typeface="+mn-ea"/>
                <a:cs typeface="+mn-cs"/>
                <a:sym typeface="Arial"/>
              </a:rPr>
              <a:t>Intermédiaire</a:t>
            </a:r>
          </a:p>
        </xdr:txBody>
      </xdr:sp>
    </xdr:grpSp>
    <xdr:clientData/>
  </xdr:twoCellAnchor>
  <xdr:twoCellAnchor>
    <xdr:from>
      <xdr:col>4</xdr:col>
      <xdr:colOff>28471</xdr:colOff>
      <xdr:row>47</xdr:row>
      <xdr:rowOff>175187</xdr:rowOff>
    </xdr:from>
    <xdr:to>
      <xdr:col>6</xdr:col>
      <xdr:colOff>560452</xdr:colOff>
      <xdr:row>55</xdr:row>
      <xdr:rowOff>12019</xdr:rowOff>
    </xdr:to>
    <xdr:cxnSp macro="">
      <xdr:nvCxnSpPr>
        <xdr:cNvPr id="53" name="Connecteur droit avec flèche 52">
          <a:extLst>
            <a:ext uri="{FF2B5EF4-FFF2-40B4-BE49-F238E27FC236}">
              <a16:creationId xmlns:a16="http://schemas.microsoft.com/office/drawing/2014/main" id="{00000000-0008-0000-0600-000035000000}"/>
            </a:ext>
          </a:extLst>
        </xdr:cNvPr>
        <xdr:cNvCxnSpPr>
          <a:cxnSpLocks/>
          <a:stCxn id="71" idx="1"/>
          <a:endCxn id="75" idx="0"/>
        </xdr:cNvCxnSpPr>
      </xdr:nvCxnSpPr>
      <xdr:spPr>
        <a:xfrm flipH="1">
          <a:off x="2314471" y="9042962"/>
          <a:ext cx="2055981" cy="1284632"/>
        </a:xfrm>
        <a:prstGeom prst="straightConnector1">
          <a:avLst/>
        </a:prstGeom>
        <a:noFill/>
        <a:ln w="28575" cap="flat" cmpd="sng" algn="ctr">
          <a:solidFill>
            <a:srgbClr val="37EF81"/>
          </a:solidFill>
          <a:prstDash val="solid"/>
          <a:headEnd type="arrow" w="med" len="med"/>
          <a:tailEnd type="arrow" w="med" len="med"/>
        </a:ln>
        <a:effectLst/>
      </xdr:spPr>
    </xdr:cxnSp>
    <xdr:clientData/>
  </xdr:twoCellAnchor>
  <xdr:twoCellAnchor>
    <xdr:from>
      <xdr:col>9</xdr:col>
      <xdr:colOff>533098</xdr:colOff>
      <xdr:row>47</xdr:row>
      <xdr:rowOff>175187</xdr:rowOff>
    </xdr:from>
    <xdr:to>
      <xdr:col>12</xdr:col>
      <xdr:colOff>418969</xdr:colOff>
      <xdr:row>55</xdr:row>
      <xdr:rowOff>10682</xdr:rowOff>
    </xdr:to>
    <xdr:cxnSp macro="">
      <xdr:nvCxnSpPr>
        <xdr:cNvPr id="54" name="Connecteur droit avec flèche 53">
          <a:extLst>
            <a:ext uri="{FF2B5EF4-FFF2-40B4-BE49-F238E27FC236}">
              <a16:creationId xmlns:a16="http://schemas.microsoft.com/office/drawing/2014/main" id="{00000000-0008-0000-0600-000036000000}"/>
            </a:ext>
          </a:extLst>
        </xdr:cNvPr>
        <xdr:cNvCxnSpPr>
          <a:cxnSpLocks/>
          <a:stCxn id="71" idx="3"/>
          <a:endCxn id="69" idx="0"/>
        </xdr:cNvCxnSpPr>
      </xdr:nvCxnSpPr>
      <xdr:spPr>
        <a:xfrm>
          <a:off x="6629098" y="9042962"/>
          <a:ext cx="2171871" cy="1283295"/>
        </a:xfrm>
        <a:prstGeom prst="straightConnector1">
          <a:avLst/>
        </a:prstGeom>
        <a:noFill/>
        <a:ln w="28575" cap="flat" cmpd="sng" algn="ctr">
          <a:solidFill>
            <a:srgbClr val="37EF81"/>
          </a:solidFill>
          <a:prstDash val="solid"/>
          <a:headEnd type="arrow" w="med" len="med"/>
          <a:tailEnd type="arrow" w="med" len="med"/>
        </a:ln>
        <a:effectLst/>
      </xdr:spPr>
    </xdr:cxnSp>
    <xdr:clientData/>
  </xdr:twoCellAnchor>
  <xdr:twoCellAnchor>
    <xdr:from>
      <xdr:col>8</xdr:col>
      <xdr:colOff>165775</xdr:colOff>
      <xdr:row>51</xdr:row>
      <xdr:rowOff>25555</xdr:rowOff>
    </xdr:from>
    <xdr:to>
      <xdr:col>8</xdr:col>
      <xdr:colOff>165776</xdr:colOff>
      <xdr:row>55</xdr:row>
      <xdr:rowOff>10682</xdr:rowOff>
    </xdr:to>
    <xdr:cxnSp macro="">
      <xdr:nvCxnSpPr>
        <xdr:cNvPr id="55" name="Connecteur droit avec flèche 54">
          <a:extLst>
            <a:ext uri="{FF2B5EF4-FFF2-40B4-BE49-F238E27FC236}">
              <a16:creationId xmlns:a16="http://schemas.microsoft.com/office/drawing/2014/main" id="{00000000-0008-0000-0600-000037000000}"/>
            </a:ext>
          </a:extLst>
        </xdr:cNvPr>
        <xdr:cNvCxnSpPr>
          <a:cxnSpLocks/>
          <a:stCxn id="73" idx="0"/>
          <a:endCxn id="71" idx="2"/>
        </xdr:cNvCxnSpPr>
      </xdr:nvCxnSpPr>
      <xdr:spPr>
        <a:xfrm flipH="1" flipV="1">
          <a:off x="5499775" y="9617230"/>
          <a:ext cx="1" cy="709027"/>
        </a:xfrm>
        <a:prstGeom prst="straightConnector1">
          <a:avLst/>
        </a:prstGeom>
        <a:noFill/>
        <a:ln w="28575" cap="flat" cmpd="sng" algn="ctr">
          <a:solidFill>
            <a:srgbClr val="37EF81"/>
          </a:solidFill>
          <a:prstDash val="solid"/>
          <a:headEnd type="arrow" w="med" len="med"/>
          <a:tailEnd type="arrow" w="med" len="med"/>
        </a:ln>
        <a:effectLst/>
      </xdr:spPr>
    </xdr:cxnSp>
    <xdr:clientData/>
  </xdr:twoCellAnchor>
  <xdr:twoCellAnchor>
    <xdr:from>
      <xdr:col>8</xdr:col>
      <xdr:colOff>542600</xdr:colOff>
      <xdr:row>57</xdr:row>
      <xdr:rowOff>160642</xdr:rowOff>
    </xdr:from>
    <xdr:to>
      <xdr:col>11</xdr:col>
      <xdr:colOff>747127</xdr:colOff>
      <xdr:row>60</xdr:row>
      <xdr:rowOff>171715</xdr:rowOff>
    </xdr:to>
    <xdr:sp macro="" textlink="">
      <xdr:nvSpPr>
        <xdr:cNvPr id="56" name="ZoneTexte 15">
          <a:extLst>
            <a:ext uri="{FF2B5EF4-FFF2-40B4-BE49-F238E27FC236}">
              <a16:creationId xmlns:a16="http://schemas.microsoft.com/office/drawing/2014/main" id="{00000000-0008-0000-0600-000038000000}"/>
            </a:ext>
          </a:extLst>
        </xdr:cNvPr>
        <xdr:cNvSpPr txBox="1"/>
      </xdr:nvSpPr>
      <xdr:spPr>
        <a:xfrm>
          <a:off x="5876600" y="10838167"/>
          <a:ext cx="2490527" cy="553998"/>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buClr>
              <a:srgbClr val="000000"/>
            </a:buClr>
            <a:buFont typeface="Arial"/>
            <a:buNone/>
            <a:defRPr/>
          </a:pPr>
          <a:r>
            <a:rPr lang="fr-FR" sz="1000" b="1" kern="0">
              <a:solidFill>
                <a:srgbClr val="000000">
                  <a:lumMod val="75000"/>
                  <a:lumOff val="25000"/>
                </a:srgbClr>
              </a:solidFill>
              <a:latin typeface="Gotham Book" panose="02000603040000020004" pitchFamily="2" charset="0"/>
              <a:sym typeface="Arial"/>
            </a:rPr>
            <a:t>1 - Choix </a:t>
          </a:r>
        </a:p>
        <a:p>
          <a:pPr algn="ctr">
            <a:buClr>
              <a:srgbClr val="000000"/>
            </a:buClr>
            <a:buFont typeface="Arial"/>
            <a:buNone/>
            <a:defRPr/>
          </a:pPr>
          <a:r>
            <a:rPr lang="fr-FR" sz="1000" b="1" kern="0">
              <a:solidFill>
                <a:srgbClr val="000000">
                  <a:lumMod val="75000"/>
                  <a:lumOff val="25000"/>
                </a:srgbClr>
              </a:solidFill>
              <a:latin typeface="Gotham Book" panose="02000603040000020004" pitchFamily="2" charset="0"/>
              <a:sym typeface="Arial"/>
            </a:rPr>
            <a:t>de </a:t>
          </a:r>
        </a:p>
        <a:p>
          <a:pPr algn="ctr">
            <a:buClr>
              <a:srgbClr val="000000"/>
            </a:buClr>
            <a:buFont typeface="Arial"/>
            <a:buNone/>
            <a:defRPr/>
          </a:pPr>
          <a:r>
            <a:rPr lang="fr-FR" sz="1000" b="1" kern="0">
              <a:solidFill>
                <a:srgbClr val="000000">
                  <a:lumMod val="75000"/>
                  <a:lumOff val="25000"/>
                </a:srgbClr>
              </a:solidFill>
              <a:latin typeface="Gotham Book" panose="02000603040000020004" pitchFamily="2" charset="0"/>
              <a:sym typeface="Arial"/>
            </a:rPr>
            <a:t>l’équipement</a:t>
          </a:r>
        </a:p>
      </xdr:txBody>
    </xdr:sp>
    <xdr:clientData/>
  </xdr:twoCellAnchor>
  <xdr:twoCellAnchor>
    <xdr:from>
      <xdr:col>2</xdr:col>
      <xdr:colOff>756839</xdr:colOff>
      <xdr:row>50</xdr:row>
      <xdr:rowOff>136661</xdr:rowOff>
    </xdr:from>
    <xdr:to>
      <xdr:col>5</xdr:col>
      <xdr:colOff>494414</xdr:colOff>
      <xdr:row>52</xdr:row>
      <xdr:rowOff>20932</xdr:rowOff>
    </xdr:to>
    <xdr:sp macro="" textlink="">
      <xdr:nvSpPr>
        <xdr:cNvPr id="57" name="ZoneTexte 16">
          <a:extLst>
            <a:ext uri="{FF2B5EF4-FFF2-40B4-BE49-F238E27FC236}">
              <a16:creationId xmlns:a16="http://schemas.microsoft.com/office/drawing/2014/main" id="{00000000-0008-0000-0600-000039000000}"/>
            </a:ext>
          </a:extLst>
        </xdr:cNvPr>
        <xdr:cNvSpPr txBox="1"/>
      </xdr:nvSpPr>
      <xdr:spPr>
        <a:xfrm>
          <a:off x="1518839" y="9547361"/>
          <a:ext cx="2023575" cy="246221"/>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buClr>
              <a:srgbClr val="000000"/>
            </a:buClr>
            <a:buFont typeface="Arial"/>
            <a:buNone/>
            <a:defRPr/>
          </a:pPr>
          <a:r>
            <a:rPr lang="fr-FR" sz="1000" b="1" kern="0">
              <a:solidFill>
                <a:srgbClr val="000000">
                  <a:lumMod val="75000"/>
                  <a:lumOff val="25000"/>
                </a:srgbClr>
              </a:solidFill>
              <a:latin typeface="Gotham Book" panose="02000603040000020004" pitchFamily="2" charset="0"/>
              <a:sym typeface="Arial"/>
            </a:rPr>
            <a:t>6 – Contrat Tripartite</a:t>
          </a:r>
        </a:p>
      </xdr:txBody>
    </xdr:sp>
    <xdr:clientData/>
  </xdr:twoCellAnchor>
  <xdr:twoCellAnchor>
    <xdr:from>
      <xdr:col>11</xdr:col>
      <xdr:colOff>53233</xdr:colOff>
      <xdr:row>55</xdr:row>
      <xdr:rowOff>13857</xdr:rowOff>
    </xdr:from>
    <xdr:to>
      <xdr:col>14</xdr:col>
      <xdr:colOff>29054</xdr:colOff>
      <xdr:row>59</xdr:row>
      <xdr:rowOff>144026</xdr:rowOff>
    </xdr:to>
    <xdr:grpSp>
      <xdr:nvGrpSpPr>
        <xdr:cNvPr id="58" name="Groupe 57">
          <a:extLst>
            <a:ext uri="{FF2B5EF4-FFF2-40B4-BE49-F238E27FC236}">
              <a16:creationId xmlns:a16="http://schemas.microsoft.com/office/drawing/2014/main" id="{00000000-0008-0000-0600-00003A000000}"/>
            </a:ext>
          </a:extLst>
        </xdr:cNvPr>
        <xdr:cNvGrpSpPr/>
      </xdr:nvGrpSpPr>
      <xdr:grpSpPr>
        <a:xfrm>
          <a:off x="8435233" y="10491357"/>
          <a:ext cx="2261821" cy="892169"/>
          <a:chOff x="3153996" y="1466728"/>
          <a:chExt cx="2258646" cy="857244"/>
        </a:xfrm>
      </xdr:grpSpPr>
      <xdr:sp macro="" textlink="">
        <xdr:nvSpPr>
          <xdr:cNvPr id="69" name="Rectangle : coins arrondis 68">
            <a:extLst>
              <a:ext uri="{FF2B5EF4-FFF2-40B4-BE49-F238E27FC236}">
                <a16:creationId xmlns:a16="http://schemas.microsoft.com/office/drawing/2014/main" id="{00000000-0008-0000-0600-000045000000}"/>
              </a:ext>
            </a:extLst>
          </xdr:cNvPr>
          <xdr:cNvSpPr/>
        </xdr:nvSpPr>
        <xdr:spPr>
          <a:xfrm>
            <a:off x="3153996" y="1466728"/>
            <a:ext cx="2258646" cy="857244"/>
          </a:xfrm>
          <a:prstGeom prst="roundRect">
            <a:avLst/>
          </a:prstGeom>
          <a:solidFill>
            <a:srgbClr val="4889F4"/>
          </a:solidFill>
          <a:ln w="25400" cap="flat" cmpd="sng" algn="ctr">
            <a:noFill/>
            <a:prstDash val="solid"/>
          </a:ln>
          <a:effectLst/>
        </xdr:spPr>
        <xdr:txBody>
          <a:bodyPr wrap="square" rtlCol="0" anchor="ct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
                <a:srgbClr val="000000"/>
              </a:buClr>
              <a:buSzTx/>
              <a:buFont typeface="Arial"/>
              <a:buNone/>
              <a:tabLst/>
              <a:defRPr/>
            </a:pPr>
            <a:r>
              <a:rPr kumimoji="0" lang="fr-FR" sz="1400" b="1" i="0" u="none" strike="noStrike" kern="0" cap="none" spc="0" normalizeH="0" baseline="0">
                <a:ln>
                  <a:noFill/>
                </a:ln>
                <a:solidFill>
                  <a:srgbClr val="FFFFFF"/>
                </a:solidFill>
                <a:effectLst/>
                <a:uLnTx/>
                <a:uFillTx/>
                <a:latin typeface="Gotham Book" panose="02000603040000020004" pitchFamily="2" charset="0"/>
                <a:ea typeface="+mn-ea"/>
                <a:cs typeface="+mn-cs"/>
                <a:sym typeface="Arial"/>
              </a:rPr>
              <a:t>Vendeur</a:t>
            </a:r>
          </a:p>
          <a:p>
            <a:pPr marL="0" marR="0" lvl="0" indent="0" algn="ctr" defTabSz="914400" eaLnBrk="1" fontAlgn="auto" latinLnBrk="0" hangingPunct="1">
              <a:lnSpc>
                <a:spcPct val="100000"/>
              </a:lnSpc>
              <a:spcBef>
                <a:spcPts val="0"/>
              </a:spcBef>
              <a:spcAft>
                <a:spcPts val="0"/>
              </a:spcAft>
              <a:buClr>
                <a:srgbClr val="000000"/>
              </a:buClr>
              <a:buSzTx/>
              <a:buFont typeface="Arial"/>
              <a:buNone/>
              <a:tabLst/>
              <a:defRPr/>
            </a:pPr>
            <a:br>
              <a:rPr kumimoji="0" lang="fr-FR" sz="1400" b="1" i="0" u="none" strike="noStrike" kern="0" cap="none" spc="0" normalizeH="0" baseline="0">
                <a:ln>
                  <a:noFill/>
                </a:ln>
                <a:solidFill>
                  <a:srgbClr val="FFFFFF"/>
                </a:solidFill>
                <a:effectLst/>
                <a:uLnTx/>
                <a:uFillTx/>
                <a:latin typeface="Gotham Book" panose="02000603040000020004" pitchFamily="2" charset="0"/>
                <a:ea typeface="+mn-ea"/>
                <a:cs typeface="+mn-cs"/>
                <a:sym typeface="Arial"/>
              </a:rPr>
            </a:br>
            <a:endParaRPr kumimoji="0" lang="fr-FR" sz="1400" b="1" i="0" u="none" strike="noStrike" kern="0" cap="none" spc="0" normalizeH="0" baseline="0">
              <a:ln>
                <a:noFill/>
              </a:ln>
              <a:solidFill>
                <a:srgbClr val="FFFFFF"/>
              </a:solidFill>
              <a:effectLst/>
              <a:uLnTx/>
              <a:uFillTx/>
              <a:latin typeface="Gotham Book" panose="02000603040000020004" pitchFamily="2" charset="0"/>
              <a:ea typeface="+mn-ea"/>
              <a:cs typeface="+mn-cs"/>
              <a:sym typeface="Arial"/>
            </a:endParaRPr>
          </a:p>
        </xdr:txBody>
      </xdr:sp>
      <xdr:sp macro="" textlink="">
        <xdr:nvSpPr>
          <xdr:cNvPr id="70" name="Rectangle : coins arrondis 69">
            <a:extLst>
              <a:ext uri="{FF2B5EF4-FFF2-40B4-BE49-F238E27FC236}">
                <a16:creationId xmlns:a16="http://schemas.microsoft.com/office/drawing/2014/main" id="{00000000-0008-0000-0600-000046000000}"/>
              </a:ext>
            </a:extLst>
          </xdr:cNvPr>
          <xdr:cNvSpPr/>
        </xdr:nvSpPr>
        <xdr:spPr>
          <a:xfrm>
            <a:off x="3196858" y="1949650"/>
            <a:ext cx="2172921" cy="322482"/>
          </a:xfrm>
          <a:prstGeom prst="roundRect">
            <a:avLst/>
          </a:prstGeom>
          <a:solidFill>
            <a:srgbClr val="FFFFFF"/>
          </a:solidFill>
          <a:ln w="38100">
            <a:solidFill>
              <a:srgbClr val="1B71FA"/>
            </a:solidFill>
          </a:ln>
          <a:effectLst/>
        </xdr:spPr>
        <xdr:txBody>
          <a:bodyPr wrap="square" rtlCol="0" anchor="ct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
                <a:srgbClr val="000000"/>
              </a:buClr>
              <a:buSzTx/>
              <a:buFont typeface="Arial"/>
              <a:buNone/>
              <a:tabLst/>
              <a:defRPr/>
            </a:pPr>
            <a:r>
              <a:rPr kumimoji="0" lang="fr-FR" sz="1400" b="1" i="0" u="none" strike="noStrike" kern="0" cap="none" spc="0" normalizeH="0" baseline="0">
                <a:ln>
                  <a:noFill/>
                </a:ln>
                <a:solidFill>
                  <a:srgbClr val="000000">
                    <a:lumMod val="75000"/>
                    <a:lumOff val="25000"/>
                  </a:srgbClr>
                </a:solidFill>
                <a:effectLst/>
                <a:uLnTx/>
                <a:uFillTx/>
                <a:latin typeface="Gotham Book" panose="02000603040000020004" pitchFamily="2" charset="0"/>
                <a:ea typeface="+mn-ea"/>
                <a:cs typeface="+mn-cs"/>
                <a:sym typeface="Arial"/>
              </a:rPr>
              <a:t>Fournisseur</a:t>
            </a:r>
          </a:p>
        </xdr:txBody>
      </xdr:sp>
    </xdr:grpSp>
    <xdr:clientData/>
  </xdr:twoCellAnchor>
  <xdr:twoCellAnchor>
    <xdr:from>
      <xdr:col>9</xdr:col>
      <xdr:colOff>533099</xdr:colOff>
      <xdr:row>57</xdr:row>
      <xdr:rowOff>75767</xdr:rowOff>
    </xdr:from>
    <xdr:to>
      <xdr:col>11</xdr:col>
      <xdr:colOff>50058</xdr:colOff>
      <xdr:row>57</xdr:row>
      <xdr:rowOff>75767</xdr:rowOff>
    </xdr:to>
    <xdr:cxnSp macro="">
      <xdr:nvCxnSpPr>
        <xdr:cNvPr id="59" name="Connecteur droit avec flèche 58">
          <a:extLst>
            <a:ext uri="{FF2B5EF4-FFF2-40B4-BE49-F238E27FC236}">
              <a16:creationId xmlns:a16="http://schemas.microsoft.com/office/drawing/2014/main" id="{00000000-0008-0000-0600-00003B000000}"/>
            </a:ext>
          </a:extLst>
        </xdr:cNvPr>
        <xdr:cNvCxnSpPr>
          <a:cxnSpLocks/>
          <a:stCxn id="73" idx="3"/>
          <a:endCxn id="69" idx="1"/>
        </xdr:cNvCxnSpPr>
      </xdr:nvCxnSpPr>
      <xdr:spPr>
        <a:xfrm>
          <a:off x="6629099" y="10753292"/>
          <a:ext cx="1040959" cy="0"/>
        </a:xfrm>
        <a:prstGeom prst="straightConnector1">
          <a:avLst/>
        </a:prstGeom>
        <a:noFill/>
        <a:ln w="28575" cap="flat" cmpd="sng" algn="ctr">
          <a:solidFill>
            <a:srgbClr val="37EF81"/>
          </a:solidFill>
          <a:prstDash val="solid"/>
          <a:headEnd type="arrow" w="med" len="med"/>
          <a:tailEnd type="arrow" w="med" len="med"/>
        </a:ln>
        <a:effectLst/>
      </xdr:spPr>
    </xdr:cxnSp>
    <xdr:clientData/>
  </xdr:twoCellAnchor>
  <xdr:twoCellAnchor>
    <xdr:from>
      <xdr:col>9</xdr:col>
      <xdr:colOff>536272</xdr:colOff>
      <xdr:row>54</xdr:row>
      <xdr:rowOff>141094</xdr:rowOff>
    </xdr:from>
    <xdr:to>
      <xdr:col>11</xdr:col>
      <xdr:colOff>75402</xdr:colOff>
      <xdr:row>56</xdr:row>
      <xdr:rowOff>179254</xdr:rowOff>
    </xdr:to>
    <xdr:sp macro="" textlink="">
      <xdr:nvSpPr>
        <xdr:cNvPr id="60" name="ZoneTexte 21">
          <a:extLst>
            <a:ext uri="{FF2B5EF4-FFF2-40B4-BE49-F238E27FC236}">
              <a16:creationId xmlns:a16="http://schemas.microsoft.com/office/drawing/2014/main" id="{00000000-0008-0000-0600-00003C000000}"/>
            </a:ext>
          </a:extLst>
        </xdr:cNvPr>
        <xdr:cNvSpPr txBox="1"/>
      </xdr:nvSpPr>
      <xdr:spPr>
        <a:xfrm>
          <a:off x="6632272" y="10275694"/>
          <a:ext cx="1063130" cy="400110"/>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buClr>
              <a:srgbClr val="000000"/>
            </a:buClr>
            <a:buFont typeface="Arial"/>
            <a:buNone/>
            <a:defRPr/>
          </a:pPr>
          <a:r>
            <a:rPr lang="fr-FR" sz="1000" b="1" kern="0">
              <a:solidFill>
                <a:srgbClr val="000000">
                  <a:lumMod val="75000"/>
                  <a:lumOff val="25000"/>
                </a:srgbClr>
              </a:solidFill>
              <a:latin typeface="Gotham Book" panose="02000603040000020004" pitchFamily="2" charset="0"/>
              <a:sym typeface="Arial"/>
            </a:rPr>
            <a:t>4 – livraison </a:t>
          </a:r>
        </a:p>
        <a:p>
          <a:pPr algn="ctr">
            <a:buClr>
              <a:srgbClr val="000000"/>
            </a:buClr>
            <a:buFont typeface="Arial"/>
            <a:buNone/>
            <a:defRPr/>
          </a:pPr>
          <a:r>
            <a:rPr lang="fr-FR" sz="1000" b="1" kern="0">
              <a:solidFill>
                <a:srgbClr val="000000">
                  <a:lumMod val="75000"/>
                  <a:lumOff val="25000"/>
                </a:srgbClr>
              </a:solidFill>
              <a:latin typeface="Gotham Book" panose="02000603040000020004" pitchFamily="2" charset="0"/>
              <a:sym typeface="Arial"/>
            </a:rPr>
            <a:t>équipements</a:t>
          </a:r>
        </a:p>
      </xdr:txBody>
    </xdr:sp>
    <xdr:clientData/>
  </xdr:twoCellAnchor>
  <xdr:twoCellAnchor>
    <xdr:from>
      <xdr:col>10</xdr:col>
      <xdr:colOff>679668</xdr:colOff>
      <xdr:row>49</xdr:row>
      <xdr:rowOff>120085</xdr:rowOff>
    </xdr:from>
    <xdr:to>
      <xdr:col>14</xdr:col>
      <xdr:colOff>122195</xdr:colOff>
      <xdr:row>51</xdr:row>
      <xdr:rowOff>4356</xdr:rowOff>
    </xdr:to>
    <xdr:sp macro="" textlink="">
      <xdr:nvSpPr>
        <xdr:cNvPr id="61" name="ZoneTexte 22">
          <a:extLst>
            <a:ext uri="{FF2B5EF4-FFF2-40B4-BE49-F238E27FC236}">
              <a16:creationId xmlns:a16="http://schemas.microsoft.com/office/drawing/2014/main" id="{00000000-0008-0000-0600-00003D000000}"/>
            </a:ext>
          </a:extLst>
        </xdr:cNvPr>
        <xdr:cNvSpPr txBox="1"/>
      </xdr:nvSpPr>
      <xdr:spPr>
        <a:xfrm>
          <a:off x="7537668" y="9349810"/>
          <a:ext cx="2490527" cy="246221"/>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buClr>
              <a:srgbClr val="000000"/>
            </a:buClr>
            <a:buFont typeface="Arial"/>
            <a:buNone/>
            <a:defRPr/>
          </a:pPr>
          <a:r>
            <a:rPr lang="fr-FR" sz="1000" b="1" kern="0">
              <a:solidFill>
                <a:srgbClr val="000000">
                  <a:lumMod val="75000"/>
                  <a:lumOff val="25000"/>
                </a:srgbClr>
              </a:solidFill>
              <a:latin typeface="Gotham Book" panose="02000603040000020004" pitchFamily="2" charset="0"/>
              <a:sym typeface="Arial"/>
            </a:rPr>
            <a:t>3 - Commande</a:t>
          </a:r>
        </a:p>
      </xdr:txBody>
    </xdr:sp>
    <xdr:clientData/>
  </xdr:twoCellAnchor>
  <xdr:twoCellAnchor>
    <xdr:from>
      <xdr:col>11</xdr:col>
      <xdr:colOff>184311</xdr:colOff>
      <xdr:row>51</xdr:row>
      <xdr:rowOff>113105</xdr:rowOff>
    </xdr:from>
    <xdr:to>
      <xdr:col>13</xdr:col>
      <xdr:colOff>368778</xdr:colOff>
      <xdr:row>52</xdr:row>
      <xdr:rowOff>178351</xdr:rowOff>
    </xdr:to>
    <xdr:sp macro="" textlink="">
      <xdr:nvSpPr>
        <xdr:cNvPr id="62" name="ZoneTexte 23">
          <a:extLst>
            <a:ext uri="{FF2B5EF4-FFF2-40B4-BE49-F238E27FC236}">
              <a16:creationId xmlns:a16="http://schemas.microsoft.com/office/drawing/2014/main" id="{00000000-0008-0000-0600-00003E000000}"/>
            </a:ext>
          </a:extLst>
        </xdr:cNvPr>
        <xdr:cNvSpPr txBox="1"/>
      </xdr:nvSpPr>
      <xdr:spPr>
        <a:xfrm>
          <a:off x="7804311" y="9704780"/>
          <a:ext cx="1708467" cy="246221"/>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buClr>
              <a:srgbClr val="000000"/>
            </a:buClr>
            <a:buFont typeface="Arial"/>
            <a:buNone/>
            <a:defRPr/>
          </a:pPr>
          <a:r>
            <a:rPr lang="fr-FR" sz="1000" b="1" kern="0">
              <a:solidFill>
                <a:srgbClr val="000000">
                  <a:lumMod val="75000"/>
                  <a:lumOff val="25000"/>
                </a:srgbClr>
              </a:solidFill>
              <a:latin typeface="Gotham Book" panose="02000603040000020004" pitchFamily="2" charset="0"/>
              <a:sym typeface="Arial"/>
            </a:rPr>
            <a:t>5 – facture équipement</a:t>
          </a:r>
        </a:p>
      </xdr:txBody>
    </xdr:sp>
    <xdr:clientData/>
  </xdr:twoCellAnchor>
  <xdr:twoCellAnchor>
    <xdr:from>
      <xdr:col>5</xdr:col>
      <xdr:colOff>398969</xdr:colOff>
      <xdr:row>57</xdr:row>
      <xdr:rowOff>75767</xdr:rowOff>
    </xdr:from>
    <xdr:to>
      <xdr:col>6</xdr:col>
      <xdr:colOff>560453</xdr:colOff>
      <xdr:row>57</xdr:row>
      <xdr:rowOff>77104</xdr:rowOff>
    </xdr:to>
    <xdr:cxnSp macro="">
      <xdr:nvCxnSpPr>
        <xdr:cNvPr id="63" name="Connecteur droit avec flèche 62">
          <a:extLst>
            <a:ext uri="{FF2B5EF4-FFF2-40B4-BE49-F238E27FC236}">
              <a16:creationId xmlns:a16="http://schemas.microsoft.com/office/drawing/2014/main" id="{00000000-0008-0000-0600-00003F000000}"/>
            </a:ext>
          </a:extLst>
        </xdr:cNvPr>
        <xdr:cNvCxnSpPr>
          <a:cxnSpLocks/>
          <a:stCxn id="75" idx="3"/>
          <a:endCxn id="73" idx="1"/>
        </xdr:cNvCxnSpPr>
      </xdr:nvCxnSpPr>
      <xdr:spPr>
        <a:xfrm flipV="1">
          <a:off x="3446969" y="10753292"/>
          <a:ext cx="923484" cy="1337"/>
        </a:xfrm>
        <a:prstGeom prst="straightConnector1">
          <a:avLst/>
        </a:prstGeom>
        <a:noFill/>
        <a:ln w="28575" cap="flat" cmpd="sng" algn="ctr">
          <a:solidFill>
            <a:srgbClr val="37EF81"/>
          </a:solidFill>
          <a:prstDash val="solid"/>
          <a:headEnd type="arrow" w="med" len="med"/>
          <a:tailEnd type="arrow" w="med" len="med"/>
        </a:ln>
        <a:effectLst/>
      </xdr:spPr>
    </xdr:cxnSp>
    <xdr:clientData/>
  </xdr:twoCellAnchor>
  <xdr:twoCellAnchor>
    <xdr:from>
      <xdr:col>5</xdr:col>
      <xdr:colOff>294201</xdr:colOff>
      <xdr:row>54</xdr:row>
      <xdr:rowOff>80732</xdr:rowOff>
    </xdr:from>
    <xdr:to>
      <xdr:col>6</xdr:col>
      <xdr:colOff>607235</xdr:colOff>
      <xdr:row>56</xdr:row>
      <xdr:rowOff>118892</xdr:rowOff>
    </xdr:to>
    <xdr:sp macro="" textlink="">
      <xdr:nvSpPr>
        <xdr:cNvPr id="64" name="ZoneTexte 25">
          <a:extLst>
            <a:ext uri="{FF2B5EF4-FFF2-40B4-BE49-F238E27FC236}">
              <a16:creationId xmlns:a16="http://schemas.microsoft.com/office/drawing/2014/main" id="{00000000-0008-0000-0600-000040000000}"/>
            </a:ext>
          </a:extLst>
        </xdr:cNvPr>
        <xdr:cNvSpPr txBox="1"/>
      </xdr:nvSpPr>
      <xdr:spPr>
        <a:xfrm>
          <a:off x="3342201" y="10215332"/>
          <a:ext cx="1075034" cy="400110"/>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buClr>
              <a:srgbClr val="000000"/>
            </a:buClr>
            <a:buFont typeface="Arial"/>
            <a:buNone/>
            <a:defRPr/>
          </a:pPr>
          <a:r>
            <a:rPr lang="fr-FR" sz="1000" b="1" kern="0">
              <a:solidFill>
                <a:srgbClr val="000000">
                  <a:lumMod val="75000"/>
                  <a:lumOff val="25000"/>
                </a:srgbClr>
              </a:solidFill>
              <a:latin typeface="Gotham Book" panose="02000603040000020004" pitchFamily="2" charset="0"/>
              <a:sym typeface="Arial"/>
            </a:rPr>
            <a:t>7 – paiement </a:t>
          </a:r>
        </a:p>
        <a:p>
          <a:pPr algn="ctr">
            <a:buClr>
              <a:srgbClr val="000000"/>
            </a:buClr>
            <a:buFont typeface="Arial"/>
            <a:buNone/>
            <a:defRPr/>
          </a:pPr>
          <a:r>
            <a:rPr lang="fr-FR" sz="1000" b="1" kern="0">
              <a:solidFill>
                <a:srgbClr val="000000">
                  <a:lumMod val="75000"/>
                  <a:lumOff val="25000"/>
                </a:srgbClr>
              </a:solidFill>
              <a:latin typeface="Gotham Book" panose="02000603040000020004" pitchFamily="2" charset="0"/>
              <a:sym typeface="Arial"/>
            </a:rPr>
            <a:t>loyer</a:t>
          </a:r>
        </a:p>
      </xdr:txBody>
    </xdr:sp>
    <xdr:clientData/>
  </xdr:twoCellAnchor>
  <xdr:twoCellAnchor>
    <xdr:from>
      <xdr:col>3</xdr:col>
      <xdr:colOff>615375</xdr:colOff>
      <xdr:row>48</xdr:row>
      <xdr:rowOff>109778</xdr:rowOff>
    </xdr:from>
    <xdr:to>
      <xdr:col>6</xdr:col>
      <xdr:colOff>352950</xdr:colOff>
      <xdr:row>49</xdr:row>
      <xdr:rowOff>175024</xdr:rowOff>
    </xdr:to>
    <xdr:sp macro="" textlink="">
      <xdr:nvSpPr>
        <xdr:cNvPr id="65" name="ZoneTexte 26">
          <a:extLst>
            <a:ext uri="{FF2B5EF4-FFF2-40B4-BE49-F238E27FC236}">
              <a16:creationId xmlns:a16="http://schemas.microsoft.com/office/drawing/2014/main" id="{00000000-0008-0000-0600-000041000000}"/>
            </a:ext>
          </a:extLst>
        </xdr:cNvPr>
        <xdr:cNvSpPr txBox="1"/>
      </xdr:nvSpPr>
      <xdr:spPr>
        <a:xfrm>
          <a:off x="2139375" y="9158528"/>
          <a:ext cx="2023575" cy="246221"/>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buClr>
              <a:srgbClr val="000000"/>
            </a:buClr>
            <a:buFont typeface="Arial"/>
            <a:buNone/>
            <a:defRPr/>
          </a:pPr>
          <a:r>
            <a:rPr lang="fr-FR" sz="1000" b="1" kern="0">
              <a:solidFill>
                <a:srgbClr val="000000">
                  <a:lumMod val="75000"/>
                  <a:lumOff val="25000"/>
                </a:srgbClr>
              </a:solidFill>
              <a:latin typeface="Gotham Book" panose="02000603040000020004" pitchFamily="2" charset="0"/>
              <a:sym typeface="Arial"/>
            </a:rPr>
            <a:t>2 – Accord banque</a:t>
          </a:r>
        </a:p>
      </xdr:txBody>
    </xdr:sp>
    <xdr:clientData/>
  </xdr:twoCellAnchor>
  <xdr:twoCellAnchor>
    <xdr:from>
      <xdr:col>5</xdr:col>
      <xdr:colOff>281494</xdr:colOff>
      <xdr:row>59</xdr:row>
      <xdr:rowOff>43451</xdr:rowOff>
    </xdr:from>
    <xdr:to>
      <xdr:col>6</xdr:col>
      <xdr:colOff>705197</xdr:colOff>
      <xdr:row>61</xdr:row>
      <xdr:rowOff>81611</xdr:rowOff>
    </xdr:to>
    <xdr:sp macro="" textlink="">
      <xdr:nvSpPr>
        <xdr:cNvPr id="66" name="ZoneTexte 27">
          <a:extLst>
            <a:ext uri="{FF2B5EF4-FFF2-40B4-BE49-F238E27FC236}">
              <a16:creationId xmlns:a16="http://schemas.microsoft.com/office/drawing/2014/main" id="{00000000-0008-0000-0600-000042000000}"/>
            </a:ext>
          </a:extLst>
        </xdr:cNvPr>
        <xdr:cNvSpPr txBox="1"/>
      </xdr:nvSpPr>
      <xdr:spPr>
        <a:xfrm>
          <a:off x="3329494" y="11082926"/>
          <a:ext cx="1185703" cy="400110"/>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buClr>
              <a:srgbClr val="000000"/>
            </a:buClr>
            <a:buFont typeface="Arial"/>
            <a:buNone/>
            <a:defRPr/>
          </a:pPr>
          <a:r>
            <a:rPr lang="fr-FR" sz="1000" b="1" kern="0">
              <a:solidFill>
                <a:srgbClr val="000000">
                  <a:lumMod val="75000"/>
                  <a:lumOff val="25000"/>
                </a:srgbClr>
              </a:solidFill>
              <a:latin typeface="Gotham Book" panose="02000603040000020004" pitchFamily="2" charset="0"/>
              <a:sym typeface="Arial"/>
            </a:rPr>
            <a:t>6 – Contrat </a:t>
          </a:r>
        </a:p>
        <a:p>
          <a:pPr algn="ctr">
            <a:buClr>
              <a:srgbClr val="000000"/>
            </a:buClr>
            <a:buFont typeface="Arial"/>
            <a:buNone/>
            <a:defRPr/>
          </a:pPr>
          <a:r>
            <a:rPr lang="fr-FR" sz="1000" b="1" kern="0">
              <a:solidFill>
                <a:srgbClr val="000000">
                  <a:lumMod val="75000"/>
                  <a:lumOff val="25000"/>
                </a:srgbClr>
              </a:solidFill>
              <a:latin typeface="Gotham Book" panose="02000603040000020004" pitchFamily="2" charset="0"/>
              <a:sym typeface="Arial"/>
            </a:rPr>
            <a:t>Tripartite</a:t>
          </a:r>
        </a:p>
      </xdr:txBody>
    </xdr:sp>
    <xdr:clientData/>
  </xdr:twoCellAnchor>
  <xdr:twoCellAnchor>
    <xdr:from>
      <xdr:col>8</xdr:col>
      <xdr:colOff>168948</xdr:colOff>
      <xdr:row>51</xdr:row>
      <xdr:rowOff>175108</xdr:rowOff>
    </xdr:from>
    <xdr:to>
      <xdr:col>9</xdr:col>
      <xdr:colOff>549622</xdr:colOff>
      <xdr:row>54</xdr:row>
      <xdr:rowOff>32293</xdr:rowOff>
    </xdr:to>
    <xdr:sp macro="" textlink="">
      <xdr:nvSpPr>
        <xdr:cNvPr id="67" name="ZoneTexte 28">
          <a:extLst>
            <a:ext uri="{FF2B5EF4-FFF2-40B4-BE49-F238E27FC236}">
              <a16:creationId xmlns:a16="http://schemas.microsoft.com/office/drawing/2014/main" id="{00000000-0008-0000-0600-000043000000}"/>
            </a:ext>
          </a:extLst>
        </xdr:cNvPr>
        <xdr:cNvSpPr txBox="1"/>
      </xdr:nvSpPr>
      <xdr:spPr>
        <a:xfrm>
          <a:off x="5502948" y="9766783"/>
          <a:ext cx="1142674" cy="400110"/>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buClr>
              <a:srgbClr val="000000"/>
            </a:buClr>
            <a:buFont typeface="Arial"/>
            <a:buNone/>
            <a:defRPr/>
          </a:pPr>
          <a:r>
            <a:rPr lang="fr-FR" sz="1000" b="1" kern="0">
              <a:solidFill>
                <a:srgbClr val="000000">
                  <a:lumMod val="75000"/>
                  <a:lumOff val="25000"/>
                </a:srgbClr>
              </a:solidFill>
              <a:latin typeface="Gotham Book" panose="02000603040000020004" pitchFamily="2" charset="0"/>
              <a:sym typeface="Arial"/>
            </a:rPr>
            <a:t>6 – Contrat </a:t>
          </a:r>
        </a:p>
        <a:p>
          <a:pPr algn="ctr">
            <a:buClr>
              <a:srgbClr val="000000"/>
            </a:buClr>
            <a:buFont typeface="Arial"/>
            <a:buNone/>
            <a:defRPr/>
          </a:pPr>
          <a:r>
            <a:rPr lang="fr-FR" sz="1000" b="1" kern="0">
              <a:solidFill>
                <a:srgbClr val="000000">
                  <a:lumMod val="75000"/>
                  <a:lumOff val="25000"/>
                </a:srgbClr>
              </a:solidFill>
              <a:latin typeface="Gotham Book" panose="02000603040000020004" pitchFamily="2" charset="0"/>
              <a:sym typeface="Arial"/>
            </a:rPr>
            <a:t>Tripartite</a:t>
          </a:r>
        </a:p>
      </xdr:txBody>
    </xdr:sp>
    <xdr:clientData/>
  </xdr:twoCellAnchor>
  <xdr:twoCellAnchor>
    <xdr:from>
      <xdr:col>1</xdr:col>
      <xdr:colOff>0</xdr:colOff>
      <xdr:row>36</xdr:row>
      <xdr:rowOff>159384</xdr:rowOff>
    </xdr:from>
    <xdr:to>
      <xdr:col>15</xdr:col>
      <xdr:colOff>473981</xdr:colOff>
      <xdr:row>40</xdr:row>
      <xdr:rowOff>138683</xdr:rowOff>
    </xdr:to>
    <xdr:sp macro="" textlink="">
      <xdr:nvSpPr>
        <xdr:cNvPr id="68" name="Rectangle 67">
          <a:extLst>
            <a:ext uri="{FF2B5EF4-FFF2-40B4-BE49-F238E27FC236}">
              <a16:creationId xmlns:a16="http://schemas.microsoft.com/office/drawing/2014/main" id="{00000000-0008-0000-0600-000044000000}"/>
            </a:ext>
          </a:extLst>
        </xdr:cNvPr>
        <xdr:cNvSpPr/>
      </xdr:nvSpPr>
      <xdr:spPr>
        <a:xfrm>
          <a:off x="0" y="7036434"/>
          <a:ext cx="11141981" cy="703199"/>
        </a:xfrm>
        <a:prstGeom prst="rect">
          <a:avLst/>
        </a:prstGeom>
        <a:solidFill>
          <a:schemeClr val="bg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r>
            <a:rPr lang="fr-FR" sz="1600">
              <a:solidFill>
                <a:srgbClr val="37EF81"/>
              </a:solidFill>
              <a:latin typeface="Avenir Black" panose="020B0803020203020204" pitchFamily="34" charset="0"/>
            </a:rPr>
            <a:t>Principe </a:t>
          </a:r>
          <a:r>
            <a:rPr lang="fr-FR" sz="1600">
              <a:solidFill>
                <a:srgbClr val="37EF81"/>
              </a:solidFill>
            </a:rPr>
            <a:t>: </a:t>
          </a:r>
          <a:r>
            <a:rPr lang="fr-FR" sz="1600">
              <a:solidFill>
                <a:schemeClr val="tx1"/>
              </a:solidFill>
            </a:rPr>
            <a:t>Un prestataire ou un financeur achète l’équipement pour l’industriel et le lui loue contre un loyer, sans option d’achat. Possibilité d’associer des services aux équipements loués. </a:t>
          </a:r>
        </a:p>
      </xdr:txBody>
    </xdr:sp>
    <xdr:clientData/>
  </xdr:twoCellAnchor>
  <xdr:twoCellAnchor>
    <xdr:from>
      <xdr:col>1</xdr:col>
      <xdr:colOff>125542</xdr:colOff>
      <xdr:row>65</xdr:row>
      <xdr:rowOff>162987</xdr:rowOff>
    </xdr:from>
    <xdr:to>
      <xdr:col>15</xdr:col>
      <xdr:colOff>689542</xdr:colOff>
      <xdr:row>67</xdr:row>
      <xdr:rowOff>170369</xdr:rowOff>
    </xdr:to>
    <xdr:sp macro="" textlink="">
      <xdr:nvSpPr>
        <xdr:cNvPr id="78" name="Espace réservé du texte 2">
          <a:extLst>
            <a:ext uri="{FF2B5EF4-FFF2-40B4-BE49-F238E27FC236}">
              <a16:creationId xmlns:a16="http://schemas.microsoft.com/office/drawing/2014/main" id="{00000000-0008-0000-0600-00004E000000}"/>
            </a:ext>
          </a:extLst>
        </xdr:cNvPr>
        <xdr:cNvSpPr>
          <a:spLocks noGrp="1"/>
        </xdr:cNvSpPr>
      </xdr:nvSpPr>
      <xdr:spPr>
        <a:xfrm>
          <a:off x="125542" y="12288312"/>
          <a:ext cx="11232000" cy="369332"/>
        </a:xfrm>
        <a:prstGeom prst="rect">
          <a:avLst/>
        </a:prstGeom>
      </xdr:spPr>
      <xdr:txBody>
        <a:bodyPr vert="horz" wrap="square" lIns="0" tIns="0" rIns="0" bIns="0" rtlCol="0">
          <a:noAutofit/>
        </a:bodyPr>
        <a:lstStyle>
          <a:lvl1pPr marL="0" indent="0" algn="l" defTabSz="914400" rtl="0" eaLnBrk="1" latinLnBrk="0" hangingPunct="1">
            <a:lnSpc>
              <a:spcPct val="100000"/>
            </a:lnSpc>
            <a:spcBef>
              <a:spcPts val="0"/>
            </a:spcBef>
            <a:spcAft>
              <a:spcPts val="0"/>
            </a:spcAft>
            <a:buFont typeface="Arial" panose="020B0604020202020204" pitchFamily="34" charset="0"/>
            <a:buNone/>
            <a:defRPr lang="fr-FR" sz="2400" b="0" kern="1200" cap="all" baseline="0" dirty="0" smtClean="0">
              <a:solidFill>
                <a:schemeClr val="accent1"/>
              </a:solidFill>
              <a:latin typeface="Avenir Black" panose="020B0803020203020204" pitchFamily="34" charset="0"/>
              <a:ea typeface="Avenir Black" panose="020B0803020203020204" pitchFamily="34" charset="0"/>
              <a:cs typeface="+mj-cs"/>
            </a:defRPr>
          </a:lvl1pPr>
          <a:lvl2pPr marL="0" indent="0" algn="l" defTabSz="914400" rtl="0" eaLnBrk="1" latinLnBrk="0" hangingPunct="1">
            <a:lnSpc>
              <a:spcPct val="100000"/>
            </a:lnSpc>
            <a:spcBef>
              <a:spcPts val="0"/>
            </a:spcBef>
            <a:spcAft>
              <a:spcPts val="0"/>
            </a:spcAft>
            <a:buFont typeface="Arial" panose="020B0604020202020204" pitchFamily="34" charset="0"/>
            <a:buNone/>
            <a:defRPr lang="fr-FR" sz="2400" kern="1200" cap="all" baseline="0" dirty="0" smtClean="0">
              <a:solidFill>
                <a:schemeClr val="accent2"/>
              </a:solidFill>
              <a:latin typeface="Avenir Black" panose="020B0803020203020204" pitchFamily="34" charset="0"/>
              <a:ea typeface="Avenir Black" panose="020B0803020203020204" pitchFamily="34" charset="0"/>
              <a:cs typeface="+mj-cs"/>
            </a:defRPr>
          </a:lvl2pPr>
          <a:lvl3pPr marL="0" indent="0" algn="l" defTabSz="914400" rtl="0" eaLnBrk="1" latinLnBrk="0" hangingPunct="1">
            <a:lnSpc>
              <a:spcPct val="100000"/>
            </a:lnSpc>
            <a:spcBef>
              <a:spcPts val="0"/>
            </a:spcBef>
            <a:spcAft>
              <a:spcPts val="0"/>
            </a:spcAft>
            <a:buFont typeface="Arial" panose="020B0604020202020204" pitchFamily="34" charset="0"/>
            <a:buNone/>
            <a:defRPr lang="fr-FR" sz="2400" kern="1200" cap="all" baseline="0" dirty="0" smtClean="0">
              <a:solidFill>
                <a:schemeClr val="accent2"/>
              </a:solidFill>
              <a:latin typeface="Avenir Black" panose="020B0803020203020204" pitchFamily="34" charset="0"/>
              <a:ea typeface="Avenir Black" panose="020B0803020203020204" pitchFamily="34" charset="0"/>
              <a:cs typeface="+mj-cs"/>
            </a:defRPr>
          </a:lvl3pPr>
          <a:lvl4pPr marL="0" indent="0" algn="l" defTabSz="914400" rtl="0" eaLnBrk="1" latinLnBrk="0" hangingPunct="1">
            <a:lnSpc>
              <a:spcPct val="100000"/>
            </a:lnSpc>
            <a:spcBef>
              <a:spcPts val="0"/>
            </a:spcBef>
            <a:spcAft>
              <a:spcPts val="0"/>
            </a:spcAft>
            <a:buFont typeface="Arial" panose="020B0604020202020204" pitchFamily="34" charset="0"/>
            <a:buNone/>
            <a:defRPr lang="fr-FR" sz="2400" kern="1200" cap="all" baseline="0" dirty="0" smtClean="0">
              <a:solidFill>
                <a:schemeClr val="accent2"/>
              </a:solidFill>
              <a:latin typeface="Avenir Black" panose="020B0803020203020204" pitchFamily="34" charset="0"/>
              <a:ea typeface="Avenir Black" panose="020B0803020203020204" pitchFamily="34" charset="0"/>
              <a:cs typeface="+mj-cs"/>
            </a:defRPr>
          </a:lvl4pPr>
          <a:lvl5pPr marL="0" indent="0" algn="l" defTabSz="914400" rtl="0" eaLnBrk="1" latinLnBrk="0" hangingPunct="1">
            <a:lnSpc>
              <a:spcPct val="100000"/>
            </a:lnSpc>
            <a:spcBef>
              <a:spcPts val="0"/>
            </a:spcBef>
            <a:spcAft>
              <a:spcPts val="0"/>
            </a:spcAft>
            <a:buFont typeface="Avenir Book" panose="02070309020205020404" pitchFamily="49" charset="0"/>
            <a:buNone/>
            <a:defRPr lang="fr-FR" sz="2400" kern="1200" cap="all" baseline="0" dirty="0">
              <a:solidFill>
                <a:schemeClr val="accent2"/>
              </a:solidFill>
              <a:latin typeface="Avenir Black" panose="020B0803020203020204" pitchFamily="34" charset="0"/>
              <a:ea typeface="Avenir Black" panose="020B0803020203020204" pitchFamily="34" charset="0"/>
              <a:cs typeface="+mj-cs"/>
            </a:defRPr>
          </a:lvl5pPr>
          <a:lvl6pPr marL="0" indent="0" algn="l" defTabSz="914400" rtl="0" eaLnBrk="1" latinLnBrk="0" hangingPunct="1">
            <a:lnSpc>
              <a:spcPct val="100000"/>
            </a:lnSpc>
            <a:spcBef>
              <a:spcPts val="600"/>
            </a:spcBef>
            <a:buFont typeface="Arial" panose="020B0604020202020204" pitchFamily="34" charset="0"/>
            <a:buNone/>
            <a:defRPr sz="1400" kern="1200">
              <a:solidFill>
                <a:schemeClr val="tx1"/>
              </a:solidFill>
              <a:latin typeface="+mn-lt"/>
              <a:ea typeface="+mn-ea"/>
              <a:cs typeface="+mn-cs"/>
            </a:defRPr>
          </a:lvl6pPr>
          <a:lvl7pPr marL="0" indent="0" algn="l" defTabSz="914400" rtl="0" eaLnBrk="1" latinLnBrk="0" hangingPunct="1">
            <a:lnSpc>
              <a:spcPct val="100000"/>
            </a:lnSpc>
            <a:spcBef>
              <a:spcPts val="600"/>
            </a:spcBef>
            <a:buFont typeface="Arial" panose="020B0604020202020204" pitchFamily="34" charset="0"/>
            <a:buNone/>
            <a:defRPr sz="1200" i="1" kern="1200">
              <a:solidFill>
                <a:schemeClr val="tx1"/>
              </a:solidFill>
              <a:latin typeface="+mn-lt"/>
              <a:ea typeface="+mn-ea"/>
              <a:cs typeface="+mn-cs"/>
            </a:defRPr>
          </a:lvl7pPr>
          <a:lvl8pPr marL="0" indent="0" algn="l" defTabSz="914400" rtl="0" eaLnBrk="1" latinLnBrk="0" hangingPunct="1">
            <a:lnSpc>
              <a:spcPct val="100000"/>
            </a:lnSpc>
            <a:spcBef>
              <a:spcPts val="500"/>
            </a:spcBef>
            <a:buFont typeface="Arial" panose="020B0604020202020204" pitchFamily="34" charset="0"/>
            <a:buNone/>
            <a:defRPr sz="1100" kern="1200">
              <a:solidFill>
                <a:schemeClr val="tx1"/>
              </a:solidFill>
              <a:latin typeface="+mn-lt"/>
              <a:ea typeface="+mn-ea"/>
              <a:cs typeface="+mn-cs"/>
            </a:defRPr>
          </a:lvl8pPr>
          <a:lvl9pPr marL="0" indent="0" algn="l" defTabSz="914400" rtl="0" eaLnBrk="1" latinLnBrk="0" hangingPunct="1">
            <a:lnSpc>
              <a:spcPct val="100000"/>
            </a:lnSpc>
            <a:spcBef>
              <a:spcPts val="500"/>
            </a:spcBef>
            <a:buFont typeface="Arial" panose="020B0604020202020204" pitchFamily="34" charset="0"/>
            <a:buNone/>
            <a:defRPr sz="1100" kern="1200">
              <a:solidFill>
                <a:schemeClr val="tx1"/>
              </a:solidFill>
              <a:latin typeface="+mn-lt"/>
              <a:ea typeface="+mn-ea"/>
              <a:cs typeface="+mn-cs"/>
            </a:defRPr>
          </a:lvl9pPr>
        </a:lstStyle>
        <a:p>
          <a:r>
            <a:rPr lang="fr-FR">
              <a:solidFill>
                <a:srgbClr val="4889F4"/>
              </a:solidFill>
            </a:rPr>
            <a:t>Fiche 1C (Mécanisme de financement)  : société de projet - SPV</a:t>
          </a:r>
        </a:p>
      </xdr:txBody>
    </xdr:sp>
    <xdr:clientData/>
  </xdr:twoCellAnchor>
  <xdr:twoCellAnchor>
    <xdr:from>
      <xdr:col>6</xdr:col>
      <xdr:colOff>114357</xdr:colOff>
      <xdr:row>86</xdr:row>
      <xdr:rowOff>73850</xdr:rowOff>
    </xdr:from>
    <xdr:to>
      <xdr:col>9</xdr:col>
      <xdr:colOff>329547</xdr:colOff>
      <xdr:row>92</xdr:row>
      <xdr:rowOff>52265</xdr:rowOff>
    </xdr:to>
    <xdr:grpSp>
      <xdr:nvGrpSpPr>
        <xdr:cNvPr id="79" name="Groupe 78">
          <a:extLst>
            <a:ext uri="{FF2B5EF4-FFF2-40B4-BE49-F238E27FC236}">
              <a16:creationId xmlns:a16="http://schemas.microsoft.com/office/drawing/2014/main" id="{00000000-0008-0000-0600-00004F000000}"/>
            </a:ext>
          </a:extLst>
        </xdr:cNvPr>
        <xdr:cNvGrpSpPr/>
      </xdr:nvGrpSpPr>
      <xdr:grpSpPr>
        <a:xfrm>
          <a:off x="4686357" y="16456850"/>
          <a:ext cx="2501190" cy="1121415"/>
          <a:chOff x="3319817" y="2643556"/>
          <a:chExt cx="2504365" cy="1064265"/>
        </a:xfrm>
      </xdr:grpSpPr>
      <xdr:sp macro="" textlink="">
        <xdr:nvSpPr>
          <xdr:cNvPr id="101" name="Rectangle : coins arrondis 100">
            <a:extLst>
              <a:ext uri="{FF2B5EF4-FFF2-40B4-BE49-F238E27FC236}">
                <a16:creationId xmlns:a16="http://schemas.microsoft.com/office/drawing/2014/main" id="{00000000-0008-0000-0600-000065000000}"/>
              </a:ext>
            </a:extLst>
          </xdr:cNvPr>
          <xdr:cNvSpPr/>
        </xdr:nvSpPr>
        <xdr:spPr>
          <a:xfrm>
            <a:off x="3319817" y="2643556"/>
            <a:ext cx="2504365" cy="1064265"/>
          </a:xfrm>
          <a:prstGeom prst="roundRect">
            <a:avLst>
              <a:gd name="adj" fmla="val 9592"/>
            </a:avLst>
          </a:prstGeom>
          <a:solidFill>
            <a:srgbClr val="4889F4"/>
          </a:solidFill>
          <a:ln w="25400" cap="flat" cmpd="sng" algn="ctr">
            <a:noFill/>
            <a:prstDash val="solid"/>
          </a:ln>
          <a:effectLst/>
        </xdr:spPr>
        <xdr:txBody>
          <a:bodyPr wrap="square" rtlCol="0" anchor="ct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
                <a:srgbClr val="000000"/>
              </a:buClr>
              <a:buSzTx/>
              <a:buFont typeface="Arial"/>
              <a:buNone/>
              <a:tabLst/>
              <a:defRPr/>
            </a:pPr>
            <a:r>
              <a:rPr kumimoji="0" lang="fr-FR" sz="1400" b="1" i="0" u="none" strike="noStrike" kern="0" cap="none" spc="0" normalizeH="0" baseline="0">
                <a:ln>
                  <a:noFill/>
                </a:ln>
                <a:solidFill>
                  <a:srgbClr val="FFFFFF"/>
                </a:solidFill>
                <a:effectLst/>
                <a:uLnTx/>
                <a:uFillTx/>
                <a:latin typeface="Gotham Book" panose="02000603040000020004" pitchFamily="2" charset="0"/>
                <a:ea typeface="+mn-ea"/>
                <a:cs typeface="+mn-cs"/>
                <a:sym typeface="Arial"/>
              </a:rPr>
              <a:t>Special Purpose Vehicle (SPV)</a:t>
            </a:r>
          </a:p>
          <a:p>
            <a:pPr marL="0" marR="0" lvl="0" indent="0" algn="ctr" defTabSz="914400" eaLnBrk="1" fontAlgn="auto" latinLnBrk="0" hangingPunct="1">
              <a:lnSpc>
                <a:spcPct val="100000"/>
              </a:lnSpc>
              <a:spcBef>
                <a:spcPts val="0"/>
              </a:spcBef>
              <a:spcAft>
                <a:spcPts val="0"/>
              </a:spcAft>
              <a:buClr>
                <a:srgbClr val="000000"/>
              </a:buClr>
              <a:buSzTx/>
              <a:buFont typeface="Arial"/>
              <a:buNone/>
              <a:tabLst/>
              <a:defRPr/>
            </a:pPr>
            <a:endParaRPr kumimoji="0" lang="fr-FR" sz="1400" b="1" i="0" u="none" strike="noStrike" kern="0" cap="none" spc="0" normalizeH="0" baseline="0">
              <a:ln>
                <a:noFill/>
              </a:ln>
              <a:solidFill>
                <a:srgbClr val="FFFFFF"/>
              </a:solidFill>
              <a:effectLst/>
              <a:uLnTx/>
              <a:uFillTx/>
              <a:latin typeface="Gotham Book" panose="02000603040000020004" pitchFamily="2" charset="0"/>
              <a:ea typeface="+mn-ea"/>
              <a:cs typeface="+mn-cs"/>
              <a:sym typeface="Arial"/>
            </a:endParaRPr>
          </a:p>
          <a:p>
            <a:pPr marL="0" marR="0" lvl="0" indent="0" algn="ctr" defTabSz="914400" eaLnBrk="1" fontAlgn="auto" latinLnBrk="0" hangingPunct="1">
              <a:lnSpc>
                <a:spcPct val="100000"/>
              </a:lnSpc>
              <a:spcBef>
                <a:spcPts val="0"/>
              </a:spcBef>
              <a:spcAft>
                <a:spcPts val="0"/>
              </a:spcAft>
              <a:buClr>
                <a:srgbClr val="000000"/>
              </a:buClr>
              <a:buSzTx/>
              <a:buFont typeface="Arial"/>
              <a:buNone/>
              <a:tabLst/>
              <a:defRPr/>
            </a:pPr>
            <a:endParaRPr kumimoji="0" lang="fr-FR" sz="1400" b="1" i="0" u="none" strike="noStrike" kern="0" cap="none" spc="0" normalizeH="0" baseline="0">
              <a:ln>
                <a:noFill/>
              </a:ln>
              <a:solidFill>
                <a:srgbClr val="FFFFFF"/>
              </a:solidFill>
              <a:effectLst/>
              <a:uLnTx/>
              <a:uFillTx/>
              <a:latin typeface="Gotham Book" panose="02000603040000020004" pitchFamily="2" charset="0"/>
              <a:ea typeface="+mn-ea"/>
              <a:cs typeface="+mn-cs"/>
              <a:sym typeface="Arial"/>
            </a:endParaRPr>
          </a:p>
        </xdr:txBody>
      </xdr:sp>
      <xdr:sp macro="" textlink="">
        <xdr:nvSpPr>
          <xdr:cNvPr id="102" name="Rectangle : coins arrondis 101">
            <a:extLst>
              <a:ext uri="{FF2B5EF4-FFF2-40B4-BE49-F238E27FC236}">
                <a16:creationId xmlns:a16="http://schemas.microsoft.com/office/drawing/2014/main" id="{00000000-0008-0000-0600-000066000000}"/>
              </a:ext>
            </a:extLst>
          </xdr:cNvPr>
          <xdr:cNvSpPr/>
        </xdr:nvSpPr>
        <xdr:spPr>
          <a:xfrm>
            <a:off x="3338846" y="3380275"/>
            <a:ext cx="2460169" cy="322482"/>
          </a:xfrm>
          <a:prstGeom prst="roundRect">
            <a:avLst/>
          </a:prstGeom>
          <a:solidFill>
            <a:srgbClr val="FFFFFF"/>
          </a:solidFill>
          <a:ln w="38100">
            <a:solidFill>
              <a:srgbClr val="1B71FA"/>
            </a:solidFill>
          </a:ln>
          <a:effectLst/>
        </xdr:spPr>
        <xdr:txBody>
          <a:bodyPr wrap="square" rtlCol="0" anchor="ct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
                <a:srgbClr val="000000"/>
              </a:buClr>
              <a:buSzTx/>
              <a:buFont typeface="Arial"/>
              <a:buNone/>
              <a:tabLst/>
              <a:defRPr/>
            </a:pPr>
            <a:r>
              <a:rPr kumimoji="0" lang="fr-FR" sz="1400" b="1" i="0" u="none" strike="noStrike" kern="0" cap="none" spc="0" normalizeH="0" baseline="0">
                <a:ln>
                  <a:noFill/>
                </a:ln>
                <a:solidFill>
                  <a:srgbClr val="000000">
                    <a:lumMod val="75000"/>
                    <a:lumOff val="25000"/>
                  </a:srgbClr>
                </a:solidFill>
                <a:effectLst/>
                <a:uLnTx/>
                <a:uFillTx/>
                <a:latin typeface="Gotham Book" panose="02000603040000020004" pitchFamily="2" charset="0"/>
                <a:ea typeface="+mn-ea"/>
                <a:cs typeface="+mn-cs"/>
                <a:sym typeface="Arial"/>
              </a:rPr>
              <a:t>Actifs / Equipements</a:t>
            </a:r>
          </a:p>
        </xdr:txBody>
      </xdr:sp>
    </xdr:grpSp>
    <xdr:clientData/>
  </xdr:twoCellAnchor>
  <xdr:twoCellAnchor>
    <xdr:from>
      <xdr:col>2</xdr:col>
      <xdr:colOff>249276</xdr:colOff>
      <xdr:row>83</xdr:row>
      <xdr:rowOff>176278</xdr:rowOff>
    </xdr:from>
    <xdr:to>
      <xdr:col>4</xdr:col>
      <xdr:colOff>399270</xdr:colOff>
      <xdr:row>88</xdr:row>
      <xdr:rowOff>150490</xdr:rowOff>
    </xdr:to>
    <xdr:sp macro="" textlink="">
      <xdr:nvSpPr>
        <xdr:cNvPr id="80" name="Rectangle : coins arrondis 79">
          <a:extLst>
            <a:ext uri="{FF2B5EF4-FFF2-40B4-BE49-F238E27FC236}">
              <a16:creationId xmlns:a16="http://schemas.microsoft.com/office/drawing/2014/main" id="{00000000-0008-0000-0600-000050000000}"/>
            </a:ext>
          </a:extLst>
        </xdr:cNvPr>
        <xdr:cNvSpPr/>
      </xdr:nvSpPr>
      <xdr:spPr>
        <a:xfrm>
          <a:off x="1011276" y="15559153"/>
          <a:ext cx="1673994" cy="879087"/>
        </a:xfrm>
        <a:prstGeom prst="roundRect">
          <a:avLst/>
        </a:prstGeom>
        <a:solidFill>
          <a:srgbClr val="4889F4"/>
        </a:solidFill>
        <a:ln w="25400" cap="flat" cmpd="sng" algn="ctr">
          <a:noFill/>
          <a:prstDash val="solid"/>
        </a:ln>
        <a:effectLst/>
      </xdr:spPr>
      <xdr:txBody>
        <a:bodyPr wrap="square" rtlCol="0" anchor="ct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
              <a:srgbClr val="000000"/>
            </a:buClr>
            <a:buSzTx/>
            <a:buFont typeface="Arial"/>
            <a:buNone/>
            <a:tabLst/>
            <a:defRPr/>
          </a:pPr>
          <a:r>
            <a:rPr kumimoji="0" lang="fr-FR" sz="1400" b="1" i="0" u="none" strike="noStrike" kern="0" cap="none" spc="0" normalizeH="0" baseline="0">
              <a:ln>
                <a:noFill/>
              </a:ln>
              <a:solidFill>
                <a:srgbClr val="FFFFFF"/>
              </a:solidFill>
              <a:effectLst/>
              <a:uLnTx/>
              <a:uFillTx/>
              <a:latin typeface="Gotham Book" panose="02000603040000020004" pitchFamily="2" charset="0"/>
              <a:ea typeface="+mn-ea"/>
              <a:cs typeface="+mn-cs"/>
              <a:sym typeface="Arial"/>
            </a:rPr>
            <a:t>Constructeur / Installateur</a:t>
          </a:r>
        </a:p>
        <a:p>
          <a:pPr marL="0" marR="0" lvl="0" indent="0" algn="ctr" defTabSz="914400" eaLnBrk="1" fontAlgn="auto" latinLnBrk="0" hangingPunct="1">
            <a:lnSpc>
              <a:spcPct val="100000"/>
            </a:lnSpc>
            <a:spcBef>
              <a:spcPts val="0"/>
            </a:spcBef>
            <a:spcAft>
              <a:spcPts val="0"/>
            </a:spcAft>
            <a:buClr>
              <a:srgbClr val="000000"/>
            </a:buClr>
            <a:buSzTx/>
            <a:buFont typeface="Arial"/>
            <a:buNone/>
            <a:tabLst/>
            <a:defRPr/>
          </a:pPr>
          <a:r>
            <a:rPr kumimoji="0" lang="fr-FR" sz="1400" b="1" i="0" u="none" strike="noStrike" kern="0" cap="none" spc="0" normalizeH="0" baseline="0">
              <a:ln>
                <a:noFill/>
              </a:ln>
              <a:solidFill>
                <a:srgbClr val="FFFFFF"/>
              </a:solidFill>
              <a:effectLst/>
              <a:uLnTx/>
              <a:uFillTx/>
              <a:latin typeface="Gotham Book" panose="02000603040000020004" pitchFamily="2" charset="0"/>
              <a:ea typeface="+mn-ea"/>
              <a:cs typeface="+mn-cs"/>
              <a:sym typeface="Arial"/>
            </a:rPr>
            <a:t> (EPC)</a:t>
          </a:r>
        </a:p>
      </xdr:txBody>
    </xdr:sp>
    <xdr:clientData/>
  </xdr:twoCellAnchor>
  <xdr:twoCellAnchor>
    <xdr:from>
      <xdr:col>2</xdr:col>
      <xdr:colOff>248031</xdr:colOff>
      <xdr:row>89</xdr:row>
      <xdr:rowOff>169689</xdr:rowOff>
    </xdr:from>
    <xdr:to>
      <xdr:col>4</xdr:col>
      <xdr:colOff>398025</xdr:colOff>
      <xdr:row>94</xdr:row>
      <xdr:rowOff>143901</xdr:rowOff>
    </xdr:to>
    <xdr:sp macro="" textlink="">
      <xdr:nvSpPr>
        <xdr:cNvPr id="81" name="Rectangle : coins arrondis 80">
          <a:extLst>
            <a:ext uri="{FF2B5EF4-FFF2-40B4-BE49-F238E27FC236}">
              <a16:creationId xmlns:a16="http://schemas.microsoft.com/office/drawing/2014/main" id="{00000000-0008-0000-0600-000051000000}"/>
            </a:ext>
          </a:extLst>
        </xdr:cNvPr>
        <xdr:cNvSpPr/>
      </xdr:nvSpPr>
      <xdr:spPr>
        <a:xfrm>
          <a:off x="1010031" y="16638414"/>
          <a:ext cx="1673994" cy="879087"/>
        </a:xfrm>
        <a:prstGeom prst="roundRect">
          <a:avLst/>
        </a:prstGeom>
        <a:solidFill>
          <a:srgbClr val="4889F4"/>
        </a:solidFill>
        <a:ln w="25400" cap="flat" cmpd="sng" algn="ctr">
          <a:noFill/>
          <a:prstDash val="solid"/>
        </a:ln>
        <a:effectLst/>
      </xdr:spPr>
      <xdr:txBody>
        <a:bodyPr wrap="square" rtlCol="0" anchor="ct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
              <a:srgbClr val="000000"/>
            </a:buClr>
            <a:buSzTx/>
            <a:buFont typeface="Arial"/>
            <a:buNone/>
            <a:tabLst/>
            <a:defRPr/>
          </a:pPr>
          <a:r>
            <a:rPr kumimoji="0" lang="fr-FR" sz="1400" b="1" i="0" u="none" strike="noStrike" kern="0" cap="none" spc="0" normalizeH="0" baseline="0">
              <a:ln>
                <a:noFill/>
              </a:ln>
              <a:solidFill>
                <a:srgbClr val="FFFFFF"/>
              </a:solidFill>
              <a:effectLst/>
              <a:uLnTx/>
              <a:uFillTx/>
              <a:latin typeface="Gotham Book" panose="02000603040000020004" pitchFamily="2" charset="0"/>
              <a:ea typeface="+mn-ea"/>
              <a:cs typeface="+mn-cs"/>
              <a:sym typeface="Arial"/>
            </a:rPr>
            <a:t>Opération et Maintenance</a:t>
          </a:r>
        </a:p>
        <a:p>
          <a:pPr marL="0" marR="0" lvl="0" indent="0" algn="ctr" defTabSz="914400" eaLnBrk="1" fontAlgn="auto" latinLnBrk="0" hangingPunct="1">
            <a:lnSpc>
              <a:spcPct val="100000"/>
            </a:lnSpc>
            <a:spcBef>
              <a:spcPts val="0"/>
            </a:spcBef>
            <a:spcAft>
              <a:spcPts val="0"/>
            </a:spcAft>
            <a:buClr>
              <a:srgbClr val="000000"/>
            </a:buClr>
            <a:buSzTx/>
            <a:buFont typeface="Arial"/>
            <a:buNone/>
            <a:tabLst/>
            <a:defRPr/>
          </a:pPr>
          <a:r>
            <a:rPr kumimoji="0" lang="fr-FR" sz="1400" b="1" i="0" u="none" strike="noStrike" kern="0" cap="none" spc="0" normalizeH="0" baseline="0">
              <a:ln>
                <a:noFill/>
              </a:ln>
              <a:solidFill>
                <a:srgbClr val="FFFFFF"/>
              </a:solidFill>
              <a:effectLst/>
              <a:uLnTx/>
              <a:uFillTx/>
              <a:latin typeface="Gotham Book" panose="02000603040000020004" pitchFamily="2" charset="0"/>
              <a:ea typeface="+mn-ea"/>
              <a:cs typeface="+mn-cs"/>
              <a:sym typeface="Arial"/>
            </a:rPr>
            <a:t>(O&amp;M)</a:t>
          </a:r>
        </a:p>
      </xdr:txBody>
    </xdr:sp>
    <xdr:clientData/>
  </xdr:twoCellAnchor>
  <xdr:twoCellAnchor>
    <xdr:from>
      <xdr:col>4</xdr:col>
      <xdr:colOff>445858</xdr:colOff>
      <xdr:row>76</xdr:row>
      <xdr:rowOff>124766</xdr:rowOff>
    </xdr:from>
    <xdr:to>
      <xdr:col>6</xdr:col>
      <xdr:colOff>405058</xdr:colOff>
      <xdr:row>80</xdr:row>
      <xdr:rowOff>49758</xdr:rowOff>
    </xdr:to>
    <xdr:sp macro="" textlink="">
      <xdr:nvSpPr>
        <xdr:cNvPr id="82" name="Rectangle : coins arrondis 81">
          <a:extLst>
            <a:ext uri="{FF2B5EF4-FFF2-40B4-BE49-F238E27FC236}">
              <a16:creationId xmlns:a16="http://schemas.microsoft.com/office/drawing/2014/main" id="{00000000-0008-0000-0600-000052000000}"/>
            </a:ext>
          </a:extLst>
        </xdr:cNvPr>
        <xdr:cNvSpPr/>
      </xdr:nvSpPr>
      <xdr:spPr>
        <a:xfrm>
          <a:off x="2731858" y="14240816"/>
          <a:ext cx="1483200" cy="648892"/>
        </a:xfrm>
        <a:prstGeom prst="roundRect">
          <a:avLst/>
        </a:prstGeom>
        <a:solidFill>
          <a:srgbClr val="4889F4"/>
        </a:solidFill>
        <a:ln w="25400" cap="flat" cmpd="sng" algn="ctr">
          <a:noFill/>
          <a:prstDash val="solid"/>
        </a:ln>
        <a:effectLst/>
      </xdr:spPr>
      <xdr:txBody>
        <a:bodyPr wrap="square" rtlCol="0" anchor="ct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
              <a:srgbClr val="000000"/>
            </a:buClr>
            <a:buSzTx/>
            <a:buFont typeface="Arial"/>
            <a:buNone/>
            <a:tabLst/>
            <a:defRPr/>
          </a:pPr>
          <a:r>
            <a:rPr kumimoji="0" lang="fr-FR" sz="1400" b="1" i="0" u="none" strike="noStrike" kern="0" cap="none" spc="0" normalizeH="0" baseline="0">
              <a:ln>
                <a:noFill/>
              </a:ln>
              <a:solidFill>
                <a:srgbClr val="FFFFFF"/>
              </a:solidFill>
              <a:effectLst/>
              <a:uLnTx/>
              <a:uFillTx/>
              <a:latin typeface="Gotham Book" panose="02000603040000020004" pitchFamily="2" charset="0"/>
              <a:ea typeface="+mn-ea"/>
              <a:cs typeface="+mn-cs"/>
              <a:sym typeface="Arial"/>
            </a:rPr>
            <a:t>Actionnaires</a:t>
          </a:r>
        </a:p>
      </xdr:txBody>
    </xdr:sp>
    <xdr:clientData/>
  </xdr:twoCellAnchor>
  <xdr:twoCellAnchor>
    <xdr:from>
      <xdr:col>11</xdr:col>
      <xdr:colOff>477036</xdr:colOff>
      <xdr:row>87</xdr:row>
      <xdr:rowOff>100561</xdr:rowOff>
    </xdr:from>
    <xdr:to>
      <xdr:col>13</xdr:col>
      <xdr:colOff>436235</xdr:colOff>
      <xdr:row>91</xdr:row>
      <xdr:rowOff>25553</xdr:rowOff>
    </xdr:to>
    <xdr:sp macro="" textlink="">
      <xdr:nvSpPr>
        <xdr:cNvPr id="83" name="Rectangle : coins arrondis 82">
          <a:extLst>
            <a:ext uri="{FF2B5EF4-FFF2-40B4-BE49-F238E27FC236}">
              <a16:creationId xmlns:a16="http://schemas.microsoft.com/office/drawing/2014/main" id="{00000000-0008-0000-0600-000053000000}"/>
            </a:ext>
          </a:extLst>
        </xdr:cNvPr>
        <xdr:cNvSpPr/>
      </xdr:nvSpPr>
      <xdr:spPr>
        <a:xfrm>
          <a:off x="8097036" y="16207336"/>
          <a:ext cx="1483199" cy="648892"/>
        </a:xfrm>
        <a:prstGeom prst="roundRect">
          <a:avLst/>
        </a:prstGeom>
        <a:solidFill>
          <a:srgbClr val="4889F4"/>
        </a:solidFill>
        <a:ln w="25400" cap="flat" cmpd="sng" algn="ctr">
          <a:noFill/>
          <a:prstDash val="solid"/>
        </a:ln>
        <a:effectLst/>
      </xdr:spPr>
      <xdr:txBody>
        <a:bodyPr wrap="square" rtlCol="0" anchor="ct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
              <a:srgbClr val="000000"/>
            </a:buClr>
            <a:buSzTx/>
            <a:buFont typeface="Arial"/>
            <a:buNone/>
            <a:tabLst/>
            <a:defRPr/>
          </a:pPr>
          <a:r>
            <a:rPr kumimoji="0" lang="fr-FR" sz="1400" b="1" i="0" u="none" strike="noStrike" kern="0" cap="none" spc="0" normalizeH="0" baseline="0">
              <a:ln>
                <a:noFill/>
              </a:ln>
              <a:solidFill>
                <a:srgbClr val="FFFFFF"/>
              </a:solidFill>
              <a:effectLst/>
              <a:uLnTx/>
              <a:uFillTx/>
              <a:latin typeface="Gotham Book" panose="02000603040000020004" pitchFamily="2" charset="0"/>
              <a:ea typeface="+mn-ea"/>
              <a:cs typeface="+mn-cs"/>
              <a:sym typeface="Arial"/>
            </a:rPr>
            <a:t>Client / offtaker</a:t>
          </a:r>
        </a:p>
        <a:p>
          <a:pPr marL="0" marR="0" lvl="0" indent="0" algn="ctr" defTabSz="914400" eaLnBrk="1" fontAlgn="auto" latinLnBrk="0" hangingPunct="1">
            <a:lnSpc>
              <a:spcPct val="100000"/>
            </a:lnSpc>
            <a:spcBef>
              <a:spcPts val="0"/>
            </a:spcBef>
            <a:spcAft>
              <a:spcPts val="0"/>
            </a:spcAft>
            <a:buClr>
              <a:srgbClr val="000000"/>
            </a:buClr>
            <a:buSzTx/>
            <a:buFont typeface="Arial"/>
            <a:buNone/>
            <a:tabLst/>
            <a:defRPr/>
          </a:pPr>
          <a:r>
            <a:rPr kumimoji="0" lang="fr-FR" sz="1400" b="1" i="0" u="none" strike="noStrike" kern="0" cap="none" spc="0" normalizeH="0" baseline="0">
              <a:ln>
                <a:noFill/>
              </a:ln>
              <a:solidFill>
                <a:srgbClr val="FFFFFF"/>
              </a:solidFill>
              <a:effectLst/>
              <a:uLnTx/>
              <a:uFillTx/>
              <a:latin typeface="Gotham Book" panose="02000603040000020004" pitchFamily="2" charset="0"/>
              <a:ea typeface="+mn-ea"/>
              <a:cs typeface="+mn-cs"/>
              <a:sym typeface="Arial"/>
            </a:rPr>
            <a:t>(sponsor)</a:t>
          </a:r>
        </a:p>
      </xdr:txBody>
    </xdr:sp>
    <xdr:clientData/>
  </xdr:twoCellAnchor>
  <xdr:twoCellAnchor>
    <xdr:from>
      <xdr:col>8</xdr:col>
      <xdr:colOff>580965</xdr:colOff>
      <xdr:row>76</xdr:row>
      <xdr:rowOff>127903</xdr:rowOff>
    </xdr:from>
    <xdr:to>
      <xdr:col>10</xdr:col>
      <xdr:colOff>540164</xdr:colOff>
      <xdr:row>80</xdr:row>
      <xdr:rowOff>52895</xdr:rowOff>
    </xdr:to>
    <xdr:sp macro="" textlink="">
      <xdr:nvSpPr>
        <xdr:cNvPr id="84" name="Rectangle : coins arrondis 83">
          <a:extLst>
            <a:ext uri="{FF2B5EF4-FFF2-40B4-BE49-F238E27FC236}">
              <a16:creationId xmlns:a16="http://schemas.microsoft.com/office/drawing/2014/main" id="{00000000-0008-0000-0600-000054000000}"/>
            </a:ext>
          </a:extLst>
        </xdr:cNvPr>
        <xdr:cNvSpPr/>
      </xdr:nvSpPr>
      <xdr:spPr>
        <a:xfrm>
          <a:off x="5914965" y="14243953"/>
          <a:ext cx="1483199" cy="648892"/>
        </a:xfrm>
        <a:prstGeom prst="roundRect">
          <a:avLst/>
        </a:prstGeom>
        <a:solidFill>
          <a:srgbClr val="4889F4"/>
        </a:solidFill>
        <a:ln w="25400" cap="flat" cmpd="sng" algn="ctr">
          <a:noFill/>
          <a:prstDash val="solid"/>
        </a:ln>
        <a:effectLst/>
      </xdr:spPr>
      <xdr:txBody>
        <a:bodyPr wrap="square" rtlCol="0" anchor="ct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
              <a:srgbClr val="000000"/>
            </a:buClr>
            <a:buSzTx/>
            <a:buFont typeface="Arial"/>
            <a:buNone/>
            <a:tabLst/>
            <a:defRPr/>
          </a:pPr>
          <a:r>
            <a:rPr kumimoji="0" lang="fr-FR" sz="1400" b="1" i="0" u="none" strike="noStrike" kern="0" cap="none" spc="0" normalizeH="0" baseline="0">
              <a:ln>
                <a:noFill/>
              </a:ln>
              <a:solidFill>
                <a:srgbClr val="FFFFFF"/>
              </a:solidFill>
              <a:effectLst/>
              <a:uLnTx/>
              <a:uFillTx/>
              <a:latin typeface="Gotham Book" panose="02000603040000020004" pitchFamily="2" charset="0"/>
              <a:ea typeface="+mn-ea"/>
              <a:cs typeface="+mn-cs"/>
              <a:sym typeface="Arial"/>
            </a:rPr>
            <a:t>Prêteurs  </a:t>
          </a:r>
        </a:p>
      </xdr:txBody>
    </xdr:sp>
    <xdr:clientData/>
  </xdr:twoCellAnchor>
  <xdr:twoCellAnchor>
    <xdr:from>
      <xdr:col>5</xdr:col>
      <xdr:colOff>428633</xdr:colOff>
      <xdr:row>80</xdr:row>
      <xdr:rowOff>46583</xdr:rowOff>
    </xdr:from>
    <xdr:to>
      <xdr:col>7</xdr:col>
      <xdr:colOff>604540</xdr:colOff>
      <xdr:row>86</xdr:row>
      <xdr:rowOff>73850</xdr:rowOff>
    </xdr:to>
    <xdr:cxnSp macro="">
      <xdr:nvCxnSpPr>
        <xdr:cNvPr id="85" name="Connecteur droit avec flèche 84">
          <a:extLst>
            <a:ext uri="{FF2B5EF4-FFF2-40B4-BE49-F238E27FC236}">
              <a16:creationId xmlns:a16="http://schemas.microsoft.com/office/drawing/2014/main" id="{00000000-0008-0000-0600-000055000000}"/>
            </a:ext>
          </a:extLst>
        </xdr:cNvPr>
        <xdr:cNvCxnSpPr>
          <a:cxnSpLocks/>
          <a:stCxn id="82" idx="2"/>
          <a:endCxn id="101" idx="0"/>
        </xdr:cNvCxnSpPr>
      </xdr:nvCxnSpPr>
      <xdr:spPr>
        <a:xfrm>
          <a:off x="3476633" y="14886533"/>
          <a:ext cx="1699907" cy="1113117"/>
        </a:xfrm>
        <a:prstGeom prst="straightConnector1">
          <a:avLst/>
        </a:prstGeom>
        <a:noFill/>
        <a:ln w="28575" cap="flat" cmpd="sng" algn="ctr">
          <a:solidFill>
            <a:srgbClr val="37EF81"/>
          </a:solidFill>
          <a:prstDash val="solid"/>
          <a:headEnd type="none" w="med" len="med"/>
          <a:tailEnd type="arrow" w="med" len="med"/>
        </a:ln>
        <a:effectLst/>
      </xdr:spPr>
    </xdr:cxnSp>
    <xdr:clientData/>
  </xdr:twoCellAnchor>
  <xdr:twoCellAnchor>
    <xdr:from>
      <xdr:col>4</xdr:col>
      <xdr:colOff>399270</xdr:colOff>
      <xdr:row>86</xdr:row>
      <xdr:rowOff>74484</xdr:rowOff>
    </xdr:from>
    <xdr:to>
      <xdr:col>6</xdr:col>
      <xdr:colOff>112427</xdr:colOff>
      <xdr:row>89</xdr:row>
      <xdr:rowOff>85337</xdr:rowOff>
    </xdr:to>
    <xdr:cxnSp macro="">
      <xdr:nvCxnSpPr>
        <xdr:cNvPr id="86" name="Connecteur droit avec flèche 85">
          <a:extLst>
            <a:ext uri="{FF2B5EF4-FFF2-40B4-BE49-F238E27FC236}">
              <a16:creationId xmlns:a16="http://schemas.microsoft.com/office/drawing/2014/main" id="{00000000-0008-0000-0600-000056000000}"/>
            </a:ext>
          </a:extLst>
        </xdr:cNvPr>
        <xdr:cNvCxnSpPr>
          <a:cxnSpLocks/>
          <a:stCxn id="80" idx="3"/>
        </xdr:cNvCxnSpPr>
      </xdr:nvCxnSpPr>
      <xdr:spPr>
        <a:xfrm>
          <a:off x="2685270" y="16000284"/>
          <a:ext cx="1237157" cy="553778"/>
        </a:xfrm>
        <a:prstGeom prst="straightConnector1">
          <a:avLst/>
        </a:prstGeom>
        <a:noFill/>
        <a:ln w="28575" cap="flat" cmpd="sng" algn="ctr">
          <a:solidFill>
            <a:srgbClr val="37EF81"/>
          </a:solidFill>
          <a:prstDash val="solid"/>
          <a:headEnd type="none" w="med" len="med"/>
          <a:tailEnd type="arrow" w="med" len="med"/>
        </a:ln>
        <a:effectLst/>
      </xdr:spPr>
    </xdr:cxnSp>
    <xdr:clientData/>
  </xdr:twoCellAnchor>
  <xdr:twoCellAnchor>
    <xdr:from>
      <xdr:col>4</xdr:col>
      <xdr:colOff>398025</xdr:colOff>
      <xdr:row>89</xdr:row>
      <xdr:rowOff>146034</xdr:rowOff>
    </xdr:from>
    <xdr:to>
      <xdr:col>6</xdr:col>
      <xdr:colOff>111182</xdr:colOff>
      <xdr:row>92</xdr:row>
      <xdr:rowOff>64720</xdr:rowOff>
    </xdr:to>
    <xdr:cxnSp macro="">
      <xdr:nvCxnSpPr>
        <xdr:cNvPr id="87" name="Connecteur droit avec flèche 86">
          <a:extLst>
            <a:ext uri="{FF2B5EF4-FFF2-40B4-BE49-F238E27FC236}">
              <a16:creationId xmlns:a16="http://schemas.microsoft.com/office/drawing/2014/main" id="{00000000-0008-0000-0600-000057000000}"/>
            </a:ext>
          </a:extLst>
        </xdr:cNvPr>
        <xdr:cNvCxnSpPr>
          <a:cxnSpLocks/>
          <a:stCxn id="81" idx="3"/>
        </xdr:cNvCxnSpPr>
      </xdr:nvCxnSpPr>
      <xdr:spPr>
        <a:xfrm flipV="1">
          <a:off x="2684025" y="16614759"/>
          <a:ext cx="1237157" cy="461611"/>
        </a:xfrm>
        <a:prstGeom prst="straightConnector1">
          <a:avLst/>
        </a:prstGeom>
        <a:noFill/>
        <a:ln w="28575" cap="flat" cmpd="sng" algn="ctr">
          <a:solidFill>
            <a:srgbClr val="37EF81"/>
          </a:solidFill>
          <a:prstDash val="solid"/>
          <a:headEnd type="none" w="med" len="med"/>
          <a:tailEnd type="arrow" w="med" len="med"/>
        </a:ln>
        <a:effectLst/>
      </xdr:spPr>
    </xdr:cxnSp>
    <xdr:clientData/>
  </xdr:twoCellAnchor>
  <xdr:twoCellAnchor>
    <xdr:from>
      <xdr:col>7</xdr:col>
      <xdr:colOff>604540</xdr:colOff>
      <xdr:row>80</xdr:row>
      <xdr:rowOff>49720</xdr:rowOff>
    </xdr:from>
    <xdr:to>
      <xdr:col>9</xdr:col>
      <xdr:colOff>563740</xdr:colOff>
      <xdr:row>86</xdr:row>
      <xdr:rowOff>73850</xdr:rowOff>
    </xdr:to>
    <xdr:cxnSp macro="">
      <xdr:nvCxnSpPr>
        <xdr:cNvPr id="88" name="Connecteur droit avec flèche 87">
          <a:extLst>
            <a:ext uri="{FF2B5EF4-FFF2-40B4-BE49-F238E27FC236}">
              <a16:creationId xmlns:a16="http://schemas.microsoft.com/office/drawing/2014/main" id="{00000000-0008-0000-0600-000058000000}"/>
            </a:ext>
          </a:extLst>
        </xdr:cNvPr>
        <xdr:cNvCxnSpPr>
          <a:cxnSpLocks/>
          <a:stCxn id="101" idx="0"/>
          <a:endCxn id="84" idx="2"/>
        </xdr:cNvCxnSpPr>
      </xdr:nvCxnSpPr>
      <xdr:spPr>
        <a:xfrm flipV="1">
          <a:off x="5176540" y="14889670"/>
          <a:ext cx="1483200" cy="1109980"/>
        </a:xfrm>
        <a:prstGeom prst="straightConnector1">
          <a:avLst/>
        </a:prstGeom>
        <a:noFill/>
        <a:ln w="28575" cap="flat" cmpd="sng" algn="ctr">
          <a:solidFill>
            <a:srgbClr val="37EF81"/>
          </a:solidFill>
          <a:prstDash val="solid"/>
          <a:headEnd type="arrow" w="med" len="med"/>
          <a:tailEnd type="none" w="med" len="med"/>
        </a:ln>
        <a:effectLst/>
      </xdr:spPr>
    </xdr:cxnSp>
    <xdr:clientData/>
  </xdr:twoCellAnchor>
  <xdr:twoCellAnchor>
    <xdr:from>
      <xdr:col>9</xdr:col>
      <xdr:colOff>332722</xdr:colOff>
      <xdr:row>89</xdr:row>
      <xdr:rowOff>61470</xdr:rowOff>
    </xdr:from>
    <xdr:to>
      <xdr:col>11</xdr:col>
      <xdr:colOff>477036</xdr:colOff>
      <xdr:row>89</xdr:row>
      <xdr:rowOff>66232</xdr:rowOff>
    </xdr:to>
    <xdr:cxnSp macro="">
      <xdr:nvCxnSpPr>
        <xdr:cNvPr id="89" name="Connecteur droit avec flèche 88">
          <a:extLst>
            <a:ext uri="{FF2B5EF4-FFF2-40B4-BE49-F238E27FC236}">
              <a16:creationId xmlns:a16="http://schemas.microsoft.com/office/drawing/2014/main" id="{00000000-0008-0000-0600-000059000000}"/>
            </a:ext>
          </a:extLst>
        </xdr:cNvPr>
        <xdr:cNvCxnSpPr>
          <a:cxnSpLocks/>
          <a:stCxn id="101" idx="3"/>
          <a:endCxn id="83" idx="1"/>
        </xdr:cNvCxnSpPr>
      </xdr:nvCxnSpPr>
      <xdr:spPr>
        <a:xfrm>
          <a:off x="6428722" y="16530195"/>
          <a:ext cx="1668314" cy="4762"/>
        </a:xfrm>
        <a:prstGeom prst="straightConnector1">
          <a:avLst/>
        </a:prstGeom>
        <a:noFill/>
        <a:ln w="28575" cap="flat" cmpd="sng" algn="ctr">
          <a:solidFill>
            <a:srgbClr val="37EF81"/>
          </a:solidFill>
          <a:prstDash val="solid"/>
          <a:headEnd type="arrow" w="med" len="med"/>
          <a:tailEnd type="arrow" w="med" len="med"/>
        </a:ln>
        <a:effectLst/>
      </xdr:spPr>
    </xdr:cxnSp>
    <xdr:clientData/>
  </xdr:twoCellAnchor>
  <xdr:twoCellAnchor>
    <xdr:from>
      <xdr:col>4</xdr:col>
      <xdr:colOff>246858</xdr:colOff>
      <xdr:row>85</xdr:row>
      <xdr:rowOff>66460</xdr:rowOff>
    </xdr:from>
    <xdr:to>
      <xdr:col>6</xdr:col>
      <xdr:colOff>206057</xdr:colOff>
      <xdr:row>87</xdr:row>
      <xdr:rowOff>12287</xdr:rowOff>
    </xdr:to>
    <xdr:sp macro="" textlink="">
      <xdr:nvSpPr>
        <xdr:cNvPr id="90" name="ZoneTexte 34">
          <a:extLst>
            <a:ext uri="{FF2B5EF4-FFF2-40B4-BE49-F238E27FC236}">
              <a16:creationId xmlns:a16="http://schemas.microsoft.com/office/drawing/2014/main" id="{00000000-0008-0000-0600-00005A000000}"/>
            </a:ext>
          </a:extLst>
        </xdr:cNvPr>
        <xdr:cNvSpPr txBox="1"/>
      </xdr:nvSpPr>
      <xdr:spPr>
        <a:xfrm>
          <a:off x="2532858" y="15811285"/>
          <a:ext cx="1483199" cy="307777"/>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buClr>
              <a:srgbClr val="000000"/>
            </a:buClr>
            <a:buFont typeface="Arial"/>
            <a:buNone/>
            <a:defRPr/>
          </a:pPr>
          <a:r>
            <a:rPr lang="fr-FR" sz="1400" kern="0">
              <a:solidFill>
                <a:srgbClr val="58585A"/>
              </a:solidFill>
              <a:latin typeface="Gotham Book" panose="02000603040000020004" pitchFamily="2" charset="0"/>
              <a:sym typeface="Arial"/>
            </a:rPr>
            <a:t>Contrat EPC</a:t>
          </a:r>
        </a:p>
      </xdr:txBody>
    </xdr:sp>
    <xdr:clientData/>
  </xdr:twoCellAnchor>
  <xdr:twoCellAnchor>
    <xdr:from>
      <xdr:col>4</xdr:col>
      <xdr:colOff>353345</xdr:colOff>
      <xdr:row>91</xdr:row>
      <xdr:rowOff>168679</xdr:rowOff>
    </xdr:from>
    <xdr:to>
      <xdr:col>6</xdr:col>
      <xdr:colOff>312544</xdr:colOff>
      <xdr:row>93</xdr:row>
      <xdr:rowOff>114506</xdr:rowOff>
    </xdr:to>
    <xdr:sp macro="" textlink="">
      <xdr:nvSpPr>
        <xdr:cNvPr id="91" name="ZoneTexte 35">
          <a:extLst>
            <a:ext uri="{FF2B5EF4-FFF2-40B4-BE49-F238E27FC236}">
              <a16:creationId xmlns:a16="http://schemas.microsoft.com/office/drawing/2014/main" id="{00000000-0008-0000-0600-00005B000000}"/>
            </a:ext>
          </a:extLst>
        </xdr:cNvPr>
        <xdr:cNvSpPr txBox="1"/>
      </xdr:nvSpPr>
      <xdr:spPr>
        <a:xfrm>
          <a:off x="2639345" y="16999354"/>
          <a:ext cx="1483199" cy="307777"/>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buClr>
              <a:srgbClr val="000000"/>
            </a:buClr>
            <a:buFont typeface="Arial"/>
            <a:buNone/>
            <a:defRPr/>
          </a:pPr>
          <a:r>
            <a:rPr lang="fr-FR" sz="1400" kern="0">
              <a:solidFill>
                <a:srgbClr val="58585A"/>
              </a:solidFill>
              <a:latin typeface="Gotham Book" panose="02000603040000020004" pitchFamily="2" charset="0"/>
              <a:sym typeface="Arial"/>
            </a:rPr>
            <a:t>Contrat O&amp;M</a:t>
          </a:r>
        </a:p>
      </xdr:txBody>
    </xdr:sp>
    <xdr:clientData/>
  </xdr:twoCellAnchor>
  <xdr:twoCellAnchor>
    <xdr:from>
      <xdr:col>9</xdr:col>
      <xdr:colOff>266758</xdr:colOff>
      <xdr:row>85</xdr:row>
      <xdr:rowOff>40315</xdr:rowOff>
    </xdr:from>
    <xdr:to>
      <xdr:col>11</xdr:col>
      <xdr:colOff>544831</xdr:colOff>
      <xdr:row>88</xdr:row>
      <xdr:rowOff>20610</xdr:rowOff>
    </xdr:to>
    <xdr:sp macro="" textlink="">
      <xdr:nvSpPr>
        <xdr:cNvPr id="92" name="ZoneTexte 36">
          <a:extLst>
            <a:ext uri="{FF2B5EF4-FFF2-40B4-BE49-F238E27FC236}">
              <a16:creationId xmlns:a16="http://schemas.microsoft.com/office/drawing/2014/main" id="{00000000-0008-0000-0600-00005C000000}"/>
            </a:ext>
          </a:extLst>
        </xdr:cNvPr>
        <xdr:cNvSpPr txBox="1"/>
      </xdr:nvSpPr>
      <xdr:spPr>
        <a:xfrm>
          <a:off x="6362758" y="15785140"/>
          <a:ext cx="1802073" cy="523220"/>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buClr>
              <a:srgbClr val="000000"/>
            </a:buClr>
            <a:buFont typeface="Arial"/>
            <a:buNone/>
            <a:defRPr/>
          </a:pPr>
          <a:r>
            <a:rPr lang="fr-FR" sz="1400" kern="0">
              <a:solidFill>
                <a:srgbClr val="58585A"/>
              </a:solidFill>
              <a:latin typeface="Gotham Book" panose="02000603040000020004" pitchFamily="2" charset="0"/>
              <a:sym typeface="Arial"/>
            </a:rPr>
            <a:t>Contrat </a:t>
          </a:r>
        </a:p>
        <a:p>
          <a:pPr algn="ctr">
            <a:buClr>
              <a:srgbClr val="000000"/>
            </a:buClr>
            <a:buFont typeface="Arial"/>
            <a:buNone/>
            <a:defRPr/>
          </a:pPr>
          <a:r>
            <a:rPr lang="fr-FR" sz="1400" kern="0">
              <a:solidFill>
                <a:srgbClr val="58585A"/>
              </a:solidFill>
              <a:latin typeface="Gotham Book" panose="02000603040000020004" pitchFamily="2" charset="0"/>
              <a:sym typeface="Arial"/>
            </a:rPr>
            <a:t>Location/Offtake</a:t>
          </a:r>
        </a:p>
      </xdr:txBody>
    </xdr:sp>
    <xdr:clientData/>
  </xdr:twoCellAnchor>
  <xdr:twoCellAnchor>
    <xdr:from>
      <xdr:col>6</xdr:col>
      <xdr:colOff>131456</xdr:colOff>
      <xdr:row>80</xdr:row>
      <xdr:rowOff>95215</xdr:rowOff>
    </xdr:from>
    <xdr:to>
      <xdr:col>9</xdr:col>
      <xdr:colOff>224280</xdr:colOff>
      <xdr:row>82</xdr:row>
      <xdr:rowOff>41042</xdr:rowOff>
    </xdr:to>
    <xdr:sp macro="" textlink="">
      <xdr:nvSpPr>
        <xdr:cNvPr id="93" name="ZoneTexte 37">
          <a:extLst>
            <a:ext uri="{FF2B5EF4-FFF2-40B4-BE49-F238E27FC236}">
              <a16:creationId xmlns:a16="http://schemas.microsoft.com/office/drawing/2014/main" id="{00000000-0008-0000-0600-00005D000000}"/>
            </a:ext>
          </a:extLst>
        </xdr:cNvPr>
        <xdr:cNvSpPr txBox="1"/>
      </xdr:nvSpPr>
      <xdr:spPr>
        <a:xfrm>
          <a:off x="3941456" y="14935165"/>
          <a:ext cx="2378824" cy="307777"/>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buClr>
              <a:srgbClr val="000000"/>
            </a:buClr>
            <a:buFont typeface="Arial"/>
            <a:buNone/>
            <a:defRPr/>
          </a:pPr>
          <a:r>
            <a:rPr lang="fr-FR" sz="1400" kern="0">
              <a:solidFill>
                <a:srgbClr val="58585A"/>
              </a:solidFill>
              <a:latin typeface="Gotham Book" panose="02000603040000020004" pitchFamily="2" charset="0"/>
              <a:sym typeface="Arial"/>
            </a:rPr>
            <a:t>Contrats de financement</a:t>
          </a:r>
        </a:p>
      </xdr:txBody>
    </xdr:sp>
    <xdr:clientData/>
  </xdr:twoCellAnchor>
  <xdr:twoCellAnchor>
    <xdr:from>
      <xdr:col>9</xdr:col>
      <xdr:colOff>222079</xdr:colOff>
      <xdr:row>94</xdr:row>
      <xdr:rowOff>134140</xdr:rowOff>
    </xdr:from>
    <xdr:to>
      <xdr:col>12</xdr:col>
      <xdr:colOff>440444</xdr:colOff>
      <xdr:row>97</xdr:row>
      <xdr:rowOff>114435</xdr:rowOff>
    </xdr:to>
    <xdr:sp macro="" textlink="">
      <xdr:nvSpPr>
        <xdr:cNvPr id="94" name="ZoneTexte 38">
          <a:extLst>
            <a:ext uri="{FF2B5EF4-FFF2-40B4-BE49-F238E27FC236}">
              <a16:creationId xmlns:a16="http://schemas.microsoft.com/office/drawing/2014/main" id="{00000000-0008-0000-0600-00005E000000}"/>
            </a:ext>
          </a:extLst>
        </xdr:cNvPr>
        <xdr:cNvSpPr txBox="1"/>
      </xdr:nvSpPr>
      <xdr:spPr>
        <a:xfrm>
          <a:off x="6318079" y="17507740"/>
          <a:ext cx="2504365" cy="523220"/>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buClr>
              <a:srgbClr val="000000"/>
            </a:buClr>
            <a:buFont typeface="Arial"/>
            <a:buNone/>
            <a:defRPr/>
          </a:pPr>
          <a:r>
            <a:rPr lang="fr-FR" sz="1400" kern="0">
              <a:solidFill>
                <a:srgbClr val="58585A"/>
              </a:solidFill>
              <a:latin typeface="Gotham Book" panose="02000603040000020004" pitchFamily="2" charset="0"/>
              <a:sym typeface="Arial"/>
            </a:rPr>
            <a:t>Bail foncier pour installation équipements</a:t>
          </a:r>
        </a:p>
      </xdr:txBody>
    </xdr:sp>
    <xdr:clientData/>
  </xdr:twoCellAnchor>
  <xdr:twoCellAnchor>
    <xdr:from>
      <xdr:col>11</xdr:col>
      <xdr:colOff>321361</xdr:colOff>
      <xdr:row>79</xdr:row>
      <xdr:rowOff>60747</xdr:rowOff>
    </xdr:from>
    <xdr:to>
      <xdr:col>13</xdr:col>
      <xdr:colOff>599434</xdr:colOff>
      <xdr:row>82</xdr:row>
      <xdr:rowOff>41042</xdr:rowOff>
    </xdr:to>
    <xdr:sp macro="" textlink="">
      <xdr:nvSpPr>
        <xdr:cNvPr id="95" name="ZoneTexte 39">
          <a:extLst>
            <a:ext uri="{FF2B5EF4-FFF2-40B4-BE49-F238E27FC236}">
              <a16:creationId xmlns:a16="http://schemas.microsoft.com/office/drawing/2014/main" id="{00000000-0008-0000-0600-00005F000000}"/>
            </a:ext>
          </a:extLst>
        </xdr:cNvPr>
        <xdr:cNvSpPr txBox="1"/>
      </xdr:nvSpPr>
      <xdr:spPr>
        <a:xfrm>
          <a:off x="7941361" y="14719722"/>
          <a:ext cx="1802073" cy="523220"/>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buClr>
              <a:srgbClr val="000000"/>
            </a:buClr>
            <a:buFont typeface="Arial"/>
            <a:buNone/>
            <a:defRPr/>
          </a:pPr>
          <a:r>
            <a:rPr lang="fr-FR" sz="1400" kern="0">
              <a:solidFill>
                <a:srgbClr val="58585A"/>
              </a:solidFill>
              <a:latin typeface="Gotham Book" panose="02000603040000020004" pitchFamily="2" charset="0"/>
              <a:sym typeface="Arial"/>
            </a:rPr>
            <a:t>Risques règlementaires</a:t>
          </a:r>
        </a:p>
      </xdr:txBody>
    </xdr:sp>
    <xdr:clientData/>
  </xdr:twoCellAnchor>
  <xdr:twoCellAnchor>
    <xdr:from>
      <xdr:col>12</xdr:col>
      <xdr:colOff>456636</xdr:colOff>
      <xdr:row>82</xdr:row>
      <xdr:rowOff>41042</xdr:rowOff>
    </xdr:from>
    <xdr:to>
      <xdr:col>12</xdr:col>
      <xdr:colOff>461985</xdr:colOff>
      <xdr:row>87</xdr:row>
      <xdr:rowOff>103736</xdr:rowOff>
    </xdr:to>
    <xdr:cxnSp macro="">
      <xdr:nvCxnSpPr>
        <xdr:cNvPr id="96" name="Connecteur droit avec flèche 95">
          <a:extLst>
            <a:ext uri="{FF2B5EF4-FFF2-40B4-BE49-F238E27FC236}">
              <a16:creationId xmlns:a16="http://schemas.microsoft.com/office/drawing/2014/main" id="{00000000-0008-0000-0600-000060000000}"/>
            </a:ext>
          </a:extLst>
        </xdr:cNvPr>
        <xdr:cNvCxnSpPr>
          <a:cxnSpLocks/>
          <a:stCxn id="95" idx="2"/>
          <a:endCxn id="83" idx="0"/>
        </xdr:cNvCxnSpPr>
      </xdr:nvCxnSpPr>
      <xdr:spPr>
        <a:xfrm flipH="1">
          <a:off x="8838636" y="15242942"/>
          <a:ext cx="5349" cy="967569"/>
        </a:xfrm>
        <a:prstGeom prst="straightConnector1">
          <a:avLst/>
        </a:prstGeom>
        <a:noFill/>
        <a:ln w="28575" cap="flat" cmpd="sng" algn="ctr">
          <a:solidFill>
            <a:srgbClr val="37EF81"/>
          </a:solidFill>
          <a:prstDash val="solid"/>
          <a:headEnd type="none" w="med" len="med"/>
          <a:tailEnd type="arrow" w="med" len="med"/>
        </a:ln>
        <a:effectLst/>
      </xdr:spPr>
    </xdr:cxnSp>
    <xdr:clientData/>
  </xdr:twoCellAnchor>
  <xdr:twoCellAnchor>
    <xdr:from>
      <xdr:col>1</xdr:col>
      <xdr:colOff>0</xdr:colOff>
      <xdr:row>68</xdr:row>
      <xdr:rowOff>159385</xdr:rowOff>
    </xdr:from>
    <xdr:to>
      <xdr:col>15</xdr:col>
      <xdr:colOff>473981</xdr:colOff>
      <xdr:row>73</xdr:row>
      <xdr:rowOff>16180</xdr:rowOff>
    </xdr:to>
    <xdr:sp macro="" textlink="">
      <xdr:nvSpPr>
        <xdr:cNvPr id="97" name="Rectangle 96">
          <a:extLst>
            <a:ext uri="{FF2B5EF4-FFF2-40B4-BE49-F238E27FC236}">
              <a16:creationId xmlns:a16="http://schemas.microsoft.com/office/drawing/2014/main" id="{00000000-0008-0000-0600-000061000000}"/>
            </a:ext>
          </a:extLst>
        </xdr:cNvPr>
        <xdr:cNvSpPr/>
      </xdr:nvSpPr>
      <xdr:spPr>
        <a:xfrm>
          <a:off x="0" y="12827635"/>
          <a:ext cx="11141981" cy="761670"/>
        </a:xfrm>
        <a:prstGeom prst="rect">
          <a:avLst/>
        </a:prstGeom>
        <a:solidFill>
          <a:schemeClr val="bg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r>
            <a:rPr lang="fr-FR" sz="1600">
              <a:solidFill>
                <a:srgbClr val="37EF81"/>
              </a:solidFill>
              <a:latin typeface="Avenir Black" panose="020B0803020203020204" pitchFamily="34" charset="0"/>
            </a:rPr>
            <a:t>Principe </a:t>
          </a:r>
          <a:r>
            <a:rPr lang="fr-FR" sz="1600">
              <a:solidFill>
                <a:srgbClr val="37EF81"/>
              </a:solidFill>
            </a:rPr>
            <a:t>: </a:t>
          </a:r>
          <a:r>
            <a:rPr lang="fr-FR" sz="1600">
              <a:solidFill>
                <a:schemeClr val="tx1"/>
              </a:solidFill>
            </a:rPr>
            <a:t>Société dédiée à un projet spécifique (SPV = Special Purpose Vehicle), avec financement autoporteur de l’actif ou du projet. Le financement se base sur la capacité intrinsèque du projet à générer des revenus.</a:t>
          </a:r>
        </a:p>
      </xdr:txBody>
    </xdr:sp>
    <xdr:clientData/>
  </xdr:twoCellAnchor>
  <xdr:twoCellAnchor>
    <xdr:from>
      <xdr:col>8</xdr:col>
      <xdr:colOff>696250</xdr:colOff>
      <xdr:row>78</xdr:row>
      <xdr:rowOff>54762</xdr:rowOff>
    </xdr:from>
    <xdr:to>
      <xdr:col>12</xdr:col>
      <xdr:colOff>355454</xdr:colOff>
      <xdr:row>94</xdr:row>
      <xdr:rowOff>114602</xdr:rowOff>
    </xdr:to>
    <xdr:sp macro="" textlink="">
      <xdr:nvSpPr>
        <xdr:cNvPr id="98" name="Arc 97">
          <a:extLst>
            <a:ext uri="{FF2B5EF4-FFF2-40B4-BE49-F238E27FC236}">
              <a16:creationId xmlns:a16="http://schemas.microsoft.com/office/drawing/2014/main" id="{00000000-0008-0000-0600-000062000000}"/>
            </a:ext>
          </a:extLst>
        </xdr:cNvPr>
        <xdr:cNvSpPr/>
      </xdr:nvSpPr>
      <xdr:spPr>
        <a:xfrm rot="7902822">
          <a:off x="5906132" y="14656880"/>
          <a:ext cx="2955440" cy="2707204"/>
        </a:xfrm>
        <a:prstGeom prst="arc">
          <a:avLst/>
        </a:prstGeom>
        <a:ln w="28575">
          <a:headEnd type="arrow" w="med" len="med"/>
          <a:tailEnd type="arrow" w="med" len="med"/>
        </a:ln>
      </xdr:spPr>
      <xdr:style>
        <a:lnRef idx="1">
          <a:schemeClr val="accent2"/>
        </a:lnRef>
        <a:fillRef idx="0">
          <a:schemeClr val="accent2"/>
        </a:fillRef>
        <a:effectRef idx="0">
          <a:schemeClr val="accent2"/>
        </a:effectRef>
        <a:fontRef idx="minor">
          <a:schemeClr val="tx1"/>
        </a:fontRef>
      </xdr:style>
      <xdr:txBody>
        <a:bodyPr wrap="square" rtlCol="0" anchor="ct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
              <a:srgbClr val="000000"/>
            </a:buClr>
            <a:buSzTx/>
            <a:buFont typeface="Arial"/>
            <a:buNone/>
            <a:tabLst/>
            <a:defRPr/>
          </a:pPr>
          <a:endParaRPr kumimoji="0" lang="fr-FR" sz="1400" b="0" i="0" u="none" strike="noStrike" kern="0" cap="none" spc="0" normalizeH="0" baseline="0">
            <a:ln>
              <a:noFill/>
            </a:ln>
            <a:solidFill>
              <a:srgbClr val="000000"/>
            </a:solidFill>
            <a:effectLst/>
            <a:uLnTx/>
            <a:uFillTx/>
            <a:latin typeface="Arial"/>
            <a:ea typeface="+mn-ea"/>
            <a:cs typeface="+mn-cs"/>
            <a:sym typeface="Arial"/>
          </a:endParaRPr>
        </a:p>
      </xdr:txBody>
    </xdr:sp>
    <xdr:clientData/>
  </xdr:twoCellAnchor>
  <xdr:twoCellAnchor>
    <xdr:from>
      <xdr:col>5</xdr:col>
      <xdr:colOff>29398</xdr:colOff>
      <xdr:row>82</xdr:row>
      <xdr:rowOff>18920</xdr:rowOff>
    </xdr:from>
    <xdr:to>
      <xdr:col>6</xdr:col>
      <xdr:colOff>730119</xdr:colOff>
      <xdr:row>84</xdr:row>
      <xdr:rowOff>56493</xdr:rowOff>
    </xdr:to>
    <xdr:sp macro="" textlink="">
      <xdr:nvSpPr>
        <xdr:cNvPr id="99" name="Espace réservé du texte 1">
          <a:extLst>
            <a:ext uri="{FF2B5EF4-FFF2-40B4-BE49-F238E27FC236}">
              <a16:creationId xmlns:a16="http://schemas.microsoft.com/office/drawing/2014/main" id="{00000000-0008-0000-0600-000063000000}"/>
            </a:ext>
          </a:extLst>
        </xdr:cNvPr>
        <xdr:cNvSpPr txBox="1">
          <a:spLocks/>
        </xdr:cNvSpPr>
      </xdr:nvSpPr>
      <xdr:spPr>
        <a:xfrm>
          <a:off x="3077398" y="15220820"/>
          <a:ext cx="1462721" cy="399523"/>
        </a:xfrm>
        <a:prstGeom prst="rect">
          <a:avLst/>
        </a:prstGeom>
        <a:noFill/>
        <a:ln>
          <a:noFill/>
        </a:ln>
      </xdr:spPr>
      <xdr:txBody>
        <a:bodyPr spcFirstLastPara="1" wrap="square" lIns="91425" tIns="91425" rIns="91425" bIns="91425" anchor="t" anchorCtr="0">
          <a:no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600"/>
            </a:spcAft>
            <a:buClr>
              <a:srgbClr val="56F540"/>
            </a:buClr>
            <a:buSzPct val="120000"/>
            <a:buFont typeface="Wingdings" panose="05000000000000000000" pitchFamily="2" charset="2"/>
            <a:buNone/>
            <a:tabLst/>
            <a:defRPr/>
          </a:pPr>
          <a:r>
            <a:rPr kumimoji="0" lang="fr-FR" sz="1300" b="0" i="0" u="none" strike="noStrike" kern="0" cap="none" spc="0" normalizeH="0" baseline="0">
              <a:ln>
                <a:noFill/>
              </a:ln>
              <a:solidFill>
                <a:srgbClr val="58585A"/>
              </a:solidFill>
              <a:effectLst/>
              <a:uLnTx/>
              <a:uFillTx/>
              <a:latin typeface="Gotham Book" panose="02000603040000020004" pitchFamily="2" charset="0"/>
              <a:cs typeface="Raleway"/>
              <a:sym typeface="Arial"/>
            </a:rPr>
            <a:t>Fonds propres</a:t>
          </a:r>
        </a:p>
      </xdr:txBody>
    </xdr:sp>
    <xdr:clientData/>
  </xdr:twoCellAnchor>
  <xdr:twoCellAnchor>
    <xdr:from>
      <xdr:col>8</xdr:col>
      <xdr:colOff>661234</xdr:colOff>
      <xdr:row>82</xdr:row>
      <xdr:rowOff>38525</xdr:rowOff>
    </xdr:from>
    <xdr:to>
      <xdr:col>10</xdr:col>
      <xdr:colOff>599955</xdr:colOff>
      <xdr:row>84</xdr:row>
      <xdr:rowOff>76098</xdr:rowOff>
    </xdr:to>
    <xdr:sp macro="" textlink="">
      <xdr:nvSpPr>
        <xdr:cNvPr id="100" name="Espace réservé du texte 1">
          <a:extLst>
            <a:ext uri="{FF2B5EF4-FFF2-40B4-BE49-F238E27FC236}">
              <a16:creationId xmlns:a16="http://schemas.microsoft.com/office/drawing/2014/main" id="{00000000-0008-0000-0600-000064000000}"/>
            </a:ext>
          </a:extLst>
        </xdr:cNvPr>
        <xdr:cNvSpPr txBox="1">
          <a:spLocks/>
        </xdr:cNvSpPr>
      </xdr:nvSpPr>
      <xdr:spPr>
        <a:xfrm>
          <a:off x="5995234" y="15240425"/>
          <a:ext cx="1462721" cy="399523"/>
        </a:xfrm>
        <a:prstGeom prst="rect">
          <a:avLst/>
        </a:prstGeom>
        <a:noFill/>
        <a:ln>
          <a:noFill/>
        </a:ln>
      </xdr:spPr>
      <xdr:txBody>
        <a:bodyPr spcFirstLastPara="1" wrap="square" lIns="91425" tIns="91425" rIns="91425" bIns="91425" anchor="t" anchorCtr="0">
          <a:no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600"/>
            </a:spcAft>
            <a:buClr>
              <a:srgbClr val="56F540"/>
            </a:buClr>
            <a:buSzPct val="120000"/>
            <a:buFont typeface="Wingdings" panose="05000000000000000000" pitchFamily="2" charset="2"/>
            <a:buNone/>
            <a:tabLst/>
            <a:defRPr/>
          </a:pPr>
          <a:r>
            <a:rPr kumimoji="0" lang="fr-FR" sz="1300" b="0" i="0" u="none" strike="noStrike" kern="0" cap="none" spc="0" normalizeH="0" baseline="0">
              <a:ln>
                <a:noFill/>
              </a:ln>
              <a:solidFill>
                <a:srgbClr val="58585A"/>
              </a:solidFill>
              <a:effectLst/>
              <a:uLnTx/>
              <a:uFillTx/>
              <a:latin typeface="Gotham Book" panose="02000603040000020004" pitchFamily="2" charset="0"/>
              <a:cs typeface="Raleway"/>
              <a:sym typeface="Arial"/>
            </a:rPr>
            <a:t>Dette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125542</xdr:colOff>
      <xdr:row>1</xdr:row>
      <xdr:rowOff>162987</xdr:rowOff>
    </xdr:from>
    <xdr:to>
      <xdr:col>15</xdr:col>
      <xdr:colOff>689542</xdr:colOff>
      <xdr:row>3</xdr:row>
      <xdr:rowOff>170369</xdr:rowOff>
    </xdr:to>
    <xdr:sp macro="" textlink="">
      <xdr:nvSpPr>
        <xdr:cNvPr id="3" name="Espace réservé du texte 2">
          <a:extLst>
            <a:ext uri="{FF2B5EF4-FFF2-40B4-BE49-F238E27FC236}">
              <a16:creationId xmlns:a16="http://schemas.microsoft.com/office/drawing/2014/main" id="{00000000-0008-0000-0700-000003000000}"/>
            </a:ext>
          </a:extLst>
        </xdr:cNvPr>
        <xdr:cNvSpPr>
          <a:spLocks noGrp="1"/>
        </xdr:cNvSpPr>
      </xdr:nvSpPr>
      <xdr:spPr>
        <a:xfrm>
          <a:off x="887542" y="705912"/>
          <a:ext cx="11232000" cy="369332"/>
        </a:xfrm>
        <a:prstGeom prst="rect">
          <a:avLst/>
        </a:prstGeom>
      </xdr:spPr>
      <xdr:txBody>
        <a:bodyPr vert="horz" wrap="square" lIns="0" tIns="0" rIns="0" bIns="0" rtlCol="0">
          <a:noAutofit/>
        </a:bodyPr>
        <a:lstStyle>
          <a:lvl1pPr marL="0" indent="0" algn="l" defTabSz="914400" rtl="0" eaLnBrk="1" latinLnBrk="0" hangingPunct="1">
            <a:lnSpc>
              <a:spcPct val="100000"/>
            </a:lnSpc>
            <a:spcBef>
              <a:spcPts val="0"/>
            </a:spcBef>
            <a:spcAft>
              <a:spcPts val="0"/>
            </a:spcAft>
            <a:buFont typeface="Arial" panose="020B0604020202020204" pitchFamily="34" charset="0"/>
            <a:buNone/>
            <a:defRPr lang="fr-FR" sz="2400" b="0" kern="1200" cap="all" baseline="0" dirty="0" smtClean="0">
              <a:solidFill>
                <a:schemeClr val="accent1"/>
              </a:solidFill>
              <a:latin typeface="Avenir Black" panose="020B0803020203020204" pitchFamily="34" charset="0"/>
              <a:ea typeface="Avenir Black" panose="020B0803020203020204" pitchFamily="34" charset="0"/>
              <a:cs typeface="+mj-cs"/>
            </a:defRPr>
          </a:lvl1pPr>
          <a:lvl2pPr marL="0" indent="0" algn="l" defTabSz="914400" rtl="0" eaLnBrk="1" latinLnBrk="0" hangingPunct="1">
            <a:lnSpc>
              <a:spcPct val="100000"/>
            </a:lnSpc>
            <a:spcBef>
              <a:spcPts val="0"/>
            </a:spcBef>
            <a:spcAft>
              <a:spcPts val="0"/>
            </a:spcAft>
            <a:buFont typeface="Arial" panose="020B0604020202020204" pitchFamily="34" charset="0"/>
            <a:buNone/>
            <a:defRPr lang="fr-FR" sz="2400" kern="1200" cap="all" baseline="0" dirty="0" smtClean="0">
              <a:solidFill>
                <a:schemeClr val="accent2"/>
              </a:solidFill>
              <a:latin typeface="Avenir Black" panose="020B0803020203020204" pitchFamily="34" charset="0"/>
              <a:ea typeface="Avenir Black" panose="020B0803020203020204" pitchFamily="34" charset="0"/>
              <a:cs typeface="+mj-cs"/>
            </a:defRPr>
          </a:lvl2pPr>
          <a:lvl3pPr marL="0" indent="0" algn="l" defTabSz="914400" rtl="0" eaLnBrk="1" latinLnBrk="0" hangingPunct="1">
            <a:lnSpc>
              <a:spcPct val="100000"/>
            </a:lnSpc>
            <a:spcBef>
              <a:spcPts val="0"/>
            </a:spcBef>
            <a:spcAft>
              <a:spcPts val="0"/>
            </a:spcAft>
            <a:buFont typeface="Arial" panose="020B0604020202020204" pitchFamily="34" charset="0"/>
            <a:buNone/>
            <a:defRPr lang="fr-FR" sz="2400" kern="1200" cap="all" baseline="0" dirty="0" smtClean="0">
              <a:solidFill>
                <a:schemeClr val="accent2"/>
              </a:solidFill>
              <a:latin typeface="Avenir Black" panose="020B0803020203020204" pitchFamily="34" charset="0"/>
              <a:ea typeface="Avenir Black" panose="020B0803020203020204" pitchFamily="34" charset="0"/>
              <a:cs typeface="+mj-cs"/>
            </a:defRPr>
          </a:lvl3pPr>
          <a:lvl4pPr marL="0" indent="0" algn="l" defTabSz="914400" rtl="0" eaLnBrk="1" latinLnBrk="0" hangingPunct="1">
            <a:lnSpc>
              <a:spcPct val="100000"/>
            </a:lnSpc>
            <a:spcBef>
              <a:spcPts val="0"/>
            </a:spcBef>
            <a:spcAft>
              <a:spcPts val="0"/>
            </a:spcAft>
            <a:buFont typeface="Arial" panose="020B0604020202020204" pitchFamily="34" charset="0"/>
            <a:buNone/>
            <a:defRPr lang="fr-FR" sz="2400" kern="1200" cap="all" baseline="0" dirty="0" smtClean="0">
              <a:solidFill>
                <a:schemeClr val="accent2"/>
              </a:solidFill>
              <a:latin typeface="Avenir Black" panose="020B0803020203020204" pitchFamily="34" charset="0"/>
              <a:ea typeface="Avenir Black" panose="020B0803020203020204" pitchFamily="34" charset="0"/>
              <a:cs typeface="+mj-cs"/>
            </a:defRPr>
          </a:lvl4pPr>
          <a:lvl5pPr marL="0" indent="0" algn="l" defTabSz="914400" rtl="0" eaLnBrk="1" latinLnBrk="0" hangingPunct="1">
            <a:lnSpc>
              <a:spcPct val="100000"/>
            </a:lnSpc>
            <a:spcBef>
              <a:spcPts val="0"/>
            </a:spcBef>
            <a:spcAft>
              <a:spcPts val="0"/>
            </a:spcAft>
            <a:buFont typeface="Avenir Book" panose="02070309020205020404" pitchFamily="49" charset="0"/>
            <a:buNone/>
            <a:defRPr lang="fr-FR" sz="2400" kern="1200" cap="all" baseline="0" dirty="0">
              <a:solidFill>
                <a:schemeClr val="accent2"/>
              </a:solidFill>
              <a:latin typeface="Avenir Black" panose="020B0803020203020204" pitchFamily="34" charset="0"/>
              <a:ea typeface="Avenir Black" panose="020B0803020203020204" pitchFamily="34" charset="0"/>
              <a:cs typeface="+mj-cs"/>
            </a:defRPr>
          </a:lvl5pPr>
          <a:lvl6pPr marL="0" indent="0" algn="l" defTabSz="914400" rtl="0" eaLnBrk="1" latinLnBrk="0" hangingPunct="1">
            <a:lnSpc>
              <a:spcPct val="100000"/>
            </a:lnSpc>
            <a:spcBef>
              <a:spcPts val="600"/>
            </a:spcBef>
            <a:buFont typeface="Arial" panose="020B0604020202020204" pitchFamily="34" charset="0"/>
            <a:buNone/>
            <a:defRPr sz="1400" kern="1200">
              <a:solidFill>
                <a:schemeClr val="tx1"/>
              </a:solidFill>
              <a:latin typeface="+mn-lt"/>
              <a:ea typeface="+mn-ea"/>
              <a:cs typeface="+mn-cs"/>
            </a:defRPr>
          </a:lvl6pPr>
          <a:lvl7pPr marL="0" indent="0" algn="l" defTabSz="914400" rtl="0" eaLnBrk="1" latinLnBrk="0" hangingPunct="1">
            <a:lnSpc>
              <a:spcPct val="100000"/>
            </a:lnSpc>
            <a:spcBef>
              <a:spcPts val="600"/>
            </a:spcBef>
            <a:buFont typeface="Arial" panose="020B0604020202020204" pitchFamily="34" charset="0"/>
            <a:buNone/>
            <a:defRPr sz="1200" i="1" kern="1200">
              <a:solidFill>
                <a:schemeClr val="tx1"/>
              </a:solidFill>
              <a:latin typeface="+mn-lt"/>
              <a:ea typeface="+mn-ea"/>
              <a:cs typeface="+mn-cs"/>
            </a:defRPr>
          </a:lvl7pPr>
          <a:lvl8pPr marL="0" indent="0" algn="l" defTabSz="914400" rtl="0" eaLnBrk="1" latinLnBrk="0" hangingPunct="1">
            <a:lnSpc>
              <a:spcPct val="100000"/>
            </a:lnSpc>
            <a:spcBef>
              <a:spcPts val="500"/>
            </a:spcBef>
            <a:buFont typeface="Arial" panose="020B0604020202020204" pitchFamily="34" charset="0"/>
            <a:buNone/>
            <a:defRPr sz="1100" kern="1200">
              <a:solidFill>
                <a:schemeClr val="tx1"/>
              </a:solidFill>
              <a:latin typeface="+mn-lt"/>
              <a:ea typeface="+mn-ea"/>
              <a:cs typeface="+mn-cs"/>
            </a:defRPr>
          </a:lvl8pPr>
          <a:lvl9pPr marL="0" indent="0" algn="l" defTabSz="914400" rtl="0" eaLnBrk="1" latinLnBrk="0" hangingPunct="1">
            <a:lnSpc>
              <a:spcPct val="100000"/>
            </a:lnSpc>
            <a:spcBef>
              <a:spcPts val="500"/>
            </a:spcBef>
            <a:buFont typeface="Arial" panose="020B0604020202020204" pitchFamily="34" charset="0"/>
            <a:buNone/>
            <a:defRPr sz="1100" kern="1200">
              <a:solidFill>
                <a:schemeClr val="tx1"/>
              </a:solidFill>
              <a:latin typeface="+mn-lt"/>
              <a:ea typeface="+mn-ea"/>
              <a:cs typeface="+mn-cs"/>
            </a:defRPr>
          </a:lvl9pPr>
        </a:lstStyle>
        <a:p>
          <a:r>
            <a:rPr lang="fr-FR">
              <a:solidFill>
                <a:srgbClr val="4889F4"/>
              </a:solidFill>
            </a:rPr>
            <a:t>Fiche 2 : le contrat de performance énergétique</a:t>
          </a:r>
        </a:p>
      </xdr:txBody>
    </xdr:sp>
    <xdr:clientData/>
  </xdr:twoCellAnchor>
  <xdr:twoCellAnchor>
    <xdr:from>
      <xdr:col>8</xdr:col>
      <xdr:colOff>638533</xdr:colOff>
      <xdr:row>14</xdr:row>
      <xdr:rowOff>142446</xdr:rowOff>
    </xdr:from>
    <xdr:to>
      <xdr:col>8</xdr:col>
      <xdr:colOff>638533</xdr:colOff>
      <xdr:row>28</xdr:row>
      <xdr:rowOff>10477</xdr:rowOff>
    </xdr:to>
    <xdr:cxnSp macro="">
      <xdr:nvCxnSpPr>
        <xdr:cNvPr id="4" name="Connecteur droit avec flèche 3">
          <a:extLst>
            <a:ext uri="{FF2B5EF4-FFF2-40B4-BE49-F238E27FC236}">
              <a16:creationId xmlns:a16="http://schemas.microsoft.com/office/drawing/2014/main" id="{00000000-0008-0000-0700-000004000000}"/>
            </a:ext>
          </a:extLst>
        </xdr:cNvPr>
        <xdr:cNvCxnSpPr/>
      </xdr:nvCxnSpPr>
      <xdr:spPr>
        <a:xfrm flipV="1">
          <a:off x="6734533" y="3038046"/>
          <a:ext cx="0" cy="2401681"/>
        </a:xfrm>
        <a:prstGeom prst="straightConnector1">
          <a:avLst/>
        </a:prstGeom>
        <a:noFill/>
        <a:ln w="25400" cap="flat" cmpd="sng" algn="ctr">
          <a:solidFill>
            <a:srgbClr val="4F81BD"/>
          </a:solidFill>
          <a:prstDash val="solid"/>
          <a:tailEnd type="triangle"/>
        </a:ln>
        <a:effectLst>
          <a:outerShdw blurRad="40000" dist="20000" dir="5400000" rotWithShape="0">
            <a:srgbClr val="000000">
              <a:alpha val="38000"/>
            </a:srgbClr>
          </a:outerShdw>
        </a:effectLst>
      </xdr:spPr>
    </xdr:cxnSp>
    <xdr:clientData/>
  </xdr:twoCellAnchor>
  <xdr:twoCellAnchor>
    <xdr:from>
      <xdr:col>8</xdr:col>
      <xdr:colOff>645511</xdr:colOff>
      <xdr:row>28</xdr:row>
      <xdr:rowOff>7442</xdr:rowOff>
    </xdr:from>
    <xdr:to>
      <xdr:col>14</xdr:col>
      <xdr:colOff>618158</xdr:colOff>
      <xdr:row>28</xdr:row>
      <xdr:rowOff>7443</xdr:rowOff>
    </xdr:to>
    <xdr:cxnSp macro="">
      <xdr:nvCxnSpPr>
        <xdr:cNvPr id="5" name="Connecteur droit avec flèche 4">
          <a:extLst>
            <a:ext uri="{FF2B5EF4-FFF2-40B4-BE49-F238E27FC236}">
              <a16:creationId xmlns:a16="http://schemas.microsoft.com/office/drawing/2014/main" id="{00000000-0008-0000-0700-000005000000}"/>
            </a:ext>
          </a:extLst>
        </xdr:cNvPr>
        <xdr:cNvCxnSpPr>
          <a:cxnSpLocks/>
        </xdr:cNvCxnSpPr>
      </xdr:nvCxnSpPr>
      <xdr:spPr>
        <a:xfrm flipV="1">
          <a:off x="6741511" y="5436692"/>
          <a:ext cx="4544647" cy="1"/>
        </a:xfrm>
        <a:prstGeom prst="straightConnector1">
          <a:avLst/>
        </a:prstGeom>
        <a:noFill/>
        <a:ln w="25400" cap="flat" cmpd="sng" algn="ctr">
          <a:solidFill>
            <a:srgbClr val="4F81BD"/>
          </a:solidFill>
          <a:prstDash val="solid"/>
          <a:tailEnd type="triangle"/>
        </a:ln>
        <a:effectLst>
          <a:outerShdw blurRad="40000" dist="20000" dir="5400000" rotWithShape="0">
            <a:srgbClr val="000000">
              <a:alpha val="38000"/>
            </a:srgbClr>
          </a:outerShdw>
        </a:effectLst>
      </xdr:spPr>
    </xdr:cxnSp>
    <xdr:clientData/>
  </xdr:twoCellAnchor>
  <xdr:twoCellAnchor>
    <xdr:from>
      <xdr:col>8</xdr:col>
      <xdr:colOff>688015</xdr:colOff>
      <xdr:row>30</xdr:row>
      <xdr:rowOff>29876</xdr:rowOff>
    </xdr:from>
    <xdr:to>
      <xdr:col>10</xdr:col>
      <xdr:colOff>680899</xdr:colOff>
      <xdr:row>31</xdr:row>
      <xdr:rowOff>107315</xdr:rowOff>
    </xdr:to>
    <xdr:sp macro="" textlink="">
      <xdr:nvSpPr>
        <xdr:cNvPr id="6" name="Espace réservé du contenu 2">
          <a:extLst>
            <a:ext uri="{FF2B5EF4-FFF2-40B4-BE49-F238E27FC236}">
              <a16:creationId xmlns:a16="http://schemas.microsoft.com/office/drawing/2014/main" id="{00000000-0008-0000-0700-000006000000}"/>
            </a:ext>
          </a:extLst>
        </xdr:cNvPr>
        <xdr:cNvSpPr txBox="1">
          <a:spLocks/>
        </xdr:cNvSpPr>
      </xdr:nvSpPr>
      <xdr:spPr>
        <a:xfrm>
          <a:off x="6784015" y="5821076"/>
          <a:ext cx="1516884" cy="258414"/>
        </a:xfrm>
        <a:prstGeom prst="rect">
          <a:avLst/>
        </a:prstGeom>
      </xdr:spPr>
      <xdr:txBody>
        <a:bodyPr wrap="square" lIns="0" tIns="0" rIns="0" bIns="0"/>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457200" rtl="0" eaLnBrk="1" fontAlgn="auto" latinLnBrk="0" hangingPunct="1">
            <a:lnSpc>
              <a:spcPct val="100000"/>
            </a:lnSpc>
            <a:spcBef>
              <a:spcPct val="20000"/>
            </a:spcBef>
            <a:spcAft>
              <a:spcPts val="0"/>
            </a:spcAft>
            <a:buClrTx/>
            <a:buSzTx/>
            <a:buFontTx/>
            <a:buNone/>
            <a:tabLst/>
            <a:defRPr/>
          </a:pPr>
          <a:r>
            <a:rPr kumimoji="0" lang="fr-FR" sz="1000" b="0" i="0" u="none" strike="noStrike" kern="1200" cap="none" spc="0" normalizeH="0" baseline="0">
              <a:ln>
                <a:noFill/>
              </a:ln>
              <a:solidFill>
                <a:srgbClr val="000042"/>
              </a:solidFill>
              <a:effectLst/>
              <a:uLnTx/>
              <a:uFillTx/>
              <a:latin typeface="Gotham Book" panose="02000603040000020004" pitchFamily="2" charset="0"/>
              <a:sym typeface="Arial"/>
            </a:rPr>
            <a:t>Période de référence</a:t>
          </a:r>
        </a:p>
      </xdr:txBody>
    </xdr:sp>
    <xdr:clientData/>
  </xdr:twoCellAnchor>
  <xdr:twoCellAnchor>
    <xdr:from>
      <xdr:col>11</xdr:col>
      <xdr:colOff>58334</xdr:colOff>
      <xdr:row>30</xdr:row>
      <xdr:rowOff>33192</xdr:rowOff>
    </xdr:from>
    <xdr:to>
      <xdr:col>13</xdr:col>
      <xdr:colOff>478334</xdr:colOff>
      <xdr:row>31</xdr:row>
      <xdr:rowOff>110631</xdr:rowOff>
    </xdr:to>
    <xdr:sp macro="" textlink="">
      <xdr:nvSpPr>
        <xdr:cNvPr id="7" name="Espace réservé du contenu 2">
          <a:extLst>
            <a:ext uri="{FF2B5EF4-FFF2-40B4-BE49-F238E27FC236}">
              <a16:creationId xmlns:a16="http://schemas.microsoft.com/office/drawing/2014/main" id="{00000000-0008-0000-0700-000007000000}"/>
            </a:ext>
          </a:extLst>
        </xdr:cNvPr>
        <xdr:cNvSpPr txBox="1">
          <a:spLocks/>
        </xdr:cNvSpPr>
      </xdr:nvSpPr>
      <xdr:spPr>
        <a:xfrm>
          <a:off x="8440334" y="5824392"/>
          <a:ext cx="1944000" cy="258414"/>
        </a:xfrm>
        <a:prstGeom prst="rect">
          <a:avLst/>
        </a:prstGeom>
      </xdr:spPr>
      <xdr:txBody>
        <a:bodyPr wrap="square" lIns="0" tIns="0" rIns="0" bIns="0"/>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457200" rtl="0" eaLnBrk="1" fontAlgn="auto" latinLnBrk="0" hangingPunct="1">
            <a:lnSpc>
              <a:spcPct val="100000"/>
            </a:lnSpc>
            <a:spcBef>
              <a:spcPct val="20000"/>
            </a:spcBef>
            <a:spcAft>
              <a:spcPts val="0"/>
            </a:spcAft>
            <a:buClrTx/>
            <a:buSzTx/>
            <a:buFontTx/>
            <a:buNone/>
            <a:tabLst/>
            <a:defRPr/>
          </a:pPr>
          <a:r>
            <a:rPr kumimoji="0" lang="fr-FR" sz="1000" b="0" i="0" u="none" strike="noStrike" kern="1200" cap="none" spc="0" normalizeH="0" baseline="0">
              <a:ln>
                <a:noFill/>
              </a:ln>
              <a:solidFill>
                <a:srgbClr val="000042"/>
              </a:solidFill>
              <a:effectLst/>
              <a:uLnTx/>
              <a:uFillTx/>
              <a:latin typeface="Gotham Book" panose="02000603040000020004" pitchFamily="2" charset="0"/>
              <a:sym typeface="Arial"/>
            </a:rPr>
            <a:t>Période d’exploitation du CPE</a:t>
          </a:r>
        </a:p>
      </xdr:txBody>
    </xdr:sp>
    <xdr:clientData/>
  </xdr:twoCellAnchor>
  <xdr:twoCellAnchor>
    <xdr:from>
      <xdr:col>8</xdr:col>
      <xdr:colOff>408118</xdr:colOff>
      <xdr:row>15</xdr:row>
      <xdr:rowOff>111605</xdr:rowOff>
    </xdr:from>
    <xdr:to>
      <xdr:col>8</xdr:col>
      <xdr:colOff>666532</xdr:colOff>
      <xdr:row>25</xdr:row>
      <xdr:rowOff>14200</xdr:rowOff>
    </xdr:to>
    <xdr:sp macro="" textlink="">
      <xdr:nvSpPr>
        <xdr:cNvPr id="8" name="Espace réservé du contenu 2">
          <a:extLst>
            <a:ext uri="{FF2B5EF4-FFF2-40B4-BE49-F238E27FC236}">
              <a16:creationId xmlns:a16="http://schemas.microsoft.com/office/drawing/2014/main" id="{00000000-0008-0000-0700-000008000000}"/>
            </a:ext>
          </a:extLst>
        </xdr:cNvPr>
        <xdr:cNvSpPr txBox="1">
          <a:spLocks/>
        </xdr:cNvSpPr>
      </xdr:nvSpPr>
      <xdr:spPr>
        <a:xfrm rot="16200000">
          <a:off x="5777152" y="3915146"/>
          <a:ext cx="1712345" cy="258414"/>
        </a:xfrm>
        <a:prstGeom prst="rect">
          <a:avLst/>
        </a:prstGeom>
      </xdr:spPr>
      <xdr:txBody>
        <a:bodyPr wrap="square" lIns="0" tIns="0" rIns="0" bIns="0"/>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457200" rtl="0" eaLnBrk="1" fontAlgn="auto" latinLnBrk="0" hangingPunct="1">
            <a:lnSpc>
              <a:spcPct val="100000"/>
            </a:lnSpc>
            <a:spcBef>
              <a:spcPct val="20000"/>
            </a:spcBef>
            <a:spcAft>
              <a:spcPts val="0"/>
            </a:spcAft>
            <a:buClrTx/>
            <a:buSzTx/>
            <a:buFontTx/>
            <a:buNone/>
            <a:tabLst/>
            <a:defRPr/>
          </a:pPr>
          <a:r>
            <a:rPr kumimoji="0" lang="fr-FR" sz="1000" b="0" i="1" u="none" strike="noStrike" kern="1200" cap="none" spc="0" normalizeH="0" baseline="0">
              <a:ln>
                <a:noFill/>
              </a:ln>
              <a:solidFill>
                <a:srgbClr val="000042"/>
              </a:solidFill>
              <a:effectLst/>
              <a:uLnTx/>
              <a:uFillTx/>
              <a:latin typeface="Gotham Book" panose="02000603040000020004" pitchFamily="2" charset="0"/>
              <a:sym typeface="Arial"/>
            </a:rPr>
            <a:t>Consommation d’énergie</a:t>
          </a:r>
        </a:p>
      </xdr:txBody>
    </xdr:sp>
    <xdr:clientData/>
  </xdr:twoCellAnchor>
  <xdr:twoCellAnchor>
    <xdr:from>
      <xdr:col>8</xdr:col>
      <xdr:colOff>647158</xdr:colOff>
      <xdr:row>28</xdr:row>
      <xdr:rowOff>118784</xdr:rowOff>
    </xdr:from>
    <xdr:to>
      <xdr:col>10</xdr:col>
      <xdr:colOff>491158</xdr:colOff>
      <xdr:row>29</xdr:row>
      <xdr:rowOff>117809</xdr:rowOff>
    </xdr:to>
    <xdr:sp macro="" textlink="">
      <xdr:nvSpPr>
        <xdr:cNvPr id="9" name="Accolade fermante 8">
          <a:extLst>
            <a:ext uri="{FF2B5EF4-FFF2-40B4-BE49-F238E27FC236}">
              <a16:creationId xmlns:a16="http://schemas.microsoft.com/office/drawing/2014/main" id="{00000000-0008-0000-0700-000009000000}"/>
            </a:ext>
          </a:extLst>
        </xdr:cNvPr>
        <xdr:cNvSpPr/>
      </xdr:nvSpPr>
      <xdr:spPr>
        <a:xfrm rot="5400000">
          <a:off x="7337158" y="4954034"/>
          <a:ext cx="180000" cy="1368000"/>
        </a:xfrm>
        <a:prstGeom prst="rightBrace">
          <a:avLst/>
        </a:prstGeom>
        <a:noFill/>
        <a:ln w="12700" cap="flat" cmpd="sng" algn="ctr">
          <a:solidFill>
            <a:srgbClr val="4F81BD"/>
          </a:solidFill>
          <a:prstDash val="solid"/>
        </a:ln>
        <a:effectLst>
          <a:outerShdw blurRad="40000" dist="20000" dir="5400000" rotWithShape="0">
            <a:srgbClr val="000000">
              <a:alpha val="38000"/>
            </a:srgbClr>
          </a:outerShdw>
        </a:effectLst>
      </xdr:spPr>
      <xdr:txBody>
        <a:bodyPr wrap="square" rtlCol="0" anchor="ct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457200" rtl="0" eaLnBrk="1" fontAlgn="auto" latinLnBrk="0" hangingPunct="1">
            <a:lnSpc>
              <a:spcPct val="100000"/>
            </a:lnSpc>
            <a:spcBef>
              <a:spcPts val="0"/>
            </a:spcBef>
            <a:spcAft>
              <a:spcPts val="0"/>
            </a:spcAft>
            <a:buClrTx/>
            <a:buSzTx/>
            <a:buFontTx/>
            <a:buNone/>
            <a:tabLst/>
            <a:defRPr/>
          </a:pPr>
          <a:endParaRPr kumimoji="0" lang="fr-FR" sz="1800" b="0" i="0" u="none" strike="noStrike" kern="1200" cap="none" spc="0" normalizeH="0" baseline="0">
            <a:ln>
              <a:noFill/>
            </a:ln>
            <a:solidFill>
              <a:prstClr val="black"/>
            </a:solidFill>
            <a:effectLst/>
            <a:uLnTx/>
            <a:uFillTx/>
            <a:latin typeface="Gotham Book" panose="02000603040000020004" pitchFamily="2" charset="0"/>
            <a:ea typeface="+mn-ea"/>
            <a:sym typeface="Arial"/>
          </a:endParaRPr>
        </a:p>
      </xdr:txBody>
    </xdr:sp>
    <xdr:clientData/>
  </xdr:twoCellAnchor>
  <xdr:twoCellAnchor>
    <xdr:from>
      <xdr:col>10</xdr:col>
      <xdr:colOff>530633</xdr:colOff>
      <xdr:row>28</xdr:row>
      <xdr:rowOff>118541</xdr:rowOff>
    </xdr:from>
    <xdr:to>
      <xdr:col>13</xdr:col>
      <xdr:colOff>497678</xdr:colOff>
      <xdr:row>29</xdr:row>
      <xdr:rowOff>117809</xdr:rowOff>
    </xdr:to>
    <xdr:sp macro="" textlink="">
      <xdr:nvSpPr>
        <xdr:cNvPr id="10" name="Accolade fermante 9">
          <a:extLst>
            <a:ext uri="{FF2B5EF4-FFF2-40B4-BE49-F238E27FC236}">
              <a16:creationId xmlns:a16="http://schemas.microsoft.com/office/drawing/2014/main" id="{00000000-0008-0000-0700-00000A000000}"/>
            </a:ext>
          </a:extLst>
        </xdr:cNvPr>
        <xdr:cNvSpPr/>
      </xdr:nvSpPr>
      <xdr:spPr>
        <a:xfrm rot="5400000">
          <a:off x="9187034" y="4511390"/>
          <a:ext cx="180243" cy="2253045"/>
        </a:xfrm>
        <a:prstGeom prst="rightBrace">
          <a:avLst/>
        </a:prstGeom>
        <a:noFill/>
        <a:ln w="12700" cap="flat" cmpd="sng" algn="ctr">
          <a:solidFill>
            <a:srgbClr val="4F81BD"/>
          </a:solidFill>
          <a:prstDash val="solid"/>
        </a:ln>
        <a:effectLst>
          <a:outerShdw blurRad="40000" dist="20000" dir="5400000" rotWithShape="0">
            <a:srgbClr val="000000">
              <a:alpha val="38000"/>
            </a:srgbClr>
          </a:outerShdw>
        </a:effectLst>
      </xdr:spPr>
      <xdr:txBody>
        <a:bodyPr wrap="square" rtlCol="0" anchor="ct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457200" rtl="0" eaLnBrk="1" fontAlgn="auto" latinLnBrk="0" hangingPunct="1">
            <a:lnSpc>
              <a:spcPct val="100000"/>
            </a:lnSpc>
            <a:spcBef>
              <a:spcPts val="0"/>
            </a:spcBef>
            <a:spcAft>
              <a:spcPts val="0"/>
            </a:spcAft>
            <a:buClrTx/>
            <a:buSzTx/>
            <a:buFontTx/>
            <a:buNone/>
            <a:tabLst/>
            <a:defRPr/>
          </a:pPr>
          <a:endParaRPr kumimoji="0" lang="fr-FR" sz="1800" b="0" i="0" u="none" strike="noStrike" kern="1200" cap="none" spc="0" normalizeH="0" baseline="0">
            <a:ln>
              <a:noFill/>
            </a:ln>
            <a:solidFill>
              <a:prstClr val="black"/>
            </a:solidFill>
            <a:effectLst/>
            <a:uLnTx/>
            <a:uFillTx/>
            <a:latin typeface="Gotham Book" panose="02000603040000020004" pitchFamily="2" charset="0"/>
            <a:ea typeface="+mn-ea"/>
            <a:sym typeface="Arial"/>
          </a:endParaRPr>
        </a:p>
      </xdr:txBody>
    </xdr:sp>
    <xdr:clientData/>
  </xdr:twoCellAnchor>
  <xdr:twoCellAnchor>
    <xdr:from>
      <xdr:col>8</xdr:col>
      <xdr:colOff>648826</xdr:colOff>
      <xdr:row>16</xdr:row>
      <xdr:rowOff>82130</xdr:rowOff>
    </xdr:from>
    <xdr:to>
      <xdr:col>10</xdr:col>
      <xdr:colOff>343986</xdr:colOff>
      <xdr:row>19</xdr:row>
      <xdr:rowOff>43330</xdr:rowOff>
    </xdr:to>
    <xdr:sp macro="" textlink="">
      <xdr:nvSpPr>
        <xdr:cNvPr id="11" name="Forme libre : forme 10">
          <a:extLst>
            <a:ext uri="{FF2B5EF4-FFF2-40B4-BE49-F238E27FC236}">
              <a16:creationId xmlns:a16="http://schemas.microsoft.com/office/drawing/2014/main" id="{00000000-0008-0000-0700-00000B000000}"/>
            </a:ext>
          </a:extLst>
        </xdr:cNvPr>
        <xdr:cNvSpPr/>
      </xdr:nvSpPr>
      <xdr:spPr>
        <a:xfrm>
          <a:off x="6744826" y="3339680"/>
          <a:ext cx="1219160" cy="504125"/>
        </a:xfrm>
        <a:custGeom>
          <a:avLst/>
          <a:gdLst>
            <a:gd name="connsiteX0" fmla="*/ 0 w 945931"/>
            <a:gd name="connsiteY0" fmla="*/ 388798 h 757425"/>
            <a:gd name="connsiteX1" fmla="*/ 157655 w 945931"/>
            <a:gd name="connsiteY1" fmla="*/ 10425 h 757425"/>
            <a:gd name="connsiteX2" fmla="*/ 367862 w 945931"/>
            <a:gd name="connsiteY2" fmla="*/ 756660 h 757425"/>
            <a:gd name="connsiteX3" fmla="*/ 767255 w 945931"/>
            <a:gd name="connsiteY3" fmla="*/ 157570 h 757425"/>
            <a:gd name="connsiteX4" fmla="*/ 945931 w 945931"/>
            <a:gd name="connsiteY4" fmla="*/ 451860 h 757425"/>
            <a:gd name="connsiteX5" fmla="*/ 945931 w 945931"/>
            <a:gd name="connsiteY5" fmla="*/ 451860 h 75742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45931" h="757425">
              <a:moveTo>
                <a:pt x="0" y="388798"/>
              </a:moveTo>
              <a:cubicBezTo>
                <a:pt x="48172" y="168956"/>
                <a:pt x="96345" y="-50885"/>
                <a:pt x="157655" y="10425"/>
              </a:cubicBezTo>
              <a:cubicBezTo>
                <a:pt x="218965" y="71735"/>
                <a:pt x="266262" y="732136"/>
                <a:pt x="367862" y="756660"/>
              </a:cubicBezTo>
              <a:cubicBezTo>
                <a:pt x="469462" y="781184"/>
                <a:pt x="670910" y="208370"/>
                <a:pt x="767255" y="157570"/>
              </a:cubicBezTo>
              <a:cubicBezTo>
                <a:pt x="863600" y="106770"/>
                <a:pt x="945931" y="451860"/>
                <a:pt x="945931" y="451860"/>
              </a:cubicBezTo>
              <a:lnTo>
                <a:pt x="945931" y="451860"/>
              </a:lnTo>
            </a:path>
          </a:pathLst>
        </a:custGeom>
        <a:noFill/>
        <a:ln w="9525" cap="flat" cmpd="sng" algn="ctr">
          <a:solidFill>
            <a:srgbClr val="00B050"/>
          </a:solidFill>
          <a:prstDash val="solid"/>
        </a:ln>
        <a:effectLst/>
      </xdr:spPr>
      <xdr:txBody>
        <a:bodyPr wrap="square" rtlCol="0" anchor="ct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457200" rtl="0" eaLnBrk="1" fontAlgn="auto" latinLnBrk="0" hangingPunct="1">
            <a:lnSpc>
              <a:spcPct val="100000"/>
            </a:lnSpc>
            <a:spcBef>
              <a:spcPts val="0"/>
            </a:spcBef>
            <a:spcAft>
              <a:spcPts val="0"/>
            </a:spcAft>
            <a:buClrTx/>
            <a:buSzTx/>
            <a:buFontTx/>
            <a:buNone/>
            <a:tabLst/>
            <a:defRPr/>
          </a:pPr>
          <a:endParaRPr kumimoji="0" lang="fr-FR" sz="1800" b="0" i="0" u="none" strike="noStrike" kern="1200" cap="none" spc="0" normalizeH="0" baseline="0">
            <a:ln>
              <a:noFill/>
            </a:ln>
            <a:solidFill>
              <a:prstClr val="white"/>
            </a:solidFill>
            <a:effectLst/>
            <a:uLnTx/>
            <a:uFillTx/>
            <a:latin typeface="Gotham Book" panose="02000603040000020004" pitchFamily="2" charset="0"/>
            <a:ea typeface="+mn-ea"/>
            <a:sym typeface="Arial"/>
          </a:endParaRPr>
        </a:p>
      </xdr:txBody>
    </xdr:sp>
    <xdr:clientData/>
  </xdr:twoCellAnchor>
  <xdr:twoCellAnchor>
    <xdr:from>
      <xdr:col>10</xdr:col>
      <xdr:colOff>685702</xdr:colOff>
      <xdr:row>20</xdr:row>
      <xdr:rowOff>172325</xdr:rowOff>
    </xdr:from>
    <xdr:to>
      <xdr:col>13</xdr:col>
      <xdr:colOff>500915</xdr:colOff>
      <xdr:row>23</xdr:row>
      <xdr:rowOff>133525</xdr:rowOff>
    </xdr:to>
    <xdr:sp macro="" textlink="">
      <xdr:nvSpPr>
        <xdr:cNvPr id="12" name="Forme libre : forme 11">
          <a:extLst>
            <a:ext uri="{FF2B5EF4-FFF2-40B4-BE49-F238E27FC236}">
              <a16:creationId xmlns:a16="http://schemas.microsoft.com/office/drawing/2014/main" id="{00000000-0008-0000-0700-00000C000000}"/>
            </a:ext>
          </a:extLst>
        </xdr:cNvPr>
        <xdr:cNvSpPr/>
      </xdr:nvSpPr>
      <xdr:spPr>
        <a:xfrm>
          <a:off x="8305702" y="4153775"/>
          <a:ext cx="2101213" cy="504125"/>
        </a:xfrm>
        <a:custGeom>
          <a:avLst/>
          <a:gdLst>
            <a:gd name="connsiteX0" fmla="*/ 0 w 945931"/>
            <a:gd name="connsiteY0" fmla="*/ 388798 h 757425"/>
            <a:gd name="connsiteX1" fmla="*/ 157655 w 945931"/>
            <a:gd name="connsiteY1" fmla="*/ 10425 h 757425"/>
            <a:gd name="connsiteX2" fmla="*/ 367862 w 945931"/>
            <a:gd name="connsiteY2" fmla="*/ 756660 h 757425"/>
            <a:gd name="connsiteX3" fmla="*/ 767255 w 945931"/>
            <a:gd name="connsiteY3" fmla="*/ 157570 h 757425"/>
            <a:gd name="connsiteX4" fmla="*/ 945931 w 945931"/>
            <a:gd name="connsiteY4" fmla="*/ 451860 h 757425"/>
            <a:gd name="connsiteX5" fmla="*/ 945931 w 945931"/>
            <a:gd name="connsiteY5" fmla="*/ 451860 h 75742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45931" h="757425">
              <a:moveTo>
                <a:pt x="0" y="388798"/>
              </a:moveTo>
              <a:cubicBezTo>
                <a:pt x="48172" y="168956"/>
                <a:pt x="96345" y="-50885"/>
                <a:pt x="157655" y="10425"/>
              </a:cubicBezTo>
              <a:cubicBezTo>
                <a:pt x="218965" y="71735"/>
                <a:pt x="266262" y="732136"/>
                <a:pt x="367862" y="756660"/>
              </a:cubicBezTo>
              <a:cubicBezTo>
                <a:pt x="469462" y="781184"/>
                <a:pt x="670910" y="208370"/>
                <a:pt x="767255" y="157570"/>
              </a:cubicBezTo>
              <a:cubicBezTo>
                <a:pt x="863600" y="106770"/>
                <a:pt x="945931" y="451860"/>
                <a:pt x="945931" y="451860"/>
              </a:cubicBezTo>
              <a:lnTo>
                <a:pt x="945931" y="451860"/>
              </a:lnTo>
            </a:path>
          </a:pathLst>
        </a:custGeom>
        <a:noFill/>
        <a:ln w="9525" cap="flat" cmpd="sng" algn="ctr">
          <a:solidFill>
            <a:srgbClr val="00B050"/>
          </a:solidFill>
          <a:prstDash val="solid"/>
        </a:ln>
        <a:effectLst/>
      </xdr:spPr>
      <xdr:txBody>
        <a:bodyPr wrap="square" rtlCol="0" anchor="ct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457200" rtl="0" eaLnBrk="1" fontAlgn="auto" latinLnBrk="0" hangingPunct="1">
            <a:lnSpc>
              <a:spcPct val="100000"/>
            </a:lnSpc>
            <a:spcBef>
              <a:spcPts val="0"/>
            </a:spcBef>
            <a:spcAft>
              <a:spcPts val="0"/>
            </a:spcAft>
            <a:buClrTx/>
            <a:buSzTx/>
            <a:buFontTx/>
            <a:buNone/>
            <a:tabLst/>
            <a:defRPr/>
          </a:pPr>
          <a:endParaRPr kumimoji="0" lang="fr-FR" sz="1800" b="0" i="0" u="none" strike="noStrike" kern="1200" cap="none" spc="0" normalizeH="0" baseline="0">
            <a:ln>
              <a:noFill/>
            </a:ln>
            <a:solidFill>
              <a:prstClr val="white"/>
            </a:solidFill>
            <a:effectLst/>
            <a:uLnTx/>
            <a:uFillTx/>
            <a:latin typeface="Gotham Book" panose="02000603040000020004" pitchFamily="2" charset="0"/>
            <a:ea typeface="+mn-ea"/>
            <a:sym typeface="Arial"/>
          </a:endParaRPr>
        </a:p>
      </xdr:txBody>
    </xdr:sp>
    <xdr:clientData/>
  </xdr:twoCellAnchor>
  <xdr:twoCellAnchor>
    <xdr:from>
      <xdr:col>9</xdr:col>
      <xdr:colOff>33725</xdr:colOff>
      <xdr:row>15</xdr:row>
      <xdr:rowOff>40856</xdr:rowOff>
    </xdr:from>
    <xdr:to>
      <xdr:col>10</xdr:col>
      <xdr:colOff>197086</xdr:colOff>
      <xdr:row>16</xdr:row>
      <xdr:rowOff>118295</xdr:rowOff>
    </xdr:to>
    <xdr:sp macro="" textlink="">
      <xdr:nvSpPr>
        <xdr:cNvPr id="13" name="Espace réservé du contenu 2">
          <a:extLst>
            <a:ext uri="{FF2B5EF4-FFF2-40B4-BE49-F238E27FC236}">
              <a16:creationId xmlns:a16="http://schemas.microsoft.com/office/drawing/2014/main" id="{00000000-0008-0000-0700-00000D000000}"/>
            </a:ext>
          </a:extLst>
        </xdr:cNvPr>
        <xdr:cNvSpPr txBox="1">
          <a:spLocks/>
        </xdr:cNvSpPr>
      </xdr:nvSpPr>
      <xdr:spPr>
        <a:xfrm>
          <a:off x="6891725" y="3117431"/>
          <a:ext cx="925361" cy="258414"/>
        </a:xfrm>
        <a:prstGeom prst="rect">
          <a:avLst/>
        </a:prstGeom>
      </xdr:spPr>
      <xdr:txBody>
        <a:bodyPr wrap="square" lIns="0" tIns="0" rIns="0" bIns="0"/>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457200" rtl="0" eaLnBrk="1" fontAlgn="auto" latinLnBrk="0" hangingPunct="1">
            <a:lnSpc>
              <a:spcPct val="100000"/>
            </a:lnSpc>
            <a:spcBef>
              <a:spcPct val="20000"/>
            </a:spcBef>
            <a:spcAft>
              <a:spcPts val="0"/>
            </a:spcAft>
            <a:buClrTx/>
            <a:buSzTx/>
            <a:buFontTx/>
            <a:buNone/>
            <a:tabLst/>
            <a:defRPr/>
          </a:pPr>
          <a:r>
            <a:rPr kumimoji="0" lang="fr-FR" sz="900" b="0" i="0" u="none" strike="noStrike" kern="1200" cap="none" spc="0" normalizeH="0" baseline="0">
              <a:ln>
                <a:noFill/>
              </a:ln>
              <a:solidFill>
                <a:srgbClr val="00B050"/>
              </a:solidFill>
              <a:effectLst/>
              <a:uLnTx/>
              <a:uFillTx/>
              <a:latin typeface="Gotham Book" panose="02000603040000020004" pitchFamily="2" charset="0"/>
              <a:sym typeface="Arial"/>
            </a:rPr>
            <a:t>Consommation historique</a:t>
          </a:r>
        </a:p>
      </xdr:txBody>
    </xdr:sp>
    <xdr:clientData/>
  </xdr:twoCellAnchor>
  <xdr:twoCellAnchor>
    <xdr:from>
      <xdr:col>10</xdr:col>
      <xdr:colOff>133820</xdr:colOff>
      <xdr:row>16</xdr:row>
      <xdr:rowOff>11472</xdr:rowOff>
    </xdr:from>
    <xdr:to>
      <xdr:col>11</xdr:col>
      <xdr:colOff>86497</xdr:colOff>
      <xdr:row>28</xdr:row>
      <xdr:rowOff>8978</xdr:rowOff>
    </xdr:to>
    <xdr:sp macro="" textlink="">
      <xdr:nvSpPr>
        <xdr:cNvPr id="14" name="Flèche : bas 13">
          <a:extLst>
            <a:ext uri="{FF2B5EF4-FFF2-40B4-BE49-F238E27FC236}">
              <a16:creationId xmlns:a16="http://schemas.microsoft.com/office/drawing/2014/main" id="{00000000-0008-0000-0700-00000E000000}"/>
            </a:ext>
          </a:extLst>
        </xdr:cNvPr>
        <xdr:cNvSpPr/>
      </xdr:nvSpPr>
      <xdr:spPr>
        <a:xfrm>
          <a:off x="7753820" y="3269022"/>
          <a:ext cx="714677" cy="2169206"/>
        </a:xfrm>
        <a:prstGeom prst="downArrow">
          <a:avLst/>
        </a:prstGeom>
        <a:solidFill>
          <a:sysClr val="window" lastClr="FFFFFF"/>
        </a:solidFill>
        <a:ln w="9525" cap="flat" cmpd="sng" algn="ctr">
          <a:solidFill>
            <a:srgbClr val="000042"/>
          </a:solidFill>
          <a:prstDash val="solid"/>
        </a:ln>
        <a:effectLst/>
      </xdr:spPr>
      <xdr:txBody>
        <a:bodyPr vert="vert270" wrap="square" rtlCol="0" anchor="ct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457200" rtl="0" eaLnBrk="1" fontAlgn="auto" latinLnBrk="0" hangingPunct="1">
            <a:lnSpc>
              <a:spcPct val="100000"/>
            </a:lnSpc>
            <a:spcBef>
              <a:spcPts val="0"/>
            </a:spcBef>
            <a:spcAft>
              <a:spcPts val="0"/>
            </a:spcAft>
            <a:buClrTx/>
            <a:buSzTx/>
            <a:buFontTx/>
            <a:buNone/>
            <a:tabLst/>
            <a:defRPr/>
          </a:pPr>
          <a:r>
            <a:rPr kumimoji="0" lang="fr-FR" sz="1100" b="0" i="0" u="none" strike="noStrike" kern="1200" cap="none" spc="0" normalizeH="0" baseline="0">
              <a:ln>
                <a:noFill/>
              </a:ln>
              <a:solidFill>
                <a:srgbClr val="1F497D"/>
              </a:solidFill>
              <a:effectLst/>
              <a:uLnTx/>
              <a:uFillTx/>
              <a:latin typeface="Gotham Book" panose="02000603040000020004" pitchFamily="2" charset="0"/>
              <a:ea typeface="+mn-ea"/>
              <a:sym typeface="Arial"/>
            </a:rPr>
            <a:t>Livraison du CPE</a:t>
          </a:r>
        </a:p>
        <a:p>
          <a:pPr marL="0" marR="0" lvl="0" indent="0" algn="ctr" defTabSz="457200" rtl="0" eaLnBrk="1" fontAlgn="auto" latinLnBrk="0" hangingPunct="1">
            <a:lnSpc>
              <a:spcPct val="100000"/>
            </a:lnSpc>
            <a:spcBef>
              <a:spcPts val="0"/>
            </a:spcBef>
            <a:spcAft>
              <a:spcPts val="0"/>
            </a:spcAft>
            <a:buClrTx/>
            <a:buSzTx/>
            <a:buFontTx/>
            <a:buNone/>
            <a:tabLst/>
            <a:defRPr/>
          </a:pPr>
          <a:r>
            <a:rPr kumimoji="0" lang="fr-FR" sz="900" b="0" i="0" u="none" strike="noStrike" kern="1200" cap="none" spc="0" normalizeH="0" baseline="0">
              <a:ln>
                <a:noFill/>
              </a:ln>
              <a:solidFill>
                <a:srgbClr val="C0504D"/>
              </a:solidFill>
              <a:effectLst/>
              <a:uLnTx/>
              <a:uFillTx/>
              <a:latin typeface="Gotham Book" panose="02000603040000020004" pitchFamily="2" charset="0"/>
              <a:ea typeface="+mn-ea"/>
              <a:sym typeface="Arial"/>
            </a:rPr>
            <a:t>Engagement de Performance</a:t>
          </a:r>
          <a:endParaRPr kumimoji="0" lang="fr-FR" sz="900" b="0" i="0" u="none" strike="noStrike" kern="1200" cap="none" spc="0" normalizeH="0" baseline="0">
            <a:ln>
              <a:noFill/>
            </a:ln>
            <a:solidFill>
              <a:prstClr val="white"/>
            </a:solidFill>
            <a:effectLst/>
            <a:uLnTx/>
            <a:uFillTx/>
            <a:latin typeface="Gotham Book" panose="02000603040000020004" pitchFamily="2" charset="0"/>
            <a:ea typeface="+mn-ea"/>
            <a:sym typeface="Arial"/>
          </a:endParaRPr>
        </a:p>
      </xdr:txBody>
    </xdr:sp>
    <xdr:clientData/>
  </xdr:twoCellAnchor>
  <xdr:twoCellAnchor>
    <xdr:from>
      <xdr:col>11</xdr:col>
      <xdr:colOff>711792</xdr:colOff>
      <xdr:row>19</xdr:row>
      <xdr:rowOff>169833</xdr:rowOff>
    </xdr:from>
    <xdr:to>
      <xdr:col>11</xdr:col>
      <xdr:colOff>715028</xdr:colOff>
      <xdr:row>23</xdr:row>
      <xdr:rowOff>83936</xdr:rowOff>
    </xdr:to>
    <xdr:cxnSp macro="">
      <xdr:nvCxnSpPr>
        <xdr:cNvPr id="15" name="Connecteur droit avec flèche 14">
          <a:extLst>
            <a:ext uri="{FF2B5EF4-FFF2-40B4-BE49-F238E27FC236}">
              <a16:creationId xmlns:a16="http://schemas.microsoft.com/office/drawing/2014/main" id="{00000000-0008-0000-0700-00000F000000}"/>
            </a:ext>
          </a:extLst>
        </xdr:cNvPr>
        <xdr:cNvCxnSpPr>
          <a:cxnSpLocks/>
        </xdr:cNvCxnSpPr>
      </xdr:nvCxnSpPr>
      <xdr:spPr>
        <a:xfrm flipH="1">
          <a:off x="9093792" y="3970308"/>
          <a:ext cx="3236" cy="638003"/>
        </a:xfrm>
        <a:prstGeom prst="straightConnector1">
          <a:avLst/>
        </a:prstGeom>
        <a:noFill/>
        <a:ln w="12700" cap="flat" cmpd="sng" algn="ctr">
          <a:solidFill>
            <a:srgbClr val="C0504D"/>
          </a:solidFill>
          <a:prstDash val="solid"/>
          <a:headEnd type="triangle"/>
          <a:tailEnd type="triangle"/>
        </a:ln>
        <a:effectLst>
          <a:outerShdw blurRad="40000" dist="20000" dir="5400000" rotWithShape="0">
            <a:srgbClr val="000000">
              <a:alpha val="38000"/>
            </a:srgbClr>
          </a:outerShdw>
        </a:effectLst>
      </xdr:spPr>
    </xdr:cxnSp>
    <xdr:clientData/>
  </xdr:twoCellAnchor>
  <xdr:twoCellAnchor>
    <xdr:from>
      <xdr:col>12</xdr:col>
      <xdr:colOff>72336</xdr:colOff>
      <xdr:row>19</xdr:row>
      <xdr:rowOff>179996</xdr:rowOff>
    </xdr:from>
    <xdr:to>
      <xdr:col>13</xdr:col>
      <xdr:colOff>167398</xdr:colOff>
      <xdr:row>21</xdr:row>
      <xdr:rowOff>76460</xdr:rowOff>
    </xdr:to>
    <xdr:sp macro="" textlink="">
      <xdr:nvSpPr>
        <xdr:cNvPr id="16" name="Espace réservé du contenu 2">
          <a:extLst>
            <a:ext uri="{FF2B5EF4-FFF2-40B4-BE49-F238E27FC236}">
              <a16:creationId xmlns:a16="http://schemas.microsoft.com/office/drawing/2014/main" id="{00000000-0008-0000-0700-000010000000}"/>
            </a:ext>
          </a:extLst>
        </xdr:cNvPr>
        <xdr:cNvSpPr txBox="1">
          <a:spLocks/>
        </xdr:cNvSpPr>
      </xdr:nvSpPr>
      <xdr:spPr>
        <a:xfrm>
          <a:off x="9216336" y="3980471"/>
          <a:ext cx="857062" cy="258414"/>
        </a:xfrm>
        <a:prstGeom prst="rect">
          <a:avLst/>
        </a:prstGeom>
      </xdr:spPr>
      <xdr:txBody>
        <a:bodyPr wrap="square" lIns="0" tIns="0" rIns="0" bIns="0"/>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457200" rtl="0" eaLnBrk="1" fontAlgn="auto" latinLnBrk="0" hangingPunct="1">
            <a:lnSpc>
              <a:spcPct val="100000"/>
            </a:lnSpc>
            <a:spcBef>
              <a:spcPct val="20000"/>
            </a:spcBef>
            <a:spcAft>
              <a:spcPts val="0"/>
            </a:spcAft>
            <a:buClrTx/>
            <a:buSzTx/>
            <a:buFontTx/>
            <a:buNone/>
            <a:tabLst/>
            <a:defRPr/>
          </a:pPr>
          <a:r>
            <a:rPr kumimoji="0" lang="fr-FR" sz="900" b="0" i="0" u="none" strike="noStrike" kern="1200" cap="none" spc="0" normalizeH="0" baseline="0">
              <a:ln>
                <a:noFill/>
              </a:ln>
              <a:solidFill>
                <a:srgbClr val="C0504D"/>
              </a:solidFill>
              <a:effectLst/>
              <a:uLnTx/>
              <a:uFillTx/>
              <a:latin typeface="Gotham Book" panose="02000603040000020004" pitchFamily="2" charset="0"/>
              <a:sym typeface="Arial"/>
            </a:rPr>
            <a:t>Performance énergétique</a:t>
          </a:r>
        </a:p>
      </xdr:txBody>
    </xdr:sp>
    <xdr:clientData/>
  </xdr:twoCellAnchor>
  <xdr:twoCellAnchor>
    <xdr:from>
      <xdr:col>10</xdr:col>
      <xdr:colOff>671543</xdr:colOff>
      <xdr:row>17</xdr:row>
      <xdr:rowOff>8745</xdr:rowOff>
    </xdr:from>
    <xdr:to>
      <xdr:col>13</xdr:col>
      <xdr:colOff>486756</xdr:colOff>
      <xdr:row>19</xdr:row>
      <xdr:rowOff>150920</xdr:rowOff>
    </xdr:to>
    <xdr:sp macro="" textlink="">
      <xdr:nvSpPr>
        <xdr:cNvPr id="17" name="Forme libre : forme 16">
          <a:extLst>
            <a:ext uri="{FF2B5EF4-FFF2-40B4-BE49-F238E27FC236}">
              <a16:creationId xmlns:a16="http://schemas.microsoft.com/office/drawing/2014/main" id="{00000000-0008-0000-0700-000011000000}"/>
            </a:ext>
          </a:extLst>
        </xdr:cNvPr>
        <xdr:cNvSpPr/>
      </xdr:nvSpPr>
      <xdr:spPr>
        <a:xfrm>
          <a:off x="8291543" y="3447270"/>
          <a:ext cx="2101213" cy="504125"/>
        </a:xfrm>
        <a:custGeom>
          <a:avLst/>
          <a:gdLst>
            <a:gd name="connsiteX0" fmla="*/ 0 w 945931"/>
            <a:gd name="connsiteY0" fmla="*/ 388798 h 757425"/>
            <a:gd name="connsiteX1" fmla="*/ 157655 w 945931"/>
            <a:gd name="connsiteY1" fmla="*/ 10425 h 757425"/>
            <a:gd name="connsiteX2" fmla="*/ 367862 w 945931"/>
            <a:gd name="connsiteY2" fmla="*/ 756660 h 757425"/>
            <a:gd name="connsiteX3" fmla="*/ 767255 w 945931"/>
            <a:gd name="connsiteY3" fmla="*/ 157570 h 757425"/>
            <a:gd name="connsiteX4" fmla="*/ 945931 w 945931"/>
            <a:gd name="connsiteY4" fmla="*/ 451860 h 757425"/>
            <a:gd name="connsiteX5" fmla="*/ 945931 w 945931"/>
            <a:gd name="connsiteY5" fmla="*/ 451860 h 75742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45931" h="757425">
              <a:moveTo>
                <a:pt x="0" y="388798"/>
              </a:moveTo>
              <a:cubicBezTo>
                <a:pt x="48172" y="168956"/>
                <a:pt x="96345" y="-50885"/>
                <a:pt x="157655" y="10425"/>
              </a:cubicBezTo>
              <a:cubicBezTo>
                <a:pt x="218965" y="71735"/>
                <a:pt x="266262" y="732136"/>
                <a:pt x="367862" y="756660"/>
              </a:cubicBezTo>
              <a:cubicBezTo>
                <a:pt x="469462" y="781184"/>
                <a:pt x="670910" y="208370"/>
                <a:pt x="767255" y="157570"/>
              </a:cubicBezTo>
              <a:cubicBezTo>
                <a:pt x="863600" y="106770"/>
                <a:pt x="945931" y="451860"/>
                <a:pt x="945931" y="451860"/>
              </a:cubicBezTo>
              <a:lnTo>
                <a:pt x="945931" y="451860"/>
              </a:lnTo>
            </a:path>
          </a:pathLst>
        </a:custGeom>
        <a:noFill/>
        <a:ln w="9525" cap="flat" cmpd="sng" algn="ctr">
          <a:solidFill>
            <a:srgbClr val="8064A2">
              <a:lumMod val="75000"/>
            </a:srgbClr>
          </a:solidFill>
          <a:prstDash val="dash"/>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457200" rtl="0" eaLnBrk="1" fontAlgn="auto" latinLnBrk="0" hangingPunct="1">
            <a:lnSpc>
              <a:spcPct val="100000"/>
            </a:lnSpc>
            <a:spcBef>
              <a:spcPts val="0"/>
            </a:spcBef>
            <a:spcAft>
              <a:spcPts val="0"/>
            </a:spcAft>
            <a:buClrTx/>
            <a:buSzTx/>
            <a:buFontTx/>
            <a:buNone/>
            <a:tabLst/>
            <a:defRPr/>
          </a:pPr>
          <a:endParaRPr kumimoji="0" lang="fr-FR" sz="1800" b="0" i="0" u="none" strike="noStrike" kern="1200" cap="none" spc="0" normalizeH="0" baseline="0">
            <a:ln>
              <a:noFill/>
            </a:ln>
            <a:solidFill>
              <a:prstClr val="white"/>
            </a:solidFill>
            <a:effectLst/>
            <a:uLnTx/>
            <a:uFillTx/>
            <a:latin typeface="Gotham Book" panose="02000603040000020004" pitchFamily="2" charset="0"/>
            <a:ea typeface="+mn-ea"/>
            <a:sym typeface="Arial"/>
          </a:endParaRPr>
        </a:p>
      </xdr:txBody>
    </xdr:sp>
    <xdr:clientData/>
  </xdr:twoCellAnchor>
  <xdr:twoCellAnchor>
    <xdr:from>
      <xdr:col>11</xdr:col>
      <xdr:colOff>385499</xdr:colOff>
      <xdr:row>23</xdr:row>
      <xdr:rowOff>163929</xdr:rowOff>
    </xdr:from>
    <xdr:to>
      <xdr:col>13</xdr:col>
      <xdr:colOff>429672</xdr:colOff>
      <xdr:row>25</xdr:row>
      <xdr:rowOff>60393</xdr:rowOff>
    </xdr:to>
    <xdr:sp macro="" textlink="">
      <xdr:nvSpPr>
        <xdr:cNvPr id="18" name="Espace réservé du contenu 2">
          <a:extLst>
            <a:ext uri="{FF2B5EF4-FFF2-40B4-BE49-F238E27FC236}">
              <a16:creationId xmlns:a16="http://schemas.microsoft.com/office/drawing/2014/main" id="{00000000-0008-0000-0700-000012000000}"/>
            </a:ext>
          </a:extLst>
        </xdr:cNvPr>
        <xdr:cNvSpPr txBox="1">
          <a:spLocks/>
        </xdr:cNvSpPr>
      </xdr:nvSpPr>
      <xdr:spPr>
        <a:xfrm>
          <a:off x="8767499" y="4688304"/>
          <a:ext cx="1568173" cy="258414"/>
        </a:xfrm>
        <a:prstGeom prst="rect">
          <a:avLst/>
        </a:prstGeom>
      </xdr:spPr>
      <xdr:txBody>
        <a:bodyPr wrap="square" lIns="0" tIns="0" rIns="0" bIns="0"/>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457200" rtl="0" eaLnBrk="1" fontAlgn="auto" latinLnBrk="0" hangingPunct="1">
            <a:lnSpc>
              <a:spcPct val="100000"/>
            </a:lnSpc>
            <a:spcBef>
              <a:spcPct val="20000"/>
            </a:spcBef>
            <a:spcAft>
              <a:spcPts val="0"/>
            </a:spcAft>
            <a:buClrTx/>
            <a:buSzTx/>
            <a:buFontTx/>
            <a:buNone/>
            <a:tabLst/>
            <a:defRPr/>
          </a:pPr>
          <a:r>
            <a:rPr kumimoji="0" lang="fr-FR" sz="900" b="0" i="0" u="none" strike="noStrike" kern="1200" cap="none" spc="0" normalizeH="0" baseline="0">
              <a:ln>
                <a:noFill/>
              </a:ln>
              <a:solidFill>
                <a:srgbClr val="00B050"/>
              </a:solidFill>
              <a:effectLst/>
              <a:uLnTx/>
              <a:uFillTx/>
              <a:latin typeface="Gotham Book" panose="02000603040000020004" pitchFamily="2" charset="0"/>
              <a:sym typeface="Arial"/>
            </a:rPr>
            <a:t>Consommation réelle</a:t>
          </a:r>
        </a:p>
      </xdr:txBody>
    </xdr:sp>
    <xdr:clientData/>
  </xdr:twoCellAnchor>
  <xdr:twoCellAnchor>
    <xdr:from>
      <xdr:col>11</xdr:col>
      <xdr:colOff>302763</xdr:colOff>
      <xdr:row>16</xdr:row>
      <xdr:rowOff>64100</xdr:rowOff>
    </xdr:from>
    <xdr:to>
      <xdr:col>15</xdr:col>
      <xdr:colOff>139176</xdr:colOff>
      <xdr:row>17</xdr:row>
      <xdr:rowOff>125163</xdr:rowOff>
    </xdr:to>
    <xdr:sp macro="" textlink="">
      <xdr:nvSpPr>
        <xdr:cNvPr id="19" name="Espace réservé du contenu 2">
          <a:extLst>
            <a:ext uri="{FF2B5EF4-FFF2-40B4-BE49-F238E27FC236}">
              <a16:creationId xmlns:a16="http://schemas.microsoft.com/office/drawing/2014/main" id="{00000000-0008-0000-0700-000013000000}"/>
            </a:ext>
          </a:extLst>
        </xdr:cNvPr>
        <xdr:cNvSpPr txBox="1">
          <a:spLocks/>
        </xdr:cNvSpPr>
      </xdr:nvSpPr>
      <xdr:spPr>
        <a:xfrm>
          <a:off x="8684763" y="3321650"/>
          <a:ext cx="2884413" cy="242038"/>
        </a:xfrm>
        <a:prstGeom prst="rect">
          <a:avLst/>
        </a:prstGeom>
      </xdr:spPr>
      <xdr:txBody>
        <a:bodyPr wrap="square" lIns="0" tIns="0" rIns="0" bIns="0"/>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ctr" defTabSz="457200" rtl="0" eaLnBrk="1" fontAlgn="auto" latinLnBrk="0" hangingPunct="1">
            <a:lnSpc>
              <a:spcPct val="100000"/>
            </a:lnSpc>
            <a:spcBef>
              <a:spcPct val="20000"/>
            </a:spcBef>
            <a:spcAft>
              <a:spcPts val="0"/>
            </a:spcAft>
            <a:buClrTx/>
            <a:buSzTx/>
            <a:buFontTx/>
            <a:buNone/>
            <a:tabLst/>
            <a:defRPr/>
          </a:pPr>
          <a:r>
            <a:rPr kumimoji="0" lang="fr-FR" sz="900" b="0" i="0" u="none" strike="noStrike" kern="1200" cap="none" spc="0" normalizeH="0" baseline="0">
              <a:ln>
                <a:noFill/>
              </a:ln>
              <a:solidFill>
                <a:srgbClr val="8064A2"/>
              </a:solidFill>
              <a:effectLst/>
              <a:uLnTx/>
              <a:uFillTx/>
              <a:latin typeface="Gotham Book" panose="02000603040000020004" pitchFamily="2" charset="0"/>
              <a:sym typeface="Arial"/>
            </a:rPr>
            <a:t>Consommation théorique post-livraison du CPE</a:t>
          </a:r>
        </a:p>
      </xdr:txBody>
    </xdr:sp>
    <xdr:clientData/>
  </xdr:twoCellAnchor>
  <xdr:twoCellAnchor>
    <xdr:from>
      <xdr:col>14</xdr:col>
      <xdr:colOff>153237</xdr:colOff>
      <xdr:row>26</xdr:row>
      <xdr:rowOff>144643</xdr:rowOff>
    </xdr:from>
    <xdr:to>
      <xdr:col>14</xdr:col>
      <xdr:colOff>648298</xdr:colOff>
      <xdr:row>27</xdr:row>
      <xdr:rowOff>180794</xdr:rowOff>
    </xdr:to>
    <xdr:sp macro="" textlink="">
      <xdr:nvSpPr>
        <xdr:cNvPr id="20" name="Espace réservé du contenu 2">
          <a:extLst>
            <a:ext uri="{FF2B5EF4-FFF2-40B4-BE49-F238E27FC236}">
              <a16:creationId xmlns:a16="http://schemas.microsoft.com/office/drawing/2014/main" id="{00000000-0008-0000-0700-000014000000}"/>
            </a:ext>
          </a:extLst>
        </xdr:cNvPr>
        <xdr:cNvSpPr txBox="1">
          <a:spLocks/>
        </xdr:cNvSpPr>
      </xdr:nvSpPr>
      <xdr:spPr>
        <a:xfrm>
          <a:off x="10821237" y="5211943"/>
          <a:ext cx="495061" cy="217126"/>
        </a:xfrm>
        <a:prstGeom prst="rect">
          <a:avLst/>
        </a:prstGeom>
      </xdr:spPr>
      <xdr:txBody>
        <a:bodyPr wrap="square" lIns="0" tIns="0" rIns="0" bIns="0"/>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457200" rtl="0" eaLnBrk="1" fontAlgn="auto" latinLnBrk="0" hangingPunct="1">
            <a:lnSpc>
              <a:spcPct val="100000"/>
            </a:lnSpc>
            <a:spcBef>
              <a:spcPct val="20000"/>
            </a:spcBef>
            <a:spcAft>
              <a:spcPts val="0"/>
            </a:spcAft>
            <a:buClrTx/>
            <a:buSzTx/>
            <a:buFontTx/>
            <a:buNone/>
            <a:tabLst/>
            <a:defRPr/>
          </a:pPr>
          <a:r>
            <a:rPr kumimoji="0" lang="fr-FR" sz="1000" b="0" i="1" u="none" strike="noStrike" kern="1200" cap="none" spc="0" normalizeH="0" baseline="0">
              <a:ln>
                <a:noFill/>
              </a:ln>
              <a:solidFill>
                <a:srgbClr val="000042"/>
              </a:solidFill>
              <a:effectLst/>
              <a:uLnTx/>
              <a:uFillTx/>
              <a:latin typeface="Gotham Book" panose="02000603040000020004" pitchFamily="2" charset="0"/>
              <a:sym typeface="Arial"/>
            </a:rPr>
            <a:t>Temps</a:t>
          </a:r>
        </a:p>
      </xdr:txBody>
    </xdr:sp>
    <xdr:clientData/>
  </xdr:twoCellAnchor>
  <xdr:twoCellAnchor>
    <xdr:from>
      <xdr:col>7</xdr:col>
      <xdr:colOff>714438</xdr:colOff>
      <xdr:row>11</xdr:row>
      <xdr:rowOff>95468</xdr:rowOff>
    </xdr:from>
    <xdr:to>
      <xdr:col>7</xdr:col>
      <xdr:colOff>714438</xdr:colOff>
      <xdr:row>34</xdr:row>
      <xdr:rowOff>17363</xdr:rowOff>
    </xdr:to>
    <xdr:cxnSp macro="">
      <xdr:nvCxnSpPr>
        <xdr:cNvPr id="21" name="Connecteur droit 20">
          <a:extLst>
            <a:ext uri="{FF2B5EF4-FFF2-40B4-BE49-F238E27FC236}">
              <a16:creationId xmlns:a16="http://schemas.microsoft.com/office/drawing/2014/main" id="{00000000-0008-0000-0700-000015000000}"/>
            </a:ext>
          </a:extLst>
        </xdr:cNvPr>
        <xdr:cNvCxnSpPr>
          <a:cxnSpLocks/>
        </xdr:cNvCxnSpPr>
      </xdr:nvCxnSpPr>
      <xdr:spPr>
        <a:xfrm>
          <a:off x="6048438" y="2448143"/>
          <a:ext cx="0" cy="4084320"/>
        </a:xfrm>
        <a:prstGeom prst="line">
          <a:avLst/>
        </a:prstGeom>
        <a:ln>
          <a:solidFill>
            <a:schemeClr val="accent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4</xdr:row>
      <xdr:rowOff>159385</xdr:rowOff>
    </xdr:from>
    <xdr:to>
      <xdr:col>15</xdr:col>
      <xdr:colOff>473981</xdr:colOff>
      <xdr:row>9</xdr:row>
      <xdr:rowOff>124280</xdr:rowOff>
    </xdr:to>
    <xdr:sp macro="" textlink="">
      <xdr:nvSpPr>
        <xdr:cNvPr id="22" name="Rectangle 21">
          <a:extLst>
            <a:ext uri="{FF2B5EF4-FFF2-40B4-BE49-F238E27FC236}">
              <a16:creationId xmlns:a16="http://schemas.microsoft.com/office/drawing/2014/main" id="{00000000-0008-0000-0700-000016000000}"/>
            </a:ext>
          </a:extLst>
        </xdr:cNvPr>
        <xdr:cNvSpPr/>
      </xdr:nvSpPr>
      <xdr:spPr>
        <a:xfrm>
          <a:off x="762000" y="1245235"/>
          <a:ext cx="11141981" cy="869770"/>
        </a:xfrm>
        <a:prstGeom prst="rect">
          <a:avLst/>
        </a:prstGeom>
        <a:solidFill>
          <a:schemeClr val="bg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r>
            <a:rPr lang="fr-FR" sz="1600">
              <a:solidFill>
                <a:srgbClr val="37EF81"/>
              </a:solidFill>
              <a:latin typeface="Avenir Black" panose="020B0803020203020204" pitchFamily="34" charset="0"/>
            </a:rPr>
            <a:t>Objectifs </a:t>
          </a:r>
          <a:r>
            <a:rPr lang="fr-FR" sz="1600">
              <a:solidFill>
                <a:srgbClr val="37EF81"/>
              </a:solidFill>
            </a:rPr>
            <a:t>: </a:t>
          </a:r>
          <a:r>
            <a:rPr lang="fr-FR" sz="1600">
              <a:solidFill>
                <a:schemeClr val="tx1"/>
              </a:solidFill>
            </a:rPr>
            <a:t>Tout projet d’efficacité énergétique induit des incertitudes sur les gains réalisés une fois le projet mis en place. Pour diminuer ce risque, des contrats avec obligations de résultats existent, engageant le prestataire à réaliser une certaine quantité d’économie d’énergie. C’est le cas du Contrat de Performance Energétique (CPE).</a:t>
          </a:r>
        </a:p>
      </xdr:txBody>
    </xdr:sp>
    <xdr:clientData/>
  </xdr:twoCellAnchor>
  <xdr:twoCellAnchor>
    <xdr:from>
      <xdr:col>1</xdr:col>
      <xdr:colOff>82683</xdr:colOff>
      <xdr:row>11</xdr:row>
      <xdr:rowOff>95468</xdr:rowOff>
    </xdr:from>
    <xdr:to>
      <xdr:col>7</xdr:col>
      <xdr:colOff>494997</xdr:colOff>
      <xdr:row>31</xdr:row>
      <xdr:rowOff>16519</xdr:rowOff>
    </xdr:to>
    <xdr:sp macro="" textlink="">
      <xdr:nvSpPr>
        <xdr:cNvPr id="23" name="Espace réservé du texte 1">
          <a:extLst>
            <a:ext uri="{FF2B5EF4-FFF2-40B4-BE49-F238E27FC236}">
              <a16:creationId xmlns:a16="http://schemas.microsoft.com/office/drawing/2014/main" id="{00000000-0008-0000-0700-000017000000}"/>
            </a:ext>
          </a:extLst>
        </xdr:cNvPr>
        <xdr:cNvSpPr txBox="1">
          <a:spLocks/>
        </xdr:cNvSpPr>
      </xdr:nvSpPr>
      <xdr:spPr>
        <a:xfrm>
          <a:off x="844683" y="2448143"/>
          <a:ext cx="4984314" cy="3540551"/>
        </a:xfrm>
        <a:prstGeom prst="rect">
          <a:avLst/>
        </a:prstGeom>
      </xdr:spPr>
      <xdr:txBody>
        <a:bodyPr vert="horz" wrap="square" lIns="0" tIns="0" rIns="0" bIns="0" rtlCol="0">
          <a:no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spcAft>
              <a:spcPts val="1200"/>
            </a:spcAft>
          </a:pPr>
          <a:r>
            <a:rPr lang="fr-FR" sz="1600" cap="none">
              <a:solidFill>
                <a:schemeClr val="tx1"/>
              </a:solidFill>
            </a:rPr>
            <a:t>Le contrat de performance énergétique </a:t>
          </a:r>
          <a:r>
            <a:rPr lang="fr-FR" sz="1600" cap="none">
              <a:solidFill>
                <a:schemeClr val="tx1"/>
              </a:solidFill>
              <a:latin typeface="+mn-lt"/>
            </a:rPr>
            <a:t>(CPE) :</a:t>
          </a:r>
          <a:endParaRPr lang="fr-FR" sz="1600" b="1" cap="none">
            <a:solidFill>
              <a:schemeClr val="tx1"/>
            </a:solidFill>
            <a:latin typeface="+mn-lt"/>
          </a:endParaRPr>
        </a:p>
        <a:p>
          <a:pPr marL="285750" indent="-285750">
            <a:spcAft>
              <a:spcPts val="1200"/>
            </a:spcAft>
            <a:buFontTx/>
            <a:buChar char="-"/>
          </a:pPr>
          <a:r>
            <a:rPr lang="fr-FR" sz="1600" cap="none">
              <a:solidFill>
                <a:schemeClr val="tx1"/>
              </a:solidFill>
              <a:latin typeface="+mn-lt"/>
            </a:rPr>
            <a:t>Des </a:t>
          </a:r>
          <a:r>
            <a:rPr lang="fr-FR" sz="1600" b="1" cap="none">
              <a:solidFill>
                <a:srgbClr val="4889F4"/>
              </a:solidFill>
            </a:rPr>
            <a:t>économies d’énergie sont garanties </a:t>
          </a:r>
          <a:r>
            <a:rPr lang="fr-FR" sz="1600" cap="none">
              <a:solidFill>
                <a:schemeClr val="tx1"/>
              </a:solidFill>
              <a:latin typeface="+mn-lt"/>
            </a:rPr>
            <a:t>par un prestataire et des pénalités sont prévues en cas de non atteinte de l’objectif.</a:t>
          </a:r>
        </a:p>
        <a:p>
          <a:pPr marL="285750" indent="-285750">
            <a:spcAft>
              <a:spcPts val="1200"/>
            </a:spcAft>
            <a:buFontTx/>
            <a:buChar char="-"/>
          </a:pPr>
          <a:r>
            <a:rPr lang="fr-FR" sz="1600" cap="none">
              <a:solidFill>
                <a:schemeClr val="tx1"/>
              </a:solidFill>
              <a:latin typeface="+mn-lt"/>
            </a:rPr>
            <a:t>La prestation est </a:t>
          </a:r>
          <a:r>
            <a:rPr lang="fr-FR" sz="1600" cap="none"/>
            <a:t>rémunérée grâce aux économies d’énergie</a:t>
          </a:r>
        </a:p>
        <a:p>
          <a:pPr marL="285750" indent="-285750">
            <a:spcAft>
              <a:spcPts val="1200"/>
            </a:spcAft>
            <a:buFontTx/>
            <a:buChar char="-"/>
          </a:pPr>
          <a:r>
            <a:rPr lang="fr-FR" sz="1600" cap="none">
              <a:solidFill>
                <a:schemeClr val="tx1"/>
              </a:solidFill>
              <a:latin typeface="+mn-lt"/>
            </a:rPr>
            <a:t>La définition d’une </a:t>
          </a:r>
          <a:r>
            <a:rPr lang="fr-FR" sz="1600" b="1" cap="none">
              <a:solidFill>
                <a:srgbClr val="4889F4"/>
              </a:solidFill>
            </a:rPr>
            <a:t>situation de référence </a:t>
          </a:r>
          <a:r>
            <a:rPr lang="fr-FR" sz="1600" cap="none">
              <a:solidFill>
                <a:schemeClr val="tx1"/>
              </a:solidFill>
              <a:latin typeface="+mn-lt"/>
            </a:rPr>
            <a:t>et le </a:t>
          </a:r>
          <a:r>
            <a:rPr lang="fr-FR" sz="1600" b="1" cap="none">
              <a:solidFill>
                <a:srgbClr val="4889F4"/>
              </a:solidFill>
            </a:rPr>
            <a:t>comptage des performances </a:t>
          </a:r>
          <a:r>
            <a:rPr lang="fr-FR" sz="1600" cap="none">
              <a:solidFill>
                <a:schemeClr val="tx1"/>
              </a:solidFill>
              <a:latin typeface="+mn-lt"/>
            </a:rPr>
            <a:t>d’une installation sont des composantes clés du CPE</a:t>
          </a:r>
        </a:p>
        <a:p>
          <a:pPr marL="285750" indent="-285750">
            <a:spcAft>
              <a:spcPts val="1200"/>
            </a:spcAft>
            <a:buFontTx/>
            <a:buChar char="-"/>
          </a:pPr>
          <a:r>
            <a:rPr lang="fr-FR" sz="1600" cap="none">
              <a:solidFill>
                <a:schemeClr val="tx1"/>
              </a:solidFill>
              <a:latin typeface="+mn-lt"/>
            </a:rPr>
            <a:t>La présence d’un </a:t>
          </a:r>
          <a:r>
            <a:rPr lang="fr-FR" sz="1600" b="1" cap="none">
              <a:solidFill>
                <a:srgbClr val="4889F4"/>
              </a:solidFill>
              <a:latin typeface="+mn-lt"/>
            </a:rPr>
            <a:t>SME (ISO 50001) </a:t>
          </a:r>
          <a:r>
            <a:rPr lang="fr-FR" sz="1600" cap="none">
              <a:solidFill>
                <a:schemeClr val="tx1"/>
              </a:solidFill>
              <a:latin typeface="+mn-lt"/>
            </a:rPr>
            <a:t>facilite la mise en place du CPE</a:t>
          </a:r>
        </a:p>
        <a:p>
          <a:pPr marL="285750" indent="-285750">
            <a:spcAft>
              <a:spcPts val="1200"/>
            </a:spcAft>
            <a:buFontTx/>
            <a:buChar char="-"/>
          </a:pPr>
          <a:endParaRPr lang="fr-FR" sz="1600" cap="none">
            <a:solidFill>
              <a:schemeClr val="tx1"/>
            </a:solidFill>
            <a:latin typeface="+mn-lt"/>
          </a:endParaRPr>
        </a:p>
        <a:p>
          <a:pPr marL="285750" indent="-285750">
            <a:spcAft>
              <a:spcPts val="1200"/>
            </a:spcAft>
            <a:buFontTx/>
            <a:buChar char="-"/>
          </a:pPr>
          <a:endParaRPr lang="fr-FR" sz="1600" cap="none">
            <a:solidFill>
              <a:schemeClr val="tx1"/>
            </a:solidFill>
            <a:latin typeface="+mn-lt"/>
          </a:endParaRPr>
        </a:p>
      </xdr:txBody>
    </xdr:sp>
    <xdr:clientData/>
  </xdr:twoCellAnchor>
  <xdr:twoCellAnchor>
    <xdr:from>
      <xdr:col>8</xdr:col>
      <xdr:colOff>417976</xdr:colOff>
      <xdr:row>11</xdr:row>
      <xdr:rowOff>140363</xdr:rowOff>
    </xdr:from>
    <xdr:to>
      <xdr:col>10</xdr:col>
      <xdr:colOff>292147</xdr:colOff>
      <xdr:row>13</xdr:row>
      <xdr:rowOff>151016</xdr:rowOff>
    </xdr:to>
    <xdr:sp macro="" textlink="">
      <xdr:nvSpPr>
        <xdr:cNvPr id="24" name="Rectangle 23">
          <a:extLst>
            <a:ext uri="{FF2B5EF4-FFF2-40B4-BE49-F238E27FC236}">
              <a16:creationId xmlns:a16="http://schemas.microsoft.com/office/drawing/2014/main" id="{00000000-0008-0000-0700-000018000000}"/>
            </a:ext>
          </a:extLst>
        </xdr:cNvPr>
        <xdr:cNvSpPr/>
      </xdr:nvSpPr>
      <xdr:spPr>
        <a:xfrm>
          <a:off x="6513976" y="2131088"/>
          <a:ext cx="1398171" cy="372603"/>
        </a:xfrm>
        <a:prstGeom prst="rect">
          <a:avLst/>
        </a:prstGeom>
      </xdr:spPr>
      <xdr:txBody>
        <a:bodyPr wrap="square">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fr-FR" sz="1600">
              <a:solidFill>
                <a:srgbClr val="37EF81"/>
              </a:solidFill>
              <a:latin typeface="Avenir Black" panose="020B0803020203020204" pitchFamily="34" charset="0"/>
            </a:rPr>
            <a:t>Illustration :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125542</xdr:colOff>
      <xdr:row>1</xdr:row>
      <xdr:rowOff>162987</xdr:rowOff>
    </xdr:from>
    <xdr:to>
      <xdr:col>15</xdr:col>
      <xdr:colOff>689542</xdr:colOff>
      <xdr:row>3</xdr:row>
      <xdr:rowOff>170369</xdr:rowOff>
    </xdr:to>
    <xdr:sp macro="" textlink="">
      <xdr:nvSpPr>
        <xdr:cNvPr id="3" name="Espace réservé du texte 2">
          <a:extLst>
            <a:ext uri="{FF2B5EF4-FFF2-40B4-BE49-F238E27FC236}">
              <a16:creationId xmlns:a16="http://schemas.microsoft.com/office/drawing/2014/main" id="{00000000-0008-0000-0800-000003000000}"/>
            </a:ext>
          </a:extLst>
        </xdr:cNvPr>
        <xdr:cNvSpPr>
          <a:spLocks noGrp="1"/>
        </xdr:cNvSpPr>
      </xdr:nvSpPr>
      <xdr:spPr>
        <a:xfrm>
          <a:off x="887542" y="524937"/>
          <a:ext cx="11232000" cy="369332"/>
        </a:xfrm>
        <a:prstGeom prst="rect">
          <a:avLst/>
        </a:prstGeom>
      </xdr:spPr>
      <xdr:txBody>
        <a:bodyPr vert="horz" wrap="square" lIns="0" tIns="0" rIns="0" bIns="0" rtlCol="0">
          <a:noAutofit/>
        </a:bodyPr>
        <a:lstStyle>
          <a:lvl1pPr marL="0" indent="0" algn="l" defTabSz="914400" rtl="0" eaLnBrk="1" latinLnBrk="0" hangingPunct="1">
            <a:lnSpc>
              <a:spcPct val="100000"/>
            </a:lnSpc>
            <a:spcBef>
              <a:spcPts val="0"/>
            </a:spcBef>
            <a:spcAft>
              <a:spcPts val="0"/>
            </a:spcAft>
            <a:buFont typeface="Arial" panose="020B0604020202020204" pitchFamily="34" charset="0"/>
            <a:buNone/>
            <a:defRPr lang="fr-FR" sz="2400" b="0" kern="1200" cap="all" baseline="0" dirty="0" smtClean="0">
              <a:solidFill>
                <a:schemeClr val="accent1"/>
              </a:solidFill>
              <a:latin typeface="Avenir Black" panose="020B0803020203020204" pitchFamily="34" charset="0"/>
              <a:ea typeface="Avenir Black" panose="020B0803020203020204" pitchFamily="34" charset="0"/>
              <a:cs typeface="+mj-cs"/>
            </a:defRPr>
          </a:lvl1pPr>
          <a:lvl2pPr marL="0" indent="0" algn="l" defTabSz="914400" rtl="0" eaLnBrk="1" latinLnBrk="0" hangingPunct="1">
            <a:lnSpc>
              <a:spcPct val="100000"/>
            </a:lnSpc>
            <a:spcBef>
              <a:spcPts val="0"/>
            </a:spcBef>
            <a:spcAft>
              <a:spcPts val="0"/>
            </a:spcAft>
            <a:buFont typeface="Arial" panose="020B0604020202020204" pitchFamily="34" charset="0"/>
            <a:buNone/>
            <a:defRPr lang="fr-FR" sz="2400" kern="1200" cap="all" baseline="0" dirty="0" smtClean="0">
              <a:solidFill>
                <a:schemeClr val="accent2"/>
              </a:solidFill>
              <a:latin typeface="Avenir Black" panose="020B0803020203020204" pitchFamily="34" charset="0"/>
              <a:ea typeface="Avenir Black" panose="020B0803020203020204" pitchFamily="34" charset="0"/>
              <a:cs typeface="+mj-cs"/>
            </a:defRPr>
          </a:lvl2pPr>
          <a:lvl3pPr marL="0" indent="0" algn="l" defTabSz="914400" rtl="0" eaLnBrk="1" latinLnBrk="0" hangingPunct="1">
            <a:lnSpc>
              <a:spcPct val="100000"/>
            </a:lnSpc>
            <a:spcBef>
              <a:spcPts val="0"/>
            </a:spcBef>
            <a:spcAft>
              <a:spcPts val="0"/>
            </a:spcAft>
            <a:buFont typeface="Arial" panose="020B0604020202020204" pitchFamily="34" charset="0"/>
            <a:buNone/>
            <a:defRPr lang="fr-FR" sz="2400" kern="1200" cap="all" baseline="0" dirty="0" smtClean="0">
              <a:solidFill>
                <a:schemeClr val="accent2"/>
              </a:solidFill>
              <a:latin typeface="Avenir Black" panose="020B0803020203020204" pitchFamily="34" charset="0"/>
              <a:ea typeface="Avenir Black" panose="020B0803020203020204" pitchFamily="34" charset="0"/>
              <a:cs typeface="+mj-cs"/>
            </a:defRPr>
          </a:lvl3pPr>
          <a:lvl4pPr marL="0" indent="0" algn="l" defTabSz="914400" rtl="0" eaLnBrk="1" latinLnBrk="0" hangingPunct="1">
            <a:lnSpc>
              <a:spcPct val="100000"/>
            </a:lnSpc>
            <a:spcBef>
              <a:spcPts val="0"/>
            </a:spcBef>
            <a:spcAft>
              <a:spcPts val="0"/>
            </a:spcAft>
            <a:buFont typeface="Arial" panose="020B0604020202020204" pitchFamily="34" charset="0"/>
            <a:buNone/>
            <a:defRPr lang="fr-FR" sz="2400" kern="1200" cap="all" baseline="0" dirty="0" smtClean="0">
              <a:solidFill>
                <a:schemeClr val="accent2"/>
              </a:solidFill>
              <a:latin typeface="Avenir Black" panose="020B0803020203020204" pitchFamily="34" charset="0"/>
              <a:ea typeface="Avenir Black" panose="020B0803020203020204" pitchFamily="34" charset="0"/>
              <a:cs typeface="+mj-cs"/>
            </a:defRPr>
          </a:lvl4pPr>
          <a:lvl5pPr marL="0" indent="0" algn="l" defTabSz="914400" rtl="0" eaLnBrk="1" latinLnBrk="0" hangingPunct="1">
            <a:lnSpc>
              <a:spcPct val="100000"/>
            </a:lnSpc>
            <a:spcBef>
              <a:spcPts val="0"/>
            </a:spcBef>
            <a:spcAft>
              <a:spcPts val="0"/>
            </a:spcAft>
            <a:buFont typeface="Avenir Book" panose="02070309020205020404" pitchFamily="49" charset="0"/>
            <a:buNone/>
            <a:defRPr lang="fr-FR" sz="2400" kern="1200" cap="all" baseline="0" dirty="0">
              <a:solidFill>
                <a:schemeClr val="accent2"/>
              </a:solidFill>
              <a:latin typeface="Avenir Black" panose="020B0803020203020204" pitchFamily="34" charset="0"/>
              <a:ea typeface="Avenir Black" panose="020B0803020203020204" pitchFamily="34" charset="0"/>
              <a:cs typeface="+mj-cs"/>
            </a:defRPr>
          </a:lvl5pPr>
          <a:lvl6pPr marL="0" indent="0" algn="l" defTabSz="914400" rtl="0" eaLnBrk="1" latinLnBrk="0" hangingPunct="1">
            <a:lnSpc>
              <a:spcPct val="100000"/>
            </a:lnSpc>
            <a:spcBef>
              <a:spcPts val="600"/>
            </a:spcBef>
            <a:buFont typeface="Arial" panose="020B0604020202020204" pitchFamily="34" charset="0"/>
            <a:buNone/>
            <a:defRPr sz="1400" kern="1200">
              <a:solidFill>
                <a:schemeClr val="tx1"/>
              </a:solidFill>
              <a:latin typeface="+mn-lt"/>
              <a:ea typeface="+mn-ea"/>
              <a:cs typeface="+mn-cs"/>
            </a:defRPr>
          </a:lvl6pPr>
          <a:lvl7pPr marL="0" indent="0" algn="l" defTabSz="914400" rtl="0" eaLnBrk="1" latinLnBrk="0" hangingPunct="1">
            <a:lnSpc>
              <a:spcPct val="100000"/>
            </a:lnSpc>
            <a:spcBef>
              <a:spcPts val="600"/>
            </a:spcBef>
            <a:buFont typeface="Arial" panose="020B0604020202020204" pitchFamily="34" charset="0"/>
            <a:buNone/>
            <a:defRPr sz="1200" i="1" kern="1200">
              <a:solidFill>
                <a:schemeClr val="tx1"/>
              </a:solidFill>
              <a:latin typeface="+mn-lt"/>
              <a:ea typeface="+mn-ea"/>
              <a:cs typeface="+mn-cs"/>
            </a:defRPr>
          </a:lvl7pPr>
          <a:lvl8pPr marL="0" indent="0" algn="l" defTabSz="914400" rtl="0" eaLnBrk="1" latinLnBrk="0" hangingPunct="1">
            <a:lnSpc>
              <a:spcPct val="100000"/>
            </a:lnSpc>
            <a:spcBef>
              <a:spcPts val="500"/>
            </a:spcBef>
            <a:buFont typeface="Arial" panose="020B0604020202020204" pitchFamily="34" charset="0"/>
            <a:buNone/>
            <a:defRPr sz="1100" kern="1200">
              <a:solidFill>
                <a:schemeClr val="tx1"/>
              </a:solidFill>
              <a:latin typeface="+mn-lt"/>
              <a:ea typeface="+mn-ea"/>
              <a:cs typeface="+mn-cs"/>
            </a:defRPr>
          </a:lvl8pPr>
          <a:lvl9pPr marL="0" indent="0" algn="l" defTabSz="914400" rtl="0" eaLnBrk="1" latinLnBrk="0" hangingPunct="1">
            <a:lnSpc>
              <a:spcPct val="100000"/>
            </a:lnSpc>
            <a:spcBef>
              <a:spcPts val="500"/>
            </a:spcBef>
            <a:buFont typeface="Arial" panose="020B0604020202020204" pitchFamily="34" charset="0"/>
            <a:buNone/>
            <a:defRPr sz="1100" kern="1200">
              <a:solidFill>
                <a:schemeClr val="tx1"/>
              </a:solidFill>
              <a:latin typeface="+mn-lt"/>
              <a:ea typeface="+mn-ea"/>
              <a:cs typeface="+mn-cs"/>
            </a:defRPr>
          </a:lvl9pPr>
        </a:lstStyle>
        <a:p>
          <a:r>
            <a:rPr lang="fr-FR">
              <a:solidFill>
                <a:srgbClr val="4889F4"/>
              </a:solidFill>
            </a:rPr>
            <a:t>Fiche 3 : Présentation de la méthode IPMVP</a:t>
          </a:r>
        </a:p>
      </xdr:txBody>
    </xdr:sp>
    <xdr:clientData/>
  </xdr:twoCellAnchor>
  <xdr:twoCellAnchor>
    <xdr:from>
      <xdr:col>1</xdr:col>
      <xdr:colOff>0</xdr:colOff>
      <xdr:row>4</xdr:row>
      <xdr:rowOff>159384</xdr:rowOff>
    </xdr:from>
    <xdr:to>
      <xdr:col>15</xdr:col>
      <xdr:colOff>473981</xdr:colOff>
      <xdr:row>11</xdr:row>
      <xdr:rowOff>44668</xdr:rowOff>
    </xdr:to>
    <xdr:sp macro="" textlink="">
      <xdr:nvSpPr>
        <xdr:cNvPr id="4" name="Rectangle 3">
          <a:extLst>
            <a:ext uri="{FF2B5EF4-FFF2-40B4-BE49-F238E27FC236}">
              <a16:creationId xmlns:a16="http://schemas.microsoft.com/office/drawing/2014/main" id="{00000000-0008-0000-0800-000004000000}"/>
            </a:ext>
          </a:extLst>
        </xdr:cNvPr>
        <xdr:cNvSpPr/>
      </xdr:nvSpPr>
      <xdr:spPr>
        <a:xfrm>
          <a:off x="762000" y="921384"/>
          <a:ext cx="11141981" cy="1218784"/>
        </a:xfrm>
        <a:prstGeom prst="rect">
          <a:avLst/>
        </a:prstGeom>
        <a:solidFill>
          <a:schemeClr val="bg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r>
            <a:rPr lang="fr-FR" sz="1600">
              <a:solidFill>
                <a:srgbClr val="37EF81"/>
              </a:solidFill>
              <a:latin typeface="Avenir Black" panose="020B0803020203020204" pitchFamily="34" charset="0"/>
            </a:rPr>
            <a:t>Objectifs </a:t>
          </a:r>
          <a:r>
            <a:rPr lang="fr-FR" sz="1600">
              <a:solidFill>
                <a:srgbClr val="37EF81"/>
              </a:solidFill>
            </a:rPr>
            <a:t>: </a:t>
          </a:r>
          <a:r>
            <a:rPr lang="fr-FR" sz="1600">
              <a:solidFill>
                <a:schemeClr val="tx1"/>
              </a:solidFill>
            </a:rPr>
            <a:t>La méthode IPMVP (International Performance Measurement and Verification Protocol) définit des standards pour mesurer des économies d’énergie à la suite d’action de performance énergétique, en comparant des données de consommations d’une situation de référence à celles mesurées pendant une période de suivi suivant l’action de performance énergétique.</a:t>
          </a:r>
        </a:p>
      </xdr:txBody>
    </xdr:sp>
    <xdr:clientData/>
  </xdr:twoCellAnchor>
  <xdr:twoCellAnchor editAs="oneCell">
    <xdr:from>
      <xdr:col>9</xdr:col>
      <xdr:colOff>42357</xdr:colOff>
      <xdr:row>15</xdr:row>
      <xdr:rowOff>2731</xdr:rowOff>
    </xdr:from>
    <xdr:to>
      <xdr:col>16</xdr:col>
      <xdr:colOff>323782</xdr:colOff>
      <xdr:row>28</xdr:row>
      <xdr:rowOff>82796</xdr:rowOff>
    </xdr:to>
    <xdr:pic>
      <xdr:nvPicPr>
        <xdr:cNvPr id="5" name="Image 4">
          <a:extLst>
            <a:ext uri="{FF2B5EF4-FFF2-40B4-BE49-F238E27FC236}">
              <a16:creationId xmlns:a16="http://schemas.microsoft.com/office/drawing/2014/main" id="{00000000-0008-0000-0800-000005000000}"/>
            </a:ext>
          </a:extLst>
        </xdr:cNvPr>
        <xdr:cNvPicPr>
          <a:picLocks noChangeAspect="1"/>
        </xdr:cNvPicPr>
      </xdr:nvPicPr>
      <xdr:blipFill>
        <a:blip xmlns:r="http://schemas.openxmlformats.org/officeDocument/2006/relationships" r:embed="rId1"/>
        <a:stretch>
          <a:fillRect/>
        </a:stretch>
      </xdr:blipFill>
      <xdr:spPr>
        <a:xfrm>
          <a:off x="6900357" y="2898331"/>
          <a:ext cx="5615425" cy="2435915"/>
        </a:xfrm>
        <a:prstGeom prst="rect">
          <a:avLst/>
        </a:prstGeom>
      </xdr:spPr>
    </xdr:pic>
    <xdr:clientData/>
  </xdr:twoCellAnchor>
  <xdr:twoCellAnchor>
    <xdr:from>
      <xdr:col>1</xdr:col>
      <xdr:colOff>0</xdr:colOff>
      <xdr:row>12</xdr:row>
      <xdr:rowOff>115551</xdr:rowOff>
    </xdr:from>
    <xdr:to>
      <xdr:col>8</xdr:col>
      <xdr:colOff>675640</xdr:colOff>
      <xdr:row>34</xdr:row>
      <xdr:rowOff>24974</xdr:rowOff>
    </xdr:to>
    <xdr:sp macro="" textlink="">
      <xdr:nvSpPr>
        <xdr:cNvPr id="6" name="Rectangle 5">
          <a:extLst>
            <a:ext uri="{FF2B5EF4-FFF2-40B4-BE49-F238E27FC236}">
              <a16:creationId xmlns:a16="http://schemas.microsoft.com/office/drawing/2014/main" id="{00000000-0008-0000-0800-000006000000}"/>
            </a:ext>
          </a:extLst>
        </xdr:cNvPr>
        <xdr:cNvSpPr/>
      </xdr:nvSpPr>
      <xdr:spPr>
        <a:xfrm>
          <a:off x="762000" y="2468226"/>
          <a:ext cx="6009640" cy="3890873"/>
        </a:xfrm>
        <a:prstGeom prst="rect">
          <a:avLst/>
        </a:prstGeom>
      </xdr:spPr>
      <xdr:txBody>
        <a:bodyPr wrap="square">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spcAft>
              <a:spcPts val="1200"/>
            </a:spcAft>
          </a:pPr>
          <a:r>
            <a:rPr lang="fr-FR" sz="1400"/>
            <a:t>Les principaux éléments de la </a:t>
          </a:r>
          <a:r>
            <a:rPr lang="fr-FR" sz="1400">
              <a:solidFill>
                <a:srgbClr val="37EF81"/>
              </a:solidFill>
              <a:latin typeface="Avenir Black" panose="020B0803020203020204" pitchFamily="34" charset="0"/>
            </a:rPr>
            <a:t>méthode IPMVP </a:t>
          </a:r>
          <a:r>
            <a:rPr lang="fr-FR" sz="1400">
              <a:solidFill>
                <a:srgbClr val="4889F4"/>
              </a:solidFill>
            </a:rPr>
            <a:t>: </a:t>
          </a:r>
          <a:endParaRPr lang="fr-FR" sz="1400" b="1">
            <a:solidFill>
              <a:srgbClr val="4889F4"/>
            </a:solidFill>
          </a:endParaRPr>
        </a:p>
        <a:p>
          <a:pPr marL="285750" indent="-285750">
            <a:spcAft>
              <a:spcPts val="1200"/>
            </a:spcAft>
            <a:buFontTx/>
            <a:buChar char="-"/>
          </a:pPr>
          <a:r>
            <a:rPr lang="fr-FR" sz="1400"/>
            <a:t>Décrire les </a:t>
          </a:r>
          <a:r>
            <a:rPr lang="fr-FR" sz="1400" b="1">
              <a:solidFill>
                <a:srgbClr val="4889F4"/>
              </a:solidFill>
            </a:rPr>
            <a:t>actions de performance énergétique </a:t>
          </a:r>
          <a:r>
            <a:rPr lang="fr-FR" sz="1400"/>
            <a:t>: la solution technique ainsi que les gains attendus</a:t>
          </a:r>
        </a:p>
        <a:p>
          <a:pPr marL="285750" indent="-285750">
            <a:spcAft>
              <a:spcPts val="1200"/>
            </a:spcAft>
            <a:buFontTx/>
            <a:buChar char="-"/>
          </a:pPr>
          <a:r>
            <a:rPr lang="fr-FR" sz="1400"/>
            <a:t>Documenter la </a:t>
          </a:r>
          <a:r>
            <a:rPr lang="fr-FR" sz="1400" b="1">
              <a:solidFill>
                <a:srgbClr val="4889F4"/>
              </a:solidFill>
            </a:rPr>
            <a:t>période de référence </a:t>
          </a:r>
          <a:r>
            <a:rPr lang="fr-FR" sz="1400"/>
            <a:t>et récolter des données : afin de chiffrer une consommation de référence (factures, compteurs existant)</a:t>
          </a:r>
        </a:p>
        <a:p>
          <a:pPr marL="285750" indent="-285750">
            <a:spcAft>
              <a:spcPts val="1200"/>
            </a:spcAft>
            <a:buFontTx/>
            <a:buChar char="-"/>
          </a:pPr>
          <a:r>
            <a:rPr lang="fr-FR" sz="1400"/>
            <a:t>Définir des </a:t>
          </a:r>
          <a:r>
            <a:rPr lang="fr-FR" sz="1400" b="1">
              <a:solidFill>
                <a:srgbClr val="4889F4"/>
              </a:solidFill>
            </a:rPr>
            <a:t>paramètres d’ajustement </a:t>
          </a:r>
          <a:r>
            <a:rPr lang="fr-FR" sz="1400"/>
            <a:t>: afin d’extrapoler la consommation de référence en fonction de l’évolution de ces paramètres d’ajustement (DJU, tonne de production …)</a:t>
          </a:r>
        </a:p>
        <a:p>
          <a:pPr marL="285750" indent="-285750">
            <a:spcAft>
              <a:spcPts val="1200"/>
            </a:spcAft>
            <a:buFontTx/>
            <a:buChar char="-"/>
          </a:pPr>
          <a:r>
            <a:rPr lang="fr-FR" sz="1400"/>
            <a:t>Identifier la </a:t>
          </a:r>
          <a:r>
            <a:rPr lang="fr-FR" sz="1400" b="1">
              <a:solidFill>
                <a:srgbClr val="4889F4"/>
              </a:solidFill>
            </a:rPr>
            <a:t>période de suivi</a:t>
          </a:r>
          <a:r>
            <a:rPr lang="fr-FR" sz="1400"/>
            <a:t>. Dans le cas d’un CPE, la période de suivi correspond à la durée du contrat.</a:t>
          </a:r>
        </a:p>
        <a:p>
          <a:pPr marL="285750" indent="-285750">
            <a:spcAft>
              <a:spcPts val="1200"/>
            </a:spcAft>
            <a:buFontTx/>
            <a:buChar char="-"/>
          </a:pPr>
          <a:r>
            <a:rPr lang="fr-FR" sz="1400"/>
            <a:t>Définir les points de </a:t>
          </a:r>
          <a:r>
            <a:rPr lang="fr-FR" sz="1400" b="1">
              <a:solidFill>
                <a:srgbClr val="4889F4"/>
              </a:solidFill>
            </a:rPr>
            <a:t>mesures</a:t>
          </a:r>
          <a:r>
            <a:rPr lang="fr-FR" sz="1400"/>
            <a:t>, les types de </a:t>
          </a:r>
          <a:r>
            <a:rPr lang="fr-FR" sz="1400" b="1">
              <a:solidFill>
                <a:srgbClr val="4889F4"/>
              </a:solidFill>
            </a:rPr>
            <a:t>compteurs</a:t>
          </a:r>
          <a:r>
            <a:rPr lang="fr-FR" sz="1400"/>
            <a:t>, les protocoles de relevés</a:t>
          </a:r>
        </a:p>
        <a:p>
          <a:pPr marL="285750" indent="-285750">
            <a:spcAft>
              <a:spcPts val="1200"/>
            </a:spcAft>
            <a:buFontTx/>
            <a:buChar char="-"/>
          </a:pPr>
          <a:r>
            <a:rPr lang="fr-FR" sz="1400"/>
            <a:t>Définir des </a:t>
          </a:r>
          <a:r>
            <a:rPr lang="fr-FR" sz="1400" b="1">
              <a:solidFill>
                <a:srgbClr val="4889F4"/>
              </a:solidFill>
            </a:rPr>
            <a:t>incertitudes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304307</xdr:colOff>
      <xdr:row>1</xdr:row>
      <xdr:rowOff>162987</xdr:rowOff>
    </xdr:from>
    <xdr:to>
      <xdr:col>16</xdr:col>
      <xdr:colOff>106307</xdr:colOff>
      <xdr:row>3</xdr:row>
      <xdr:rowOff>170369</xdr:rowOff>
    </xdr:to>
    <xdr:sp macro="" textlink="">
      <xdr:nvSpPr>
        <xdr:cNvPr id="3" name="Espace réservé du texte 2">
          <a:extLst>
            <a:ext uri="{FF2B5EF4-FFF2-40B4-BE49-F238E27FC236}">
              <a16:creationId xmlns:a16="http://schemas.microsoft.com/office/drawing/2014/main" id="{00000000-0008-0000-0900-000003000000}"/>
            </a:ext>
          </a:extLst>
        </xdr:cNvPr>
        <xdr:cNvSpPr>
          <a:spLocks noGrp="1"/>
        </xdr:cNvSpPr>
      </xdr:nvSpPr>
      <xdr:spPr>
        <a:xfrm>
          <a:off x="1066307" y="524937"/>
          <a:ext cx="11232000" cy="369332"/>
        </a:xfrm>
        <a:prstGeom prst="rect">
          <a:avLst/>
        </a:prstGeom>
      </xdr:spPr>
      <xdr:txBody>
        <a:bodyPr vert="horz" wrap="square" lIns="0" tIns="0" rIns="0" bIns="0" rtlCol="0">
          <a:noAutofit/>
        </a:bodyPr>
        <a:lstStyle>
          <a:lvl1pPr marL="0" indent="0" algn="l" defTabSz="914400" rtl="0" eaLnBrk="1" latinLnBrk="0" hangingPunct="1">
            <a:lnSpc>
              <a:spcPct val="100000"/>
            </a:lnSpc>
            <a:spcBef>
              <a:spcPts val="0"/>
            </a:spcBef>
            <a:spcAft>
              <a:spcPts val="0"/>
            </a:spcAft>
            <a:buFont typeface="Arial" panose="020B0604020202020204" pitchFamily="34" charset="0"/>
            <a:buNone/>
            <a:defRPr lang="fr-FR" sz="2400" b="0" kern="1200" cap="all" baseline="0" dirty="0" smtClean="0">
              <a:solidFill>
                <a:schemeClr val="accent1"/>
              </a:solidFill>
              <a:latin typeface="Avenir Black" panose="020B0803020203020204" pitchFamily="34" charset="0"/>
              <a:ea typeface="Avenir Black" panose="020B0803020203020204" pitchFamily="34" charset="0"/>
              <a:cs typeface="+mj-cs"/>
            </a:defRPr>
          </a:lvl1pPr>
          <a:lvl2pPr marL="0" indent="0" algn="l" defTabSz="914400" rtl="0" eaLnBrk="1" latinLnBrk="0" hangingPunct="1">
            <a:lnSpc>
              <a:spcPct val="100000"/>
            </a:lnSpc>
            <a:spcBef>
              <a:spcPts val="0"/>
            </a:spcBef>
            <a:spcAft>
              <a:spcPts val="0"/>
            </a:spcAft>
            <a:buFont typeface="Arial" panose="020B0604020202020204" pitchFamily="34" charset="0"/>
            <a:buNone/>
            <a:defRPr lang="fr-FR" sz="2400" kern="1200" cap="all" baseline="0" dirty="0" smtClean="0">
              <a:solidFill>
                <a:schemeClr val="accent2"/>
              </a:solidFill>
              <a:latin typeface="Avenir Black" panose="020B0803020203020204" pitchFamily="34" charset="0"/>
              <a:ea typeface="Avenir Black" panose="020B0803020203020204" pitchFamily="34" charset="0"/>
              <a:cs typeface="+mj-cs"/>
            </a:defRPr>
          </a:lvl2pPr>
          <a:lvl3pPr marL="0" indent="0" algn="l" defTabSz="914400" rtl="0" eaLnBrk="1" latinLnBrk="0" hangingPunct="1">
            <a:lnSpc>
              <a:spcPct val="100000"/>
            </a:lnSpc>
            <a:spcBef>
              <a:spcPts val="0"/>
            </a:spcBef>
            <a:spcAft>
              <a:spcPts val="0"/>
            </a:spcAft>
            <a:buFont typeface="Arial" panose="020B0604020202020204" pitchFamily="34" charset="0"/>
            <a:buNone/>
            <a:defRPr lang="fr-FR" sz="2400" kern="1200" cap="all" baseline="0" dirty="0" smtClean="0">
              <a:solidFill>
                <a:schemeClr val="accent2"/>
              </a:solidFill>
              <a:latin typeface="Avenir Black" panose="020B0803020203020204" pitchFamily="34" charset="0"/>
              <a:ea typeface="Avenir Black" panose="020B0803020203020204" pitchFamily="34" charset="0"/>
              <a:cs typeface="+mj-cs"/>
            </a:defRPr>
          </a:lvl3pPr>
          <a:lvl4pPr marL="0" indent="0" algn="l" defTabSz="914400" rtl="0" eaLnBrk="1" latinLnBrk="0" hangingPunct="1">
            <a:lnSpc>
              <a:spcPct val="100000"/>
            </a:lnSpc>
            <a:spcBef>
              <a:spcPts val="0"/>
            </a:spcBef>
            <a:spcAft>
              <a:spcPts val="0"/>
            </a:spcAft>
            <a:buFont typeface="Arial" panose="020B0604020202020204" pitchFamily="34" charset="0"/>
            <a:buNone/>
            <a:defRPr lang="fr-FR" sz="2400" kern="1200" cap="all" baseline="0" dirty="0" smtClean="0">
              <a:solidFill>
                <a:schemeClr val="accent2"/>
              </a:solidFill>
              <a:latin typeface="Avenir Black" panose="020B0803020203020204" pitchFamily="34" charset="0"/>
              <a:ea typeface="Avenir Black" panose="020B0803020203020204" pitchFamily="34" charset="0"/>
              <a:cs typeface="+mj-cs"/>
            </a:defRPr>
          </a:lvl4pPr>
          <a:lvl5pPr marL="0" indent="0" algn="l" defTabSz="914400" rtl="0" eaLnBrk="1" latinLnBrk="0" hangingPunct="1">
            <a:lnSpc>
              <a:spcPct val="100000"/>
            </a:lnSpc>
            <a:spcBef>
              <a:spcPts val="0"/>
            </a:spcBef>
            <a:spcAft>
              <a:spcPts val="0"/>
            </a:spcAft>
            <a:buFont typeface="Avenir Book" panose="02070309020205020404" pitchFamily="49" charset="0"/>
            <a:buNone/>
            <a:defRPr lang="fr-FR" sz="2400" kern="1200" cap="all" baseline="0" dirty="0">
              <a:solidFill>
                <a:schemeClr val="accent2"/>
              </a:solidFill>
              <a:latin typeface="Avenir Black" panose="020B0803020203020204" pitchFamily="34" charset="0"/>
              <a:ea typeface="Avenir Black" panose="020B0803020203020204" pitchFamily="34" charset="0"/>
              <a:cs typeface="+mj-cs"/>
            </a:defRPr>
          </a:lvl5pPr>
          <a:lvl6pPr marL="0" indent="0" algn="l" defTabSz="914400" rtl="0" eaLnBrk="1" latinLnBrk="0" hangingPunct="1">
            <a:lnSpc>
              <a:spcPct val="100000"/>
            </a:lnSpc>
            <a:spcBef>
              <a:spcPts val="600"/>
            </a:spcBef>
            <a:buFont typeface="Arial" panose="020B0604020202020204" pitchFamily="34" charset="0"/>
            <a:buNone/>
            <a:defRPr sz="1400" kern="1200">
              <a:solidFill>
                <a:schemeClr val="tx1"/>
              </a:solidFill>
              <a:latin typeface="+mn-lt"/>
              <a:ea typeface="+mn-ea"/>
              <a:cs typeface="+mn-cs"/>
            </a:defRPr>
          </a:lvl6pPr>
          <a:lvl7pPr marL="0" indent="0" algn="l" defTabSz="914400" rtl="0" eaLnBrk="1" latinLnBrk="0" hangingPunct="1">
            <a:lnSpc>
              <a:spcPct val="100000"/>
            </a:lnSpc>
            <a:spcBef>
              <a:spcPts val="600"/>
            </a:spcBef>
            <a:buFont typeface="Arial" panose="020B0604020202020204" pitchFamily="34" charset="0"/>
            <a:buNone/>
            <a:defRPr sz="1200" i="1" kern="1200">
              <a:solidFill>
                <a:schemeClr val="tx1"/>
              </a:solidFill>
              <a:latin typeface="+mn-lt"/>
              <a:ea typeface="+mn-ea"/>
              <a:cs typeface="+mn-cs"/>
            </a:defRPr>
          </a:lvl7pPr>
          <a:lvl8pPr marL="0" indent="0" algn="l" defTabSz="914400" rtl="0" eaLnBrk="1" latinLnBrk="0" hangingPunct="1">
            <a:lnSpc>
              <a:spcPct val="100000"/>
            </a:lnSpc>
            <a:spcBef>
              <a:spcPts val="500"/>
            </a:spcBef>
            <a:buFont typeface="Arial" panose="020B0604020202020204" pitchFamily="34" charset="0"/>
            <a:buNone/>
            <a:defRPr sz="1100" kern="1200">
              <a:solidFill>
                <a:schemeClr val="tx1"/>
              </a:solidFill>
              <a:latin typeface="+mn-lt"/>
              <a:ea typeface="+mn-ea"/>
              <a:cs typeface="+mn-cs"/>
            </a:defRPr>
          </a:lvl8pPr>
          <a:lvl9pPr marL="0" indent="0" algn="l" defTabSz="914400" rtl="0" eaLnBrk="1" latinLnBrk="0" hangingPunct="1">
            <a:lnSpc>
              <a:spcPct val="100000"/>
            </a:lnSpc>
            <a:spcBef>
              <a:spcPts val="500"/>
            </a:spcBef>
            <a:buFont typeface="Arial" panose="020B0604020202020204" pitchFamily="34" charset="0"/>
            <a:buNone/>
            <a:defRPr sz="1100" kern="1200">
              <a:solidFill>
                <a:schemeClr val="tx1"/>
              </a:solidFill>
              <a:latin typeface="+mn-lt"/>
              <a:ea typeface="+mn-ea"/>
              <a:cs typeface="+mn-cs"/>
            </a:defRPr>
          </a:lvl9pPr>
        </a:lstStyle>
        <a:p>
          <a:r>
            <a:rPr lang="fr-FR">
              <a:solidFill>
                <a:srgbClr val="4889F4"/>
              </a:solidFill>
            </a:rPr>
            <a:t>Fiche 4 : plan de prévention des accidents</a:t>
          </a:r>
        </a:p>
      </xdr:txBody>
    </xdr:sp>
    <xdr:clientData/>
  </xdr:twoCellAnchor>
  <xdr:twoCellAnchor>
    <xdr:from>
      <xdr:col>1</xdr:col>
      <xdr:colOff>178765</xdr:colOff>
      <xdr:row>4</xdr:row>
      <xdr:rowOff>159384</xdr:rowOff>
    </xdr:from>
    <xdr:to>
      <xdr:col>15</xdr:col>
      <xdr:colOff>652746</xdr:colOff>
      <xdr:row>10</xdr:row>
      <xdr:rowOff>154523</xdr:rowOff>
    </xdr:to>
    <xdr:sp macro="" textlink="">
      <xdr:nvSpPr>
        <xdr:cNvPr id="4" name="Rectangle 3">
          <a:extLst>
            <a:ext uri="{FF2B5EF4-FFF2-40B4-BE49-F238E27FC236}">
              <a16:creationId xmlns:a16="http://schemas.microsoft.com/office/drawing/2014/main" id="{00000000-0008-0000-0900-000004000000}"/>
            </a:ext>
          </a:extLst>
        </xdr:cNvPr>
        <xdr:cNvSpPr/>
      </xdr:nvSpPr>
      <xdr:spPr>
        <a:xfrm>
          <a:off x="940765" y="1064259"/>
          <a:ext cx="11141981" cy="1080989"/>
        </a:xfrm>
        <a:prstGeom prst="rect">
          <a:avLst/>
        </a:prstGeom>
        <a:solidFill>
          <a:schemeClr val="bg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r>
            <a:rPr lang="fr-FR" sz="1600">
              <a:solidFill>
                <a:srgbClr val="37EF81"/>
              </a:solidFill>
              <a:latin typeface="Avenir Black" panose="020B0803020203020204" pitchFamily="34" charset="0"/>
            </a:rPr>
            <a:t>Objectifs </a:t>
          </a:r>
          <a:r>
            <a:rPr lang="fr-FR" sz="1600">
              <a:solidFill>
                <a:srgbClr val="37EF81"/>
              </a:solidFill>
            </a:rPr>
            <a:t>: </a:t>
          </a:r>
          <a:r>
            <a:rPr lang="fr-FR" sz="1600">
              <a:solidFill>
                <a:schemeClr val="tx1"/>
              </a:solidFill>
            </a:rPr>
            <a:t>Toute intervention sur un équipement existant ou toute installation de nouveaux équipements présente un risque de disfonctionnement post-intervention. </a:t>
          </a:r>
        </a:p>
        <a:p>
          <a:r>
            <a:rPr lang="fr-FR" sz="1600">
              <a:solidFill>
                <a:schemeClr val="tx1"/>
              </a:solidFill>
            </a:rPr>
            <a:t>Il est préconisé de </a:t>
          </a:r>
          <a:r>
            <a:rPr lang="fr-FR" sz="1600">
              <a:solidFill>
                <a:srgbClr val="4889F4"/>
              </a:solidFill>
              <a:latin typeface="Avenir Black" panose="020B0803020203020204" pitchFamily="34" charset="0"/>
            </a:rPr>
            <a:t>définir des scénarios de défaillance</a:t>
          </a:r>
          <a:r>
            <a:rPr lang="fr-FR" sz="1600">
              <a:solidFill>
                <a:schemeClr val="tx1"/>
              </a:solidFill>
            </a:rPr>
            <a:t>, voire d’arrêt d’installation. Un tel plan de prévention des risques permet d’anticiper les actions de maintenance.</a:t>
          </a:r>
        </a:p>
      </xdr:txBody>
    </xdr:sp>
    <xdr:clientData/>
  </xdr:twoCellAnchor>
  <xdr:twoCellAnchor>
    <xdr:from>
      <xdr:col>9</xdr:col>
      <xdr:colOff>429698</xdr:colOff>
      <xdr:row>15</xdr:row>
      <xdr:rowOff>140472</xdr:rowOff>
    </xdr:from>
    <xdr:to>
      <xdr:col>16</xdr:col>
      <xdr:colOff>103123</xdr:colOff>
      <xdr:row>22</xdr:row>
      <xdr:rowOff>18727</xdr:rowOff>
    </xdr:to>
    <xdr:sp macro="" textlink="">
      <xdr:nvSpPr>
        <xdr:cNvPr id="5" name="Rectangle 4">
          <a:extLst>
            <a:ext uri="{FF2B5EF4-FFF2-40B4-BE49-F238E27FC236}">
              <a16:creationId xmlns:a16="http://schemas.microsoft.com/office/drawing/2014/main" id="{00000000-0008-0000-0900-000005000000}"/>
            </a:ext>
          </a:extLst>
        </xdr:cNvPr>
        <xdr:cNvSpPr/>
      </xdr:nvSpPr>
      <xdr:spPr>
        <a:xfrm>
          <a:off x="7287698" y="2873733"/>
          <a:ext cx="5007425" cy="1153777"/>
        </a:xfrm>
        <a:prstGeom prst="rect">
          <a:avLst/>
        </a:prstGeom>
      </xdr:spPr>
      <xdr:txBody>
        <a:bodyPr wrap="square">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fr-FR" sz="1600">
              <a:solidFill>
                <a:srgbClr val="37EF81"/>
              </a:solidFill>
              <a:latin typeface="Avenir Black" panose="020B0803020203020204" pitchFamily="34" charset="0"/>
            </a:rPr>
            <a:t>Méthode AMDEC :</a:t>
          </a:r>
          <a:endParaRPr lang="fr-FR" sz="1600">
            <a:solidFill>
              <a:srgbClr val="37EF81"/>
            </a:solidFill>
          </a:endParaRPr>
        </a:p>
        <a:p>
          <a:r>
            <a:rPr lang="fr-FR" sz="1600"/>
            <a:t>Analyse des modes de défaillance, de leur effets et de leur criticité</a:t>
          </a:r>
          <a:endParaRPr lang="fr-FR" sz="1600">
            <a:latin typeface="Avenir Black" panose="020B0803020203020204" pitchFamily="34" charset="0"/>
          </a:endParaRPr>
        </a:p>
        <a:p>
          <a:endParaRPr lang="fr-FR" sz="1600"/>
        </a:p>
      </xdr:txBody>
    </xdr:sp>
    <xdr:clientData/>
  </xdr:twoCellAnchor>
  <xdr:twoCellAnchor>
    <xdr:from>
      <xdr:col>2</xdr:col>
      <xdr:colOff>93412</xdr:colOff>
      <xdr:row>14</xdr:row>
      <xdr:rowOff>141998</xdr:rowOff>
    </xdr:from>
    <xdr:to>
      <xdr:col>8</xdr:col>
      <xdr:colOff>170794</xdr:colOff>
      <xdr:row>22</xdr:row>
      <xdr:rowOff>98429</xdr:rowOff>
    </xdr:to>
    <xdr:sp macro="" textlink="">
      <xdr:nvSpPr>
        <xdr:cNvPr id="6" name="ZoneTexte 5">
          <a:extLst>
            <a:ext uri="{FF2B5EF4-FFF2-40B4-BE49-F238E27FC236}">
              <a16:creationId xmlns:a16="http://schemas.microsoft.com/office/drawing/2014/main" id="{00000000-0008-0000-0900-000006000000}"/>
            </a:ext>
          </a:extLst>
        </xdr:cNvPr>
        <xdr:cNvSpPr txBox="1"/>
      </xdr:nvSpPr>
      <xdr:spPr>
        <a:xfrm>
          <a:off x="1617412" y="2856623"/>
          <a:ext cx="4649382" cy="1404231"/>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fr-FR" sz="1600">
              <a:solidFill>
                <a:srgbClr val="37EF81"/>
              </a:solidFill>
              <a:latin typeface="Avenir Black" panose="020B0803020203020204" pitchFamily="34" charset="0"/>
            </a:rPr>
            <a:t>Actions de maintenance préventive</a:t>
          </a:r>
        </a:p>
        <a:p>
          <a:endParaRPr lang="fr-FR" sz="1600">
            <a:latin typeface="Avenir Black" panose="020B0803020203020204" pitchFamily="34" charset="0"/>
          </a:endParaRPr>
        </a:p>
        <a:p>
          <a:r>
            <a:rPr lang="fr-FR" sz="1600"/>
            <a:t>Il est impératif de mettre en place un plan d’actions préventives (visites régulières, suivi des paramètres machines) pour limiter les défaillances en amont.</a:t>
          </a:r>
        </a:p>
      </xdr:txBody>
    </xdr:sp>
    <xdr:clientData/>
  </xdr:twoCellAnchor>
  <xdr:twoCellAnchor>
    <xdr:from>
      <xdr:col>2</xdr:col>
      <xdr:colOff>93412</xdr:colOff>
      <xdr:row>24</xdr:row>
      <xdr:rowOff>78909</xdr:rowOff>
    </xdr:from>
    <xdr:to>
      <xdr:col>8</xdr:col>
      <xdr:colOff>79352</xdr:colOff>
      <xdr:row>33</xdr:row>
      <xdr:rowOff>104818</xdr:rowOff>
    </xdr:to>
    <xdr:sp macro="" textlink="">
      <xdr:nvSpPr>
        <xdr:cNvPr id="7" name="ZoneTexte 6">
          <a:extLst>
            <a:ext uri="{FF2B5EF4-FFF2-40B4-BE49-F238E27FC236}">
              <a16:creationId xmlns:a16="http://schemas.microsoft.com/office/drawing/2014/main" id="{00000000-0008-0000-0900-000007000000}"/>
            </a:ext>
          </a:extLst>
        </xdr:cNvPr>
        <xdr:cNvSpPr txBox="1"/>
      </xdr:nvSpPr>
      <xdr:spPr>
        <a:xfrm>
          <a:off x="1617412" y="4603284"/>
          <a:ext cx="4557940" cy="1654684"/>
        </a:xfrm>
        <a:prstGeom prst="rect">
          <a:avLst/>
        </a:prstGeom>
        <a:noFill/>
      </xdr:spPr>
      <xdr:txBody>
        <a:bodyPr wrap="square" rtlCol="0">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fr-FR" sz="1600">
              <a:solidFill>
                <a:srgbClr val="37EF81"/>
              </a:solidFill>
              <a:latin typeface="Avenir Black" panose="020B0803020203020204" pitchFamily="34" charset="0"/>
            </a:rPr>
            <a:t>Actions de maintenance corrective</a:t>
          </a:r>
        </a:p>
        <a:p>
          <a:endParaRPr lang="fr-FR" sz="1600">
            <a:latin typeface="Avenir Black" panose="020B0803020203020204" pitchFamily="34" charset="0"/>
          </a:endParaRPr>
        </a:p>
        <a:p>
          <a:r>
            <a:rPr lang="fr-FR" sz="1600"/>
            <a:t>En cas de défaillance partielle ou totale, les actions de maintenance corrective définie dans le plan de prévention permettent de revenir à la situation initiale. </a:t>
          </a:r>
        </a:p>
      </xdr:txBody>
    </xdr:sp>
    <xdr:clientData/>
  </xdr:twoCellAnchor>
  <xdr:twoCellAnchor editAs="oneCell">
    <xdr:from>
      <xdr:col>1</xdr:col>
      <xdr:colOff>0</xdr:colOff>
      <xdr:row>14</xdr:row>
      <xdr:rowOff>117678</xdr:rowOff>
    </xdr:from>
    <xdr:to>
      <xdr:col>1</xdr:col>
      <xdr:colOff>734171</xdr:colOff>
      <xdr:row>18</xdr:row>
      <xdr:rowOff>121598</xdr:rowOff>
    </xdr:to>
    <xdr:pic>
      <xdr:nvPicPr>
        <xdr:cNvPr id="8" name="Graphique 8" descr="Œil">
          <a:extLst>
            <a:ext uri="{FF2B5EF4-FFF2-40B4-BE49-F238E27FC236}">
              <a16:creationId xmlns:a16="http://schemas.microsoft.com/office/drawing/2014/main" id="{00000000-0008-0000-0900-00000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762000" y="2832303"/>
          <a:ext cx="730996" cy="730996"/>
        </a:xfrm>
        <a:prstGeom prst="rect">
          <a:avLst/>
        </a:prstGeom>
      </xdr:spPr>
    </xdr:pic>
    <xdr:clientData/>
  </xdr:twoCellAnchor>
  <xdr:twoCellAnchor editAs="oneCell">
    <xdr:from>
      <xdr:col>1</xdr:col>
      <xdr:colOff>43211</xdr:colOff>
      <xdr:row>24</xdr:row>
      <xdr:rowOff>78909</xdr:rowOff>
    </xdr:from>
    <xdr:to>
      <xdr:col>1</xdr:col>
      <xdr:colOff>713125</xdr:colOff>
      <xdr:row>28</xdr:row>
      <xdr:rowOff>31272</xdr:rowOff>
    </xdr:to>
    <xdr:pic>
      <xdr:nvPicPr>
        <xdr:cNvPr id="9" name="Graphique 10" descr="Clé à molette">
          <a:extLst>
            <a:ext uri="{FF2B5EF4-FFF2-40B4-BE49-F238E27FC236}">
              <a16:creationId xmlns:a16="http://schemas.microsoft.com/office/drawing/2014/main" id="{00000000-0008-0000-0900-000009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805211" y="4603284"/>
          <a:ext cx="673089" cy="673089"/>
        </a:xfrm>
        <a:prstGeom prst="rect">
          <a:avLst/>
        </a:prstGeom>
      </xdr:spPr>
    </xdr:pic>
    <xdr:clientData/>
  </xdr:twoCellAnchor>
  <xdr:twoCellAnchor>
    <xdr:from>
      <xdr:col>8</xdr:col>
      <xdr:colOff>368693</xdr:colOff>
      <xdr:row>12</xdr:row>
      <xdr:rowOff>16186</xdr:rowOff>
    </xdr:from>
    <xdr:to>
      <xdr:col>8</xdr:col>
      <xdr:colOff>368693</xdr:colOff>
      <xdr:row>34</xdr:row>
      <xdr:rowOff>7282</xdr:rowOff>
    </xdr:to>
    <xdr:cxnSp macro="">
      <xdr:nvCxnSpPr>
        <xdr:cNvPr id="10" name="Connecteur droit 9">
          <a:extLst>
            <a:ext uri="{FF2B5EF4-FFF2-40B4-BE49-F238E27FC236}">
              <a16:creationId xmlns:a16="http://schemas.microsoft.com/office/drawing/2014/main" id="{00000000-0008-0000-0900-00000A000000}"/>
            </a:ext>
          </a:extLst>
        </xdr:cNvPr>
        <xdr:cNvCxnSpPr>
          <a:cxnSpLocks/>
        </xdr:cNvCxnSpPr>
      </xdr:nvCxnSpPr>
      <xdr:spPr>
        <a:xfrm>
          <a:off x="6464693" y="2368861"/>
          <a:ext cx="0" cy="3972546"/>
        </a:xfrm>
        <a:prstGeom prst="line">
          <a:avLst/>
        </a:prstGeom>
        <a:ln>
          <a:solidFill>
            <a:schemeClr val="accent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429697</xdr:colOff>
      <xdr:row>21</xdr:row>
      <xdr:rowOff>30086</xdr:rowOff>
    </xdr:from>
    <xdr:to>
      <xdr:col>16</xdr:col>
      <xdr:colOff>103132</xdr:colOff>
      <xdr:row>25</xdr:row>
      <xdr:rowOff>174725</xdr:rowOff>
    </xdr:to>
    <xdr:sp macro="" textlink="">
      <xdr:nvSpPr>
        <xdr:cNvPr id="11" name="Rectangle 10">
          <a:extLst>
            <a:ext uri="{FF2B5EF4-FFF2-40B4-BE49-F238E27FC236}">
              <a16:creationId xmlns:a16="http://schemas.microsoft.com/office/drawing/2014/main" id="{00000000-0008-0000-0900-00000B000000}"/>
            </a:ext>
          </a:extLst>
        </xdr:cNvPr>
        <xdr:cNvSpPr/>
      </xdr:nvSpPr>
      <xdr:spPr>
        <a:xfrm>
          <a:off x="7287697" y="3856651"/>
          <a:ext cx="5007435" cy="873509"/>
        </a:xfrm>
        <a:prstGeom prst="rect">
          <a:avLst/>
        </a:prstGeom>
      </xdr:spPr>
      <xdr:txBody>
        <a:bodyPr wrap="square">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fr-FR" sz="1600">
              <a:solidFill>
                <a:srgbClr val="37EF81"/>
              </a:solidFill>
              <a:latin typeface="Avenir Black" panose="020B0803020203020204" pitchFamily="34" charset="0"/>
            </a:rPr>
            <a:t>Poka Yoke :</a:t>
          </a:r>
        </a:p>
        <a:p>
          <a:r>
            <a:rPr lang="fr-FR" sz="1600"/>
            <a:t>Méthode pour prévenir les erreurs d’utilisation dès la conception des systèmes.</a:t>
          </a:r>
        </a:p>
      </xdr:txBody>
    </xdr:sp>
    <xdr:clientData/>
  </xdr:twoCellAnchor>
  <xdr:twoCellAnchor>
    <xdr:from>
      <xdr:col>9</xdr:col>
      <xdr:colOff>429688</xdr:colOff>
      <xdr:row>27</xdr:row>
      <xdr:rowOff>63519</xdr:rowOff>
    </xdr:from>
    <xdr:to>
      <xdr:col>16</xdr:col>
      <xdr:colOff>103123</xdr:colOff>
      <xdr:row>32</xdr:row>
      <xdr:rowOff>25941</xdr:rowOff>
    </xdr:to>
    <xdr:sp macro="" textlink="">
      <xdr:nvSpPr>
        <xdr:cNvPr id="12" name="Rectangle 11">
          <a:extLst>
            <a:ext uri="{FF2B5EF4-FFF2-40B4-BE49-F238E27FC236}">
              <a16:creationId xmlns:a16="http://schemas.microsoft.com/office/drawing/2014/main" id="{00000000-0008-0000-0900-00000C000000}"/>
            </a:ext>
          </a:extLst>
        </xdr:cNvPr>
        <xdr:cNvSpPr/>
      </xdr:nvSpPr>
      <xdr:spPr>
        <a:xfrm>
          <a:off x="7287688" y="4983389"/>
          <a:ext cx="5007435" cy="873509"/>
        </a:xfrm>
        <a:prstGeom prst="rect">
          <a:avLst/>
        </a:prstGeom>
      </xdr:spPr>
      <xdr:txBody>
        <a:bodyPr wrap="square">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fr-FR" sz="1600">
              <a:solidFill>
                <a:srgbClr val="37EF81"/>
              </a:solidFill>
              <a:latin typeface="Avenir Black" panose="020B0803020203020204" pitchFamily="34" charset="0"/>
            </a:rPr>
            <a:t>Diagramme Ishikawa :</a:t>
          </a:r>
        </a:p>
        <a:p>
          <a:r>
            <a:rPr lang="fr-FR" sz="1600"/>
            <a:t>Méthode permettant de remonter aux causes qui ont une influence sur un effet.</a:t>
          </a:r>
        </a:p>
      </xdr:txBody>
    </xdr:sp>
    <xdr:clientData/>
  </xdr:twoCellAnchor>
  <xdr:twoCellAnchor>
    <xdr:from>
      <xdr:col>8</xdr:col>
      <xdr:colOff>620331</xdr:colOff>
      <xdr:row>16</xdr:row>
      <xdr:rowOff>65502</xdr:rowOff>
    </xdr:from>
    <xdr:to>
      <xdr:col>9</xdr:col>
      <xdr:colOff>293760</xdr:colOff>
      <xdr:row>18</xdr:row>
      <xdr:rowOff>123122</xdr:rowOff>
    </xdr:to>
    <xdr:grpSp>
      <xdr:nvGrpSpPr>
        <xdr:cNvPr id="13" name="Groupe 12">
          <a:extLst>
            <a:ext uri="{FF2B5EF4-FFF2-40B4-BE49-F238E27FC236}">
              <a16:creationId xmlns:a16="http://schemas.microsoft.com/office/drawing/2014/main" id="{00000000-0008-0000-0900-00000D000000}"/>
            </a:ext>
          </a:extLst>
        </xdr:cNvPr>
        <xdr:cNvGrpSpPr/>
      </xdr:nvGrpSpPr>
      <xdr:grpSpPr>
        <a:xfrm>
          <a:off x="6716331" y="3113502"/>
          <a:ext cx="435429" cy="438620"/>
          <a:chOff x="566056" y="1590316"/>
          <a:chExt cx="435429" cy="435429"/>
        </a:xfrm>
        <a:solidFill>
          <a:srgbClr val="4889F4"/>
        </a:solidFill>
      </xdr:grpSpPr>
      <xdr:sp macro="" textlink="">
        <xdr:nvSpPr>
          <xdr:cNvPr id="22" name="Ellipse 21">
            <a:extLst>
              <a:ext uri="{FF2B5EF4-FFF2-40B4-BE49-F238E27FC236}">
                <a16:creationId xmlns:a16="http://schemas.microsoft.com/office/drawing/2014/main" id="{00000000-0008-0000-0900-000016000000}"/>
              </a:ext>
            </a:extLst>
          </xdr:cNvPr>
          <xdr:cNvSpPr/>
        </xdr:nvSpPr>
        <xdr:spPr>
          <a:xfrm>
            <a:off x="566056" y="1590316"/>
            <a:ext cx="435429" cy="435429"/>
          </a:xfrm>
          <a:prstGeom prst="ellipse">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fr-FR">
              <a:latin typeface="Avenir Black" panose="020B0803020203020204" pitchFamily="34" charset="0"/>
            </a:endParaRPr>
          </a:p>
        </xdr:txBody>
      </xdr:sp>
      <xdr:sp macro="" textlink="">
        <xdr:nvSpPr>
          <xdr:cNvPr id="23" name="ZoneTexte 18">
            <a:extLst>
              <a:ext uri="{FF2B5EF4-FFF2-40B4-BE49-F238E27FC236}">
                <a16:creationId xmlns:a16="http://schemas.microsoft.com/office/drawing/2014/main" id="{00000000-0008-0000-0900-000017000000}"/>
              </a:ext>
            </a:extLst>
          </xdr:cNvPr>
          <xdr:cNvSpPr txBox="1"/>
        </xdr:nvSpPr>
        <xdr:spPr>
          <a:xfrm>
            <a:off x="683758" y="1674425"/>
            <a:ext cx="176367" cy="292543"/>
          </a:xfrm>
          <a:prstGeom prst="rect">
            <a:avLst/>
          </a:prstGeom>
          <a:grpFill/>
        </xdr:spPr>
        <xdr:txBody>
          <a:bodyPr wrap="square" rtlCol="0" anchor="ctr">
            <a:no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fr-FR" sz="2000">
                <a:solidFill>
                  <a:schemeClr val="bg1"/>
                </a:solidFill>
                <a:latin typeface="Avenir Black" panose="020B0803020203020204" pitchFamily="34" charset="0"/>
              </a:rPr>
              <a:t>1</a:t>
            </a:r>
          </a:p>
        </xdr:txBody>
      </xdr:sp>
    </xdr:grpSp>
    <xdr:clientData/>
  </xdr:twoCellAnchor>
  <xdr:twoCellAnchor>
    <xdr:from>
      <xdr:col>8</xdr:col>
      <xdr:colOff>617147</xdr:colOff>
      <xdr:row>21</xdr:row>
      <xdr:rowOff>148953</xdr:rowOff>
    </xdr:from>
    <xdr:to>
      <xdr:col>9</xdr:col>
      <xdr:colOff>290576</xdr:colOff>
      <xdr:row>24</xdr:row>
      <xdr:rowOff>41457</xdr:rowOff>
    </xdr:to>
    <xdr:grpSp>
      <xdr:nvGrpSpPr>
        <xdr:cNvPr id="14" name="Groupe 13">
          <a:extLst>
            <a:ext uri="{FF2B5EF4-FFF2-40B4-BE49-F238E27FC236}">
              <a16:creationId xmlns:a16="http://schemas.microsoft.com/office/drawing/2014/main" id="{00000000-0008-0000-0900-00000E000000}"/>
            </a:ext>
          </a:extLst>
        </xdr:cNvPr>
        <xdr:cNvGrpSpPr/>
      </xdr:nvGrpSpPr>
      <xdr:grpSpPr>
        <a:xfrm>
          <a:off x="6713147" y="4149453"/>
          <a:ext cx="435429" cy="464004"/>
          <a:chOff x="566056" y="1590316"/>
          <a:chExt cx="435429" cy="435429"/>
        </a:xfrm>
      </xdr:grpSpPr>
      <xdr:sp macro="" textlink="">
        <xdr:nvSpPr>
          <xdr:cNvPr id="20" name="Ellipse 19">
            <a:extLst>
              <a:ext uri="{FF2B5EF4-FFF2-40B4-BE49-F238E27FC236}">
                <a16:creationId xmlns:a16="http://schemas.microsoft.com/office/drawing/2014/main" id="{00000000-0008-0000-0900-000014000000}"/>
              </a:ext>
            </a:extLst>
          </xdr:cNvPr>
          <xdr:cNvSpPr/>
        </xdr:nvSpPr>
        <xdr:spPr>
          <a:xfrm>
            <a:off x="566056" y="1590316"/>
            <a:ext cx="435429" cy="435429"/>
          </a:xfrm>
          <a:prstGeom prst="ellipse">
            <a:avLst/>
          </a:prstGeom>
          <a:solidFill>
            <a:srgbClr val="4889F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fr-FR">
              <a:latin typeface="Avenir Black" panose="020B0803020203020204" pitchFamily="34" charset="0"/>
            </a:endParaRPr>
          </a:p>
        </xdr:txBody>
      </xdr:sp>
      <xdr:sp macro="" textlink="">
        <xdr:nvSpPr>
          <xdr:cNvPr id="21" name="ZoneTexte 21">
            <a:extLst>
              <a:ext uri="{FF2B5EF4-FFF2-40B4-BE49-F238E27FC236}">
                <a16:creationId xmlns:a16="http://schemas.microsoft.com/office/drawing/2014/main" id="{00000000-0008-0000-0900-000015000000}"/>
              </a:ext>
            </a:extLst>
          </xdr:cNvPr>
          <xdr:cNvSpPr txBox="1"/>
        </xdr:nvSpPr>
        <xdr:spPr>
          <a:xfrm>
            <a:off x="683758" y="1625635"/>
            <a:ext cx="190500" cy="400110"/>
          </a:xfrm>
          <a:prstGeom prst="rect">
            <a:avLst/>
          </a:prstGeom>
          <a:noFill/>
        </xdr:spPr>
        <xdr:txBody>
          <a:bodyPr wrap="square" rtlCol="0" anchor="ctr">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fr-FR" sz="2000">
                <a:solidFill>
                  <a:schemeClr val="bg1"/>
                </a:solidFill>
                <a:latin typeface="Avenir Black" panose="020B0803020203020204" pitchFamily="34" charset="0"/>
              </a:rPr>
              <a:t>2</a:t>
            </a:r>
          </a:p>
        </xdr:txBody>
      </xdr:sp>
    </xdr:grpSp>
    <xdr:clientData/>
  </xdr:twoCellAnchor>
  <xdr:twoCellAnchor>
    <xdr:from>
      <xdr:col>8</xdr:col>
      <xdr:colOff>617147</xdr:colOff>
      <xdr:row>27</xdr:row>
      <xdr:rowOff>63519</xdr:rowOff>
    </xdr:from>
    <xdr:to>
      <xdr:col>9</xdr:col>
      <xdr:colOff>290576</xdr:colOff>
      <xdr:row>29</xdr:row>
      <xdr:rowOff>140173</xdr:rowOff>
    </xdr:to>
    <xdr:grpSp>
      <xdr:nvGrpSpPr>
        <xdr:cNvPr id="15" name="Groupe 14">
          <a:extLst>
            <a:ext uri="{FF2B5EF4-FFF2-40B4-BE49-F238E27FC236}">
              <a16:creationId xmlns:a16="http://schemas.microsoft.com/office/drawing/2014/main" id="{00000000-0008-0000-0900-00000F000000}"/>
            </a:ext>
          </a:extLst>
        </xdr:cNvPr>
        <xdr:cNvGrpSpPr/>
      </xdr:nvGrpSpPr>
      <xdr:grpSpPr>
        <a:xfrm>
          <a:off x="6713147" y="5207019"/>
          <a:ext cx="435429" cy="457654"/>
          <a:chOff x="566056" y="1590316"/>
          <a:chExt cx="435429" cy="435429"/>
        </a:xfrm>
      </xdr:grpSpPr>
      <xdr:sp macro="" textlink="">
        <xdr:nvSpPr>
          <xdr:cNvPr id="18" name="Ellipse 17">
            <a:extLst>
              <a:ext uri="{FF2B5EF4-FFF2-40B4-BE49-F238E27FC236}">
                <a16:creationId xmlns:a16="http://schemas.microsoft.com/office/drawing/2014/main" id="{00000000-0008-0000-0900-000012000000}"/>
              </a:ext>
            </a:extLst>
          </xdr:cNvPr>
          <xdr:cNvSpPr/>
        </xdr:nvSpPr>
        <xdr:spPr>
          <a:xfrm>
            <a:off x="566056" y="1590316"/>
            <a:ext cx="435429" cy="435429"/>
          </a:xfrm>
          <a:prstGeom prst="ellipse">
            <a:avLst/>
          </a:prstGeom>
          <a:solidFill>
            <a:srgbClr val="4889F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fr-F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fr-FR">
              <a:latin typeface="Avenir Black" panose="020B0803020203020204" pitchFamily="34" charset="0"/>
            </a:endParaRPr>
          </a:p>
        </xdr:txBody>
      </xdr:sp>
      <xdr:sp macro="" textlink="">
        <xdr:nvSpPr>
          <xdr:cNvPr id="19" name="ZoneTexte 24">
            <a:extLst>
              <a:ext uri="{FF2B5EF4-FFF2-40B4-BE49-F238E27FC236}">
                <a16:creationId xmlns:a16="http://schemas.microsoft.com/office/drawing/2014/main" id="{00000000-0008-0000-0900-000013000000}"/>
              </a:ext>
            </a:extLst>
          </xdr:cNvPr>
          <xdr:cNvSpPr txBox="1"/>
        </xdr:nvSpPr>
        <xdr:spPr>
          <a:xfrm>
            <a:off x="683758" y="1625635"/>
            <a:ext cx="190500" cy="400110"/>
          </a:xfrm>
          <a:prstGeom prst="rect">
            <a:avLst/>
          </a:prstGeom>
          <a:noFill/>
        </xdr:spPr>
        <xdr:txBody>
          <a:bodyPr wrap="square" rtlCol="0" anchor="ctr">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fr-FR" sz="2000">
                <a:solidFill>
                  <a:schemeClr val="bg1"/>
                </a:solidFill>
                <a:latin typeface="Avenir Black" panose="020B0803020203020204" pitchFamily="34" charset="0"/>
              </a:rPr>
              <a:t>3</a:t>
            </a:r>
          </a:p>
        </xdr:txBody>
      </xdr:sp>
    </xdr:grpSp>
    <xdr:clientData/>
  </xdr:twoCellAnchor>
  <xdr:twoCellAnchor>
    <xdr:from>
      <xdr:col>1</xdr:col>
      <xdr:colOff>131917</xdr:colOff>
      <xdr:row>11</xdr:row>
      <xdr:rowOff>150412</xdr:rowOff>
    </xdr:from>
    <xdr:to>
      <xdr:col>8</xdr:col>
      <xdr:colOff>371868</xdr:colOff>
      <xdr:row>13</xdr:row>
      <xdr:rowOff>127016</xdr:rowOff>
    </xdr:to>
    <xdr:sp macro="" textlink="">
      <xdr:nvSpPr>
        <xdr:cNvPr id="16" name="Rectangle 15">
          <a:extLst>
            <a:ext uri="{FF2B5EF4-FFF2-40B4-BE49-F238E27FC236}">
              <a16:creationId xmlns:a16="http://schemas.microsoft.com/office/drawing/2014/main" id="{00000000-0008-0000-0900-000010000000}"/>
            </a:ext>
          </a:extLst>
        </xdr:cNvPr>
        <xdr:cNvSpPr/>
      </xdr:nvSpPr>
      <xdr:spPr>
        <a:xfrm>
          <a:off x="893917" y="2322112"/>
          <a:ext cx="5573951" cy="338554"/>
        </a:xfrm>
        <a:prstGeom prst="rect">
          <a:avLst/>
        </a:prstGeom>
      </xdr:spPr>
      <xdr:txBody>
        <a:bodyPr wrap="square">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fr-FR" sz="1600"/>
            <a:t>Quels types d’actions existent ? </a:t>
          </a:r>
        </a:p>
      </xdr:txBody>
    </xdr:sp>
    <xdr:clientData/>
  </xdr:twoCellAnchor>
  <xdr:twoCellAnchor>
    <xdr:from>
      <xdr:col>8</xdr:col>
      <xdr:colOff>508954</xdr:colOff>
      <xdr:row>11</xdr:row>
      <xdr:rowOff>138219</xdr:rowOff>
    </xdr:from>
    <xdr:to>
      <xdr:col>16</xdr:col>
      <xdr:colOff>279847</xdr:colOff>
      <xdr:row>14</xdr:row>
      <xdr:rowOff>180069</xdr:rowOff>
    </xdr:to>
    <xdr:sp macro="" textlink="">
      <xdr:nvSpPr>
        <xdr:cNvPr id="17" name="Rectangle 16">
          <a:extLst>
            <a:ext uri="{FF2B5EF4-FFF2-40B4-BE49-F238E27FC236}">
              <a16:creationId xmlns:a16="http://schemas.microsoft.com/office/drawing/2014/main" id="{00000000-0008-0000-0900-000011000000}"/>
            </a:ext>
          </a:extLst>
        </xdr:cNvPr>
        <xdr:cNvSpPr/>
      </xdr:nvSpPr>
      <xdr:spPr>
        <a:xfrm>
          <a:off x="6604954" y="2309919"/>
          <a:ext cx="5866893" cy="584775"/>
        </a:xfrm>
        <a:prstGeom prst="rect">
          <a:avLst/>
        </a:prstGeom>
      </xdr:spPr>
      <xdr:txBody>
        <a:bodyPr wrap="square">
          <a:spAutoFit/>
        </a:bodyPr>
        <a:lstStyle>
          <a:defPPr>
            <a:defRPr lang="fr-F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fr-FR" sz="1600"/>
            <a:t>Quelles méthodes existent pour faciliter la mise en place d’un tel plan ?</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ites/projets/0061t00000EbwS3AAJ/Documents%20partages/Annex%2015%20-%20Excess%20Heat/TRAVAIL/Risk%20Register_General_1312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amp; guide"/>
      <sheetName val="Risk_matrix"/>
      <sheetName val="Feuil2"/>
      <sheetName val="Feuil1"/>
    </sheetNames>
    <sheetDataSet>
      <sheetData sheetId="0">
        <row r="59">
          <cell r="J59">
            <v>2</v>
          </cell>
          <cell r="K59">
            <v>3</v>
          </cell>
          <cell r="L59">
            <v>3</v>
          </cell>
          <cell r="M59">
            <v>2</v>
          </cell>
        </row>
      </sheetData>
      <sheetData sheetId="1"/>
      <sheetData sheetId="2"/>
      <sheetData sheetId="3"/>
    </sheetDataSet>
  </externalBook>
</externalLink>
</file>

<file path=xl/persons/person.xml><?xml version="1.0" encoding="utf-8"?>
<personList xmlns="http://schemas.microsoft.com/office/spreadsheetml/2018/threadedcomments" xmlns:x="http://schemas.openxmlformats.org/spreadsheetml/2006/main">
  <person displayName="Noémie Papon" id="{8D412ABE-24E7-40C1-9305-0D123D64319D}" userId="S::npapon@greenflex.com::171ef3c9-641d-433c-8842-9af88f72f5c7"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570DD9C-0A3C-4E4B-B55B-6964E6A11D56}" name="Tableau_risques3" displayName="Tableau_risques3" ref="B5:L46" totalsRowShown="0" headerRowDxfId="25" dataDxfId="23" headerRowBorderDxfId="24" tableBorderDxfId="22" totalsRowBorderDxfId="21">
  <autoFilter ref="B5:L46" xr:uid="{1A84CAF0-717E-453C-961C-9396BFBB72F4}"/>
  <sortState xmlns:xlrd2="http://schemas.microsoft.com/office/spreadsheetml/2017/richdata2" ref="B6:I46">
    <sortCondition ref="B5:B46"/>
  </sortState>
  <tableColumns count="11">
    <tableColumn id="1" xr3:uid="{3B615462-EFF9-45C4-B910-F2FD6475F1EF}" name="Nature" dataDxfId="20">
      <calculatedColumnFormula>INDEX('1. Evaluation des risques'!$C$6:$M$47,MATCH(Tableau_risques3[[#This Row],[Risque]],'1. Evaluation des risques'!$E$6:$E$47,0),MATCH(Tableau_risques3[[#Headers],[Nature]],'1. Evaluation des risques'!$C$6:$M$6,0))</calculatedColumnFormula>
    </tableColumn>
    <tableColumn id="2" xr3:uid="{70C14329-3CA7-4BD7-9D49-1A29CC14FDB2}" name="Phase du projet" dataDxfId="19">
      <calculatedColumnFormula>INDEX('1. Evaluation des risques'!$C$6:$M$47,MATCH(Tableau_risques3[[#This Row],[Risque]],'1. Evaluation des risques'!$E$6:$E$47,0),MATCH(Tableau_risques3[[#Headers],[Phase du projet]],'1. Evaluation des risques'!$C$6:$M$6,0))</calculatedColumnFormula>
    </tableColumn>
    <tableColumn id="3" xr3:uid="{9A1004AB-CE7E-4A3E-834A-4CE5981BDF36}" name="Risque" dataDxfId="18">
      <calculatedColumnFormula>'1. Evaluation des risques'!E7</calculatedColumnFormula>
    </tableColumn>
    <tableColumn id="4" xr3:uid="{7CD879C6-4ACC-4EEA-A52D-C6AC05D9DBD9}" name="Probabilité d'occurence" dataDxfId="17">
      <calculatedColumnFormula>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calculatedColumnFormula>
    </tableColumn>
    <tableColumn id="5" xr3:uid="{0759D893-65B5-4B21-9809-6CDF808AC8F1}" name="Gravité" dataDxfId="16">
      <calculatedColumnFormula>IF(INDEX('1. Evaluation des risques'!$H$7:$H$47,MATCH(Tableau_risques3[[#This Row],[Risque]],'1. Evaluation des risques'!$E$7:$E$47,0))="Non",0,INDEX('1. Evaluation des risques'!$C$6:$M$47,MATCH(Tableau_risques3[[#This Row],[Risque]],'1. Evaluation des risques'!$E$6:$E$47,0),MATCH(Tableau_risques3[[#Headers],[Gravité]],'1. Evaluation des risques'!$C$6:$M$6,0)))</calculatedColumnFormula>
    </tableColumn>
    <tableColumn id="6" xr3:uid="{5E22F479-5F80-42D6-AC14-E9413F27837F}" name="Note probabilité" dataDxfId="15">
      <calculatedColumnFormula>_xlfn.IFNA(IF(E6="","",VLOOKUP(E6,Listes!B$2:C$7,2,FALSE)),0)</calculatedColumnFormula>
    </tableColumn>
    <tableColumn id="7" xr3:uid="{2329790C-8487-4EBB-BB81-6056699DFFD7}" name="Note gravité" dataDxfId="14">
      <calculatedColumnFormula>_xlfn.IFNA(IF(F6="","",VLOOKUP(F6,Listes!B$2:C$7,2,FALSE)),0)</calculatedColumnFormula>
    </tableColumn>
    <tableColumn id="8" xr3:uid="{635492D5-800A-4F82-B633-574B56A430C5}" name="Intensité du risque" dataDxfId="13">
      <calculatedColumnFormula>IF(OR(G6="",H6=""),"",G6*H6)</calculatedColumnFormula>
    </tableColumn>
    <tableColumn id="9" xr3:uid="{3C783D56-42BF-4F48-8193-1B9D365B0C73}" name="Solutions de mitigation (prévention)" dataDxfId="12">
      <calculatedColumnFormula>INDEX('1. Evaluation des risques'!$C$6:$M$47,MATCH(Tableau_risques3[[#This Row],[Risque]],'1. Evaluation des risques'!$E$6:$E$47,0),MATCH(Tableau_risques3[[#Headers],[Solutions de mitigation (prévention)]],'1. Evaluation des risques'!$C$6:$M$6,0))</calculatedColumnFormula>
    </tableColumn>
    <tableColumn id="10" xr3:uid="{DC0F62E8-F790-4C8C-8DD5-F10D2472F044}" name="Solutions de mitigation (protection)" dataDxfId="11">
      <calculatedColumnFormula>INDEX('1. Evaluation des risques'!$C$6:$M$47,MATCH(Tableau_risques3[[#This Row],[Risque]],'1. Evaluation des risques'!$E$6:$E$47,0),MATCH(Tableau_risques3[[#Headers],[Solutions de mitigation (protection)]],'1. Evaluation des risques'!$C$6:$M$6,0))</calculatedColumnFormula>
    </tableColumn>
    <tableColumn id="11" xr3:uid="{9C0B597E-B79C-4689-BE2D-62B00FA11306}" name="Fiches mitigation des risques" dataDxfId="10">
      <calculatedColumnFormula>INDEX('1. Evaluation des risques'!$C$6:$M$47,MATCH(Tableau_risques3[[#This Row],[Risque]],'1. Evaluation des risques'!$E$6:$E$47,0),MATCH(Tableau_risques3[[#Headers],[Fiches mitigation des risques]],'1. Evaluation des risques'!$C$6:$M$6,0))</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M17" dT="2021-07-15T09:57:50.46" personId="{8D412ABE-24E7-40C1-9305-0D123D64319D}" id="{D6ADFCB4-B2B5-4E25-A188-CEB0EE3CE341}">
    <text>à rédiger</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agirpourlatransition.ademe.fr/entreprises/demarche-decarbonation-industrie/agir"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agirpourlatransition.ademe.fr/entreprises/sites/default/files/2021-02/conditions-eligibilite-financement-generique-etudes-2021.pdf" TargetMode="External"/><Relationship Id="rId1" Type="http://schemas.openxmlformats.org/officeDocument/2006/relationships/hyperlink" Target="https://www.asp-public.fr/aide-en-faveur-des-investissements-de-decarbonation-des-outils-de-production-industrielle" TargetMode="External"/><Relationship Id="rId4"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580EE-05C2-4CD3-94B1-EC1B80B56B6B}">
  <sheetPr codeName="Feuil1">
    <tabColor theme="8" tint="0.39997558519241921"/>
  </sheetPr>
  <dimension ref="A1:Q49"/>
  <sheetViews>
    <sheetView showGridLines="0" topLeftCell="A11" zoomScaleNormal="100" workbookViewId="0">
      <selection activeCell="F15" sqref="F15"/>
    </sheetView>
  </sheetViews>
  <sheetFormatPr baseColWidth="10" defaultColWidth="11.42578125" defaultRowHeight="15" x14ac:dyDescent="0.25"/>
  <cols>
    <col min="2" max="2" width="17.7109375" customWidth="1"/>
    <col min="3" max="3" width="13.5703125" customWidth="1"/>
    <col min="4" max="4" width="12.7109375" customWidth="1"/>
    <col min="5" max="5" width="19.28515625" customWidth="1"/>
    <col min="6" max="6" width="13.5703125" customWidth="1"/>
    <col min="7" max="7" width="12.7109375" customWidth="1"/>
    <col min="8" max="8" width="19.28515625" customWidth="1"/>
    <col min="9" max="9" width="13.5703125" customWidth="1"/>
    <col min="10" max="10" width="12.7109375" customWidth="1"/>
    <col min="11" max="11" width="19.28515625" customWidth="1"/>
    <col min="12" max="12" width="13.5703125" customWidth="1"/>
    <col min="13" max="13" width="12.7109375" customWidth="1"/>
    <col min="14" max="14" width="19.28515625" customWidth="1"/>
    <col min="15" max="15" width="10.85546875" customWidth="1"/>
  </cols>
  <sheetData>
    <row r="1" spans="1:17" ht="15.75" thickBot="1" x14ac:dyDescent="0.3">
      <c r="A1" s="26"/>
      <c r="B1" s="26"/>
      <c r="C1" s="26"/>
      <c r="D1" s="26"/>
      <c r="E1" s="26"/>
      <c r="F1" s="26"/>
      <c r="G1" s="26"/>
      <c r="H1" s="26"/>
      <c r="I1" s="26"/>
      <c r="J1" s="26"/>
      <c r="K1" s="26"/>
      <c r="L1" s="26"/>
      <c r="M1" s="26"/>
      <c r="N1" s="26"/>
      <c r="O1" s="26"/>
      <c r="P1" s="26"/>
      <c r="Q1" s="26"/>
    </row>
    <row r="2" spans="1:17" ht="18" customHeight="1" thickBot="1" x14ac:dyDescent="0.3">
      <c r="A2" s="26"/>
      <c r="B2" s="101" t="s">
        <v>0</v>
      </c>
      <c r="C2" s="102"/>
      <c r="D2" s="102"/>
      <c r="E2" s="102"/>
      <c r="F2" s="102"/>
      <c r="G2" s="102"/>
      <c r="H2" s="102"/>
      <c r="I2" s="102"/>
      <c r="J2" s="102"/>
      <c r="K2" s="105">
        <v>44377</v>
      </c>
      <c r="L2" s="105"/>
      <c r="M2" s="105"/>
      <c r="N2" s="105"/>
      <c r="O2" s="106"/>
      <c r="P2" s="26"/>
      <c r="Q2" s="26"/>
    </row>
    <row r="3" spans="1:17" ht="54.75" customHeight="1" thickTop="1" thickBot="1" x14ac:dyDescent="0.3">
      <c r="A3" s="26"/>
      <c r="B3" s="103"/>
      <c r="C3" s="104"/>
      <c r="D3" s="104"/>
      <c r="E3" s="104"/>
      <c r="F3" s="104"/>
      <c r="G3" s="104"/>
      <c r="H3" s="104"/>
      <c r="I3" s="104"/>
      <c r="J3" s="104"/>
      <c r="K3" s="104"/>
      <c r="L3" s="104"/>
      <c r="M3" s="104"/>
      <c r="N3" s="104"/>
      <c r="O3" s="107"/>
      <c r="P3" s="26"/>
      <c r="Q3" s="26"/>
    </row>
    <row r="4" spans="1:17" ht="17.25" customHeight="1" thickTop="1" x14ac:dyDescent="0.25">
      <c r="A4" s="26"/>
      <c r="B4" s="130" t="s">
        <v>1</v>
      </c>
      <c r="C4" s="131"/>
      <c r="D4" s="131"/>
      <c r="E4" s="131"/>
      <c r="F4" s="131"/>
      <c r="G4" s="131"/>
      <c r="H4" s="131"/>
      <c r="I4" s="131"/>
      <c r="J4" s="131"/>
      <c r="K4" s="131"/>
      <c r="L4" s="131"/>
      <c r="M4" s="131"/>
      <c r="N4" s="131"/>
      <c r="O4" s="132"/>
      <c r="P4" s="26"/>
      <c r="Q4" s="26"/>
    </row>
    <row r="5" spans="1:17" ht="17.25" customHeight="1" x14ac:dyDescent="0.25">
      <c r="A5" s="26"/>
      <c r="B5" s="133"/>
      <c r="C5" s="134"/>
      <c r="D5" s="134"/>
      <c r="E5" s="134"/>
      <c r="F5" s="134"/>
      <c r="G5" s="134"/>
      <c r="H5" s="134"/>
      <c r="I5" s="134"/>
      <c r="J5" s="134"/>
      <c r="K5" s="134"/>
      <c r="L5" s="134"/>
      <c r="M5" s="134"/>
      <c r="N5" s="134"/>
      <c r="O5" s="135"/>
      <c r="P5" s="26"/>
      <c r="Q5" s="26"/>
    </row>
    <row r="6" spans="1:17" ht="16.5" customHeight="1" x14ac:dyDescent="0.25">
      <c r="A6" s="26"/>
      <c r="B6" s="133"/>
      <c r="C6" s="134"/>
      <c r="D6" s="134"/>
      <c r="E6" s="134"/>
      <c r="F6" s="134"/>
      <c r="G6" s="134"/>
      <c r="H6" s="134"/>
      <c r="I6" s="134"/>
      <c r="J6" s="134"/>
      <c r="K6" s="134"/>
      <c r="L6" s="134"/>
      <c r="M6" s="134"/>
      <c r="N6" s="134"/>
      <c r="O6" s="135"/>
      <c r="P6" s="26"/>
      <c r="Q6" s="26"/>
    </row>
    <row r="7" spans="1:17" ht="16.5" customHeight="1" x14ac:dyDescent="0.25">
      <c r="A7" s="26"/>
      <c r="B7" s="122" t="s">
        <v>2</v>
      </c>
      <c r="C7" s="123"/>
      <c r="D7" s="123"/>
      <c r="E7" s="123"/>
      <c r="F7" s="123"/>
      <c r="G7" s="27"/>
      <c r="H7" s="123" t="s">
        <v>3</v>
      </c>
      <c r="I7" s="123"/>
      <c r="J7" s="123"/>
      <c r="K7" s="123"/>
      <c r="L7" s="123"/>
      <c r="M7" s="123"/>
      <c r="N7" s="123"/>
      <c r="O7" s="123"/>
      <c r="P7" s="26"/>
      <c r="Q7" s="26"/>
    </row>
    <row r="8" spans="1:17" ht="125.25" customHeight="1" x14ac:dyDescent="0.25">
      <c r="A8" s="26"/>
      <c r="B8" s="136" t="s">
        <v>4</v>
      </c>
      <c r="C8" s="137"/>
      <c r="D8" s="137"/>
      <c r="E8" s="137"/>
      <c r="F8" s="138"/>
      <c r="G8" s="28"/>
      <c r="H8" s="136" t="s">
        <v>5</v>
      </c>
      <c r="I8" s="139"/>
      <c r="J8" s="139"/>
      <c r="K8" s="139"/>
      <c r="L8" s="139"/>
      <c r="M8" s="139"/>
      <c r="N8" s="139"/>
      <c r="O8" s="140"/>
      <c r="P8" s="26"/>
      <c r="Q8" s="26"/>
    </row>
    <row r="9" spans="1:17" ht="17.25" customHeight="1" thickBot="1" x14ac:dyDescent="0.3">
      <c r="A9" s="26"/>
      <c r="B9" s="29"/>
      <c r="C9" s="27"/>
      <c r="D9" s="27"/>
      <c r="E9" s="27"/>
      <c r="F9" s="27"/>
      <c r="G9" s="27"/>
      <c r="H9" s="30"/>
      <c r="I9" s="27"/>
      <c r="J9" s="27"/>
      <c r="K9" s="27"/>
      <c r="L9" s="27"/>
      <c r="M9" s="27"/>
      <c r="N9" s="27"/>
      <c r="O9" s="31"/>
      <c r="P9" s="26"/>
      <c r="Q9" s="26"/>
    </row>
    <row r="10" spans="1:17" ht="23.25" customHeight="1" thickTop="1" thickBot="1" x14ac:dyDescent="0.3">
      <c r="A10" s="26"/>
      <c r="B10" s="32" t="s">
        <v>6</v>
      </c>
      <c r="C10" s="33"/>
      <c r="D10" s="34"/>
      <c r="E10" s="35" t="s">
        <v>7</v>
      </c>
      <c r="F10" s="36"/>
      <c r="G10" s="37"/>
      <c r="H10" s="38" t="s">
        <v>8</v>
      </c>
      <c r="J10" s="39"/>
      <c r="K10" s="40" t="s">
        <v>9</v>
      </c>
      <c r="L10" s="41"/>
      <c r="M10" s="42"/>
      <c r="N10" s="43" t="s">
        <v>10</v>
      </c>
      <c r="O10" s="44"/>
      <c r="P10" s="26"/>
      <c r="Q10" s="26"/>
    </row>
    <row r="11" spans="1:17" ht="30" thickTop="1" thickBot="1" x14ac:dyDescent="0.3">
      <c r="A11" s="26"/>
      <c r="B11" s="45"/>
      <c r="C11" s="46"/>
      <c r="D11" s="47"/>
      <c r="E11" s="47"/>
      <c r="F11" s="46"/>
      <c r="G11" s="46"/>
      <c r="H11" s="48"/>
      <c r="I11" s="46"/>
      <c r="J11" s="46"/>
      <c r="K11" s="46"/>
      <c r="L11" s="46"/>
      <c r="M11" s="49"/>
      <c r="N11" s="49"/>
      <c r="O11" s="50"/>
      <c r="P11" s="26"/>
      <c r="Q11" s="26"/>
    </row>
    <row r="12" spans="1:17" ht="15.75" thickBot="1" x14ac:dyDescent="0.3">
      <c r="A12" s="26"/>
      <c r="B12" s="144" t="s">
        <v>11</v>
      </c>
      <c r="C12" s="145"/>
      <c r="D12" s="145"/>
      <c r="E12" s="145"/>
      <c r="F12" s="146"/>
      <c r="G12" s="51"/>
      <c r="H12" s="111" t="s">
        <v>12</v>
      </c>
      <c r="I12" s="112"/>
      <c r="J12" s="112"/>
      <c r="K12" s="112"/>
      <c r="L12" s="112"/>
      <c r="M12" s="112"/>
      <c r="N12" s="112"/>
      <c r="O12" s="113"/>
      <c r="P12" s="26"/>
      <c r="Q12" s="26"/>
    </row>
    <row r="13" spans="1:17" ht="15.75" thickBot="1" x14ac:dyDescent="0.3">
      <c r="A13" s="26"/>
      <c r="B13" s="52"/>
      <c r="C13" s="53"/>
      <c r="D13" s="53"/>
      <c r="E13" s="53"/>
      <c r="F13" s="54"/>
      <c r="G13" s="53"/>
      <c r="H13" s="55"/>
      <c r="I13" s="56"/>
      <c r="J13" s="56"/>
      <c r="K13" s="56"/>
      <c r="L13" s="56"/>
      <c r="M13" s="56"/>
      <c r="N13" s="56"/>
      <c r="O13" s="57"/>
      <c r="P13" s="26"/>
      <c r="Q13" s="26"/>
    </row>
    <row r="14" spans="1:17" ht="15.75" thickBot="1" x14ac:dyDescent="0.3">
      <c r="A14" s="26"/>
      <c r="B14" s="114" t="s">
        <v>13</v>
      </c>
      <c r="C14" s="115"/>
      <c r="D14" s="147"/>
      <c r="E14" s="148"/>
      <c r="F14" s="149"/>
      <c r="G14" s="53"/>
      <c r="H14" s="116" t="s">
        <v>14</v>
      </c>
      <c r="I14" s="117"/>
      <c r="J14" s="117"/>
      <c r="K14" s="117"/>
      <c r="L14" s="117"/>
      <c r="M14" s="117"/>
      <c r="N14" s="117"/>
      <c r="O14" s="118"/>
      <c r="P14" s="26"/>
      <c r="Q14" s="26"/>
    </row>
    <row r="15" spans="1:17" ht="15.75" thickBot="1" x14ac:dyDescent="0.3">
      <c r="A15" s="26"/>
      <c r="B15" s="58"/>
      <c r="C15" s="51"/>
      <c r="D15" s="53"/>
      <c r="E15" s="56"/>
      <c r="F15" s="57"/>
      <c r="G15" s="53"/>
      <c r="H15" s="52"/>
      <c r="I15" s="53"/>
      <c r="J15" s="53"/>
      <c r="K15" s="53"/>
      <c r="L15" s="53"/>
      <c r="M15" s="53"/>
      <c r="N15" s="53"/>
      <c r="O15" s="54"/>
      <c r="P15" s="26"/>
      <c r="Q15" s="26"/>
    </row>
    <row r="16" spans="1:17" ht="15.75" thickBot="1" x14ac:dyDescent="0.3">
      <c r="A16" s="26"/>
      <c r="B16" s="114" t="s">
        <v>15</v>
      </c>
      <c r="C16" s="115"/>
      <c r="D16" s="141" t="s">
        <v>16</v>
      </c>
      <c r="E16" s="142"/>
      <c r="F16" s="143"/>
      <c r="H16" s="59"/>
      <c r="I16" s="12">
        <v>1</v>
      </c>
      <c r="J16" s="119" t="s">
        <v>17</v>
      </c>
      <c r="K16" s="119"/>
      <c r="L16" s="120"/>
      <c r="M16" s="120"/>
      <c r="N16" s="120"/>
      <c r="O16" s="121"/>
      <c r="P16" s="26"/>
      <c r="Q16" s="26"/>
    </row>
    <row r="17" spans="1:17" ht="15.75" thickBot="1" x14ac:dyDescent="0.3">
      <c r="A17" s="26"/>
      <c r="B17" s="58"/>
      <c r="C17" s="51"/>
      <c r="D17" s="53"/>
      <c r="E17" s="56"/>
      <c r="F17" s="57"/>
      <c r="G17" s="53"/>
      <c r="H17" s="59"/>
      <c r="I17" s="12">
        <v>2</v>
      </c>
      <c r="J17" s="108" t="s">
        <v>18</v>
      </c>
      <c r="K17" s="108"/>
      <c r="L17" s="109"/>
      <c r="M17" s="109"/>
      <c r="N17" s="109"/>
      <c r="O17" s="110"/>
      <c r="P17" s="26"/>
      <c r="Q17" s="26"/>
    </row>
    <row r="18" spans="1:17" ht="15" customHeight="1" x14ac:dyDescent="0.25">
      <c r="A18" s="26"/>
      <c r="B18" s="114" t="s">
        <v>19</v>
      </c>
      <c r="C18" s="156"/>
      <c r="D18" s="150" t="s">
        <v>20</v>
      </c>
      <c r="E18" s="151"/>
      <c r="F18" s="152"/>
      <c r="G18" s="53"/>
      <c r="H18" s="59"/>
      <c r="I18" s="13">
        <v>3</v>
      </c>
      <c r="J18" s="108" t="s">
        <v>21</v>
      </c>
      <c r="K18" s="108"/>
      <c r="L18" s="109"/>
      <c r="M18" s="109"/>
      <c r="N18" s="109"/>
      <c r="O18" s="110"/>
      <c r="P18" s="26"/>
      <c r="Q18" s="26"/>
    </row>
    <row r="19" spans="1:17" ht="15.75" thickBot="1" x14ac:dyDescent="0.3">
      <c r="A19" s="26"/>
      <c r="B19" s="114"/>
      <c r="C19" s="156"/>
      <c r="D19" s="153"/>
      <c r="E19" s="154"/>
      <c r="F19" s="155"/>
      <c r="G19" s="53"/>
      <c r="H19" s="60"/>
      <c r="I19" s="61"/>
      <c r="J19" s="61"/>
      <c r="K19" s="61"/>
      <c r="L19" s="61"/>
      <c r="M19" s="61"/>
      <c r="N19" s="61"/>
      <c r="O19" s="62"/>
      <c r="P19" s="26"/>
      <c r="Q19" s="26"/>
    </row>
    <row r="20" spans="1:17" ht="15.75" thickBot="1" x14ac:dyDescent="0.3">
      <c r="A20" s="26"/>
      <c r="B20" s="52"/>
      <c r="C20" s="53"/>
      <c r="D20" s="53"/>
      <c r="E20" s="56"/>
      <c r="F20" s="57"/>
      <c r="G20" s="53"/>
      <c r="H20" s="53"/>
      <c r="I20" s="53"/>
      <c r="J20" s="53"/>
      <c r="K20" s="53"/>
      <c r="L20" s="53"/>
      <c r="M20" s="53"/>
      <c r="N20" s="53"/>
      <c r="O20" s="54"/>
      <c r="P20" s="26"/>
      <c r="Q20" s="26"/>
    </row>
    <row r="21" spans="1:17" ht="15.75" thickBot="1" x14ac:dyDescent="0.3">
      <c r="A21" s="26"/>
      <c r="B21" s="114" t="s">
        <v>22</v>
      </c>
      <c r="C21" s="115"/>
      <c r="D21" s="141" t="s">
        <v>23</v>
      </c>
      <c r="E21" s="142"/>
      <c r="F21" s="143"/>
      <c r="G21" s="53"/>
      <c r="H21" s="111" t="s">
        <v>24</v>
      </c>
      <c r="I21" s="112"/>
      <c r="J21" s="112"/>
      <c r="K21" s="112"/>
      <c r="L21" s="112"/>
      <c r="M21" s="112"/>
      <c r="N21" s="112"/>
      <c r="O21" s="113"/>
      <c r="P21" s="26"/>
      <c r="Q21" s="26"/>
    </row>
    <row r="22" spans="1:17" x14ac:dyDescent="0.25">
      <c r="A22" s="26"/>
      <c r="B22" s="52"/>
      <c r="C22" s="53"/>
      <c r="D22" s="53"/>
      <c r="E22" s="53"/>
      <c r="F22" s="54"/>
      <c r="G22" s="53"/>
      <c r="H22" s="124" t="s">
        <v>25</v>
      </c>
      <c r="I22" s="125"/>
      <c r="J22" s="125"/>
      <c r="K22" s="125"/>
      <c r="L22" s="125"/>
      <c r="M22" s="125"/>
      <c r="N22" s="125"/>
      <c r="O22" s="126"/>
      <c r="P22" s="26"/>
      <c r="Q22" s="26"/>
    </row>
    <row r="23" spans="1:17" ht="15.75" thickBot="1" x14ac:dyDescent="0.3">
      <c r="A23" s="26"/>
      <c r="B23" s="60"/>
      <c r="C23" s="61"/>
      <c r="D23" s="61"/>
      <c r="E23" s="61"/>
      <c r="F23" s="62"/>
      <c r="G23" s="53"/>
      <c r="H23" s="127"/>
      <c r="I23" s="128"/>
      <c r="J23" s="128"/>
      <c r="K23" s="128"/>
      <c r="L23" s="128"/>
      <c r="M23" s="128"/>
      <c r="N23" s="128"/>
      <c r="O23" s="129"/>
      <c r="P23" s="26"/>
      <c r="Q23" s="26"/>
    </row>
    <row r="24" spans="1:17" x14ac:dyDescent="0.25">
      <c r="A24" s="26"/>
      <c r="B24" s="52"/>
      <c r="C24" s="53"/>
      <c r="D24" s="53"/>
      <c r="E24" s="53"/>
      <c r="F24" s="53"/>
      <c r="G24" s="53"/>
      <c r="H24" s="53"/>
      <c r="I24" s="53"/>
      <c r="J24" s="53"/>
      <c r="K24" s="53"/>
      <c r="L24" s="53"/>
      <c r="M24" s="53"/>
      <c r="N24" s="53"/>
      <c r="O24" s="54"/>
      <c r="P24" s="26"/>
      <c r="Q24" s="26"/>
    </row>
    <row r="25" spans="1:17" ht="15.75" thickBot="1" x14ac:dyDescent="0.3">
      <c r="A25" s="26"/>
      <c r="B25" s="63"/>
      <c r="C25" s="64"/>
      <c r="D25" s="64"/>
      <c r="E25" s="64"/>
      <c r="F25" s="64"/>
      <c r="G25" s="64"/>
      <c r="H25" s="64"/>
      <c r="I25" s="64"/>
      <c r="J25" s="64"/>
      <c r="K25" s="64"/>
      <c r="L25" s="64"/>
      <c r="M25" s="64"/>
      <c r="N25" s="64"/>
      <c r="O25" s="65"/>
      <c r="P25" s="26"/>
      <c r="Q25" s="26"/>
    </row>
    <row r="26" spans="1:17" ht="15.75" thickBot="1" x14ac:dyDescent="0.3">
      <c r="A26" s="26"/>
      <c r="B26" s="122" t="s">
        <v>26</v>
      </c>
      <c r="C26" s="123"/>
      <c r="D26" s="123"/>
      <c r="E26" s="123"/>
      <c r="F26" s="123"/>
      <c r="G26" s="123"/>
      <c r="H26" s="123"/>
      <c r="I26" s="123"/>
      <c r="J26" s="123"/>
      <c r="K26" s="123"/>
      <c r="L26" s="123"/>
      <c r="M26" s="123"/>
      <c r="N26" s="123"/>
      <c r="O26" s="123"/>
      <c r="P26" s="26"/>
      <c r="Q26" s="26"/>
    </row>
    <row r="27" spans="1:17" x14ac:dyDescent="0.25">
      <c r="A27" s="66"/>
      <c r="B27" s="56"/>
      <c r="C27" s="56"/>
      <c r="D27" s="56"/>
      <c r="E27" s="56"/>
      <c r="F27" s="56"/>
      <c r="G27" s="56"/>
      <c r="H27" s="56"/>
      <c r="I27" s="56"/>
      <c r="J27" s="56"/>
      <c r="K27" s="56"/>
      <c r="L27" s="56"/>
      <c r="M27" s="56"/>
      <c r="N27" s="56"/>
      <c r="O27" s="57"/>
      <c r="P27" s="26"/>
      <c r="Q27" s="26"/>
    </row>
    <row r="28" spans="1:17" x14ac:dyDescent="0.25">
      <c r="A28" s="26"/>
      <c r="B28" s="99" t="s">
        <v>27</v>
      </c>
      <c r="C28" s="100"/>
      <c r="D28" t="s">
        <v>28</v>
      </c>
      <c r="O28" s="67"/>
      <c r="P28" s="26"/>
      <c r="Q28" s="26"/>
    </row>
    <row r="29" spans="1:17" x14ac:dyDescent="0.25">
      <c r="A29" s="26"/>
      <c r="B29" s="99" t="s">
        <v>29</v>
      </c>
      <c r="C29" s="100"/>
      <c r="D29" t="s">
        <v>30</v>
      </c>
      <c r="O29" s="67"/>
      <c r="P29" s="26"/>
      <c r="Q29" s="26"/>
    </row>
    <row r="30" spans="1:17" x14ac:dyDescent="0.25">
      <c r="A30" s="26"/>
      <c r="B30" s="99" t="s">
        <v>31</v>
      </c>
      <c r="C30" s="100"/>
      <c r="D30" t="s">
        <v>32</v>
      </c>
      <c r="O30" s="67"/>
      <c r="P30" s="26"/>
      <c r="Q30" s="26"/>
    </row>
    <row r="31" spans="1:17" x14ac:dyDescent="0.25">
      <c r="A31" s="26"/>
      <c r="B31" s="99" t="s">
        <v>33</v>
      </c>
      <c r="C31" s="100"/>
      <c r="D31" t="s">
        <v>34</v>
      </c>
      <c r="O31" s="67"/>
      <c r="P31" s="26"/>
      <c r="Q31" s="26"/>
    </row>
    <row r="32" spans="1:17" x14ac:dyDescent="0.25">
      <c r="A32" s="26"/>
      <c r="B32" s="99" t="s">
        <v>35</v>
      </c>
      <c r="C32" s="100"/>
      <c r="D32" t="s">
        <v>36</v>
      </c>
      <c r="O32" s="67"/>
      <c r="P32" s="26"/>
      <c r="Q32" s="26"/>
    </row>
    <row r="33" spans="1:17" x14ac:dyDescent="0.25">
      <c r="A33" s="26"/>
      <c r="B33" s="99" t="s">
        <v>37</v>
      </c>
      <c r="C33" s="100"/>
      <c r="D33" t="s">
        <v>38</v>
      </c>
      <c r="O33" s="67"/>
      <c r="P33" s="26"/>
      <c r="Q33" s="26"/>
    </row>
    <row r="34" spans="1:17" x14ac:dyDescent="0.25">
      <c r="A34" s="26"/>
      <c r="B34" s="99" t="s">
        <v>39</v>
      </c>
      <c r="C34" s="100"/>
      <c r="D34" t="s">
        <v>40</v>
      </c>
      <c r="O34" s="67"/>
      <c r="P34" s="26"/>
      <c r="Q34" s="26"/>
    </row>
    <row r="35" spans="1:17" x14ac:dyDescent="0.25">
      <c r="A35" s="26"/>
      <c r="B35" s="99" t="s">
        <v>41</v>
      </c>
      <c r="C35" s="100"/>
      <c r="D35" t="s">
        <v>42</v>
      </c>
      <c r="O35" s="67"/>
      <c r="P35" s="26"/>
      <c r="Q35" s="26"/>
    </row>
    <row r="36" spans="1:17" x14ac:dyDescent="0.25">
      <c r="A36" s="26"/>
      <c r="B36" s="99"/>
      <c r="C36" s="100"/>
      <c r="O36" s="67"/>
      <c r="P36" s="26"/>
      <c r="Q36" s="26"/>
    </row>
    <row r="37" spans="1:17" x14ac:dyDescent="0.25">
      <c r="A37" s="26"/>
      <c r="B37" s="99"/>
      <c r="C37" s="100"/>
      <c r="E37" s="100" t="s">
        <v>39</v>
      </c>
      <c r="F37" s="100"/>
      <c r="H37" s="100" t="s">
        <v>41</v>
      </c>
      <c r="I37" s="100"/>
      <c r="O37" s="67"/>
      <c r="P37" s="26"/>
      <c r="Q37" s="26"/>
    </row>
    <row r="38" spans="1:17" x14ac:dyDescent="0.25">
      <c r="A38" s="26"/>
      <c r="B38" s="99"/>
      <c r="C38" s="100"/>
      <c r="E38" s="68" t="s">
        <v>43</v>
      </c>
      <c r="F38">
        <v>5</v>
      </c>
      <c r="H38" s="68" t="s">
        <v>44</v>
      </c>
      <c r="I38">
        <v>5</v>
      </c>
      <c r="O38" s="67"/>
      <c r="P38" s="26"/>
      <c r="Q38" s="26"/>
    </row>
    <row r="39" spans="1:17" x14ac:dyDescent="0.25">
      <c r="A39" s="26"/>
      <c r="B39" s="99"/>
      <c r="C39" s="100"/>
      <c r="E39" s="68" t="s">
        <v>45</v>
      </c>
      <c r="F39">
        <v>4</v>
      </c>
      <c r="H39" s="68" t="s">
        <v>46</v>
      </c>
      <c r="I39">
        <v>4</v>
      </c>
      <c r="O39" s="67"/>
      <c r="P39" s="26"/>
      <c r="Q39" s="26"/>
    </row>
    <row r="40" spans="1:17" x14ac:dyDescent="0.25">
      <c r="A40" s="26"/>
      <c r="B40" s="99"/>
      <c r="C40" s="100"/>
      <c r="E40" s="68" t="s">
        <v>47</v>
      </c>
      <c r="F40">
        <v>3</v>
      </c>
      <c r="H40" s="68" t="s">
        <v>48</v>
      </c>
      <c r="I40">
        <v>3</v>
      </c>
      <c r="O40" s="67"/>
      <c r="P40" s="26"/>
      <c r="Q40" s="26"/>
    </row>
    <row r="41" spans="1:17" x14ac:dyDescent="0.25">
      <c r="A41" s="26"/>
      <c r="B41" s="99"/>
      <c r="C41" s="100"/>
      <c r="E41" s="68" t="s">
        <v>49</v>
      </c>
      <c r="F41">
        <v>2</v>
      </c>
      <c r="H41" s="68" t="s">
        <v>50</v>
      </c>
      <c r="I41">
        <v>2</v>
      </c>
      <c r="O41" s="67"/>
      <c r="P41" s="26"/>
      <c r="Q41" s="26"/>
    </row>
    <row r="42" spans="1:17" x14ac:dyDescent="0.25">
      <c r="A42" s="26"/>
      <c r="B42" s="99"/>
      <c r="C42" s="100"/>
      <c r="E42" s="68" t="s">
        <v>51</v>
      </c>
      <c r="F42">
        <v>1</v>
      </c>
      <c r="H42" s="68" t="s">
        <v>52</v>
      </c>
      <c r="I42">
        <v>1</v>
      </c>
      <c r="O42" s="67"/>
      <c r="P42" s="26"/>
      <c r="Q42" s="26"/>
    </row>
    <row r="43" spans="1:17" x14ac:dyDescent="0.25">
      <c r="A43" s="26"/>
      <c r="B43" s="99"/>
      <c r="C43" s="100"/>
      <c r="E43" s="68" t="s">
        <v>53</v>
      </c>
      <c r="F43">
        <v>0</v>
      </c>
      <c r="H43" s="68" t="s">
        <v>54</v>
      </c>
      <c r="I43">
        <v>0</v>
      </c>
      <c r="O43" s="67"/>
      <c r="P43" s="26"/>
      <c r="Q43" s="26"/>
    </row>
    <row r="44" spans="1:17" x14ac:dyDescent="0.25">
      <c r="A44" s="26"/>
      <c r="B44" s="99"/>
      <c r="C44" s="100"/>
      <c r="O44" s="67"/>
      <c r="P44" s="26"/>
      <c r="Q44" s="26"/>
    </row>
    <row r="45" spans="1:17" ht="15.75" thickBot="1" x14ac:dyDescent="0.3">
      <c r="A45" s="26"/>
      <c r="B45" s="97"/>
      <c r="C45" s="98"/>
      <c r="D45" s="64"/>
      <c r="E45" s="64"/>
      <c r="F45" s="64"/>
      <c r="G45" s="64"/>
      <c r="H45" s="64"/>
      <c r="I45" s="64"/>
      <c r="J45" s="64"/>
      <c r="K45" s="64"/>
      <c r="L45" s="64"/>
      <c r="M45" s="64"/>
      <c r="N45" s="64"/>
      <c r="O45" s="65"/>
      <c r="P45" s="26"/>
      <c r="Q45" s="26"/>
    </row>
    <row r="46" spans="1:17" x14ac:dyDescent="0.25">
      <c r="A46" s="26"/>
      <c r="B46" s="26"/>
      <c r="C46" s="26"/>
      <c r="D46" s="26"/>
      <c r="E46" s="26"/>
      <c r="F46" s="26"/>
      <c r="G46" s="26"/>
      <c r="H46" s="26"/>
      <c r="I46" s="26"/>
      <c r="J46" s="26"/>
      <c r="K46" s="26"/>
      <c r="L46" s="26"/>
      <c r="M46" s="26"/>
      <c r="N46" s="26"/>
      <c r="O46" s="26"/>
      <c r="P46" s="26"/>
      <c r="Q46" s="26"/>
    </row>
    <row r="47" spans="1:17" x14ac:dyDescent="0.25">
      <c r="A47" s="26"/>
      <c r="B47" s="26"/>
      <c r="C47" s="26"/>
      <c r="D47" s="26"/>
      <c r="E47" s="26"/>
      <c r="F47" s="26"/>
      <c r="G47" s="26"/>
      <c r="H47" s="26"/>
      <c r="I47" s="26"/>
      <c r="J47" s="26"/>
      <c r="K47" s="26"/>
      <c r="L47" s="26"/>
      <c r="M47" s="26"/>
      <c r="N47" s="26"/>
      <c r="O47" s="26"/>
      <c r="P47" s="26"/>
      <c r="Q47" s="26"/>
    </row>
    <row r="48" spans="1:17" x14ac:dyDescent="0.25">
      <c r="A48" s="26"/>
      <c r="B48" s="26"/>
      <c r="C48" s="26"/>
      <c r="D48" s="26"/>
      <c r="E48" s="26"/>
      <c r="F48" s="26"/>
      <c r="G48" s="26"/>
      <c r="H48" s="26"/>
      <c r="I48" s="26"/>
      <c r="J48" s="26"/>
      <c r="K48" s="26"/>
      <c r="L48" s="26"/>
      <c r="M48" s="26"/>
      <c r="N48" s="26"/>
      <c r="O48" s="26"/>
      <c r="P48" s="26"/>
      <c r="Q48" s="26"/>
    </row>
    <row r="49" spans="1:17" x14ac:dyDescent="0.25">
      <c r="A49" s="26"/>
      <c r="B49" s="26"/>
      <c r="C49" s="26"/>
      <c r="D49" s="26"/>
      <c r="E49" s="26"/>
      <c r="F49" s="26"/>
      <c r="G49" s="26"/>
      <c r="H49" s="26"/>
      <c r="I49" s="26"/>
      <c r="J49" s="26"/>
      <c r="K49" s="26"/>
      <c r="L49" s="26"/>
      <c r="M49" s="26"/>
      <c r="N49" s="26"/>
      <c r="O49" s="26"/>
      <c r="P49" s="26"/>
      <c r="Q49" s="26"/>
    </row>
  </sheetData>
  <sheetProtection algorithmName="SHA-512" hashValue="9r5M8FGq7dyVpOe0ACD4hmAsl7XSCF6bdLbtzawt39dOepdw02Z46r+XZi9KVLbKhvrhpOhUZICRMwLSQUtLCA==" saltValue="HQtrxQbA9OyaVMKsizKgJg==" spinCount="100000" sheet="1" objects="1" scenarios="1" formatCells="0" formatColumns="0" formatRows="0"/>
  <sortState xmlns:xlrd2="http://schemas.microsoft.com/office/spreadsheetml/2017/richdata2" ref="E29:E85">
    <sortCondition ref="E29:E85"/>
  </sortState>
  <mergeCells count="45">
    <mergeCell ref="H22:O23"/>
    <mergeCell ref="B4:O6"/>
    <mergeCell ref="B7:F7"/>
    <mergeCell ref="H7:O7"/>
    <mergeCell ref="B8:F8"/>
    <mergeCell ref="H8:O8"/>
    <mergeCell ref="D21:F21"/>
    <mergeCell ref="B12:F12"/>
    <mergeCell ref="D14:F14"/>
    <mergeCell ref="D16:F16"/>
    <mergeCell ref="D18:F19"/>
    <mergeCell ref="B18:C19"/>
    <mergeCell ref="B30:C30"/>
    <mergeCell ref="B2:C3"/>
    <mergeCell ref="D2:J3"/>
    <mergeCell ref="K2:O3"/>
    <mergeCell ref="J18:O18"/>
    <mergeCell ref="H12:O12"/>
    <mergeCell ref="B14:C14"/>
    <mergeCell ref="H14:O14"/>
    <mergeCell ref="B16:C16"/>
    <mergeCell ref="J16:O16"/>
    <mergeCell ref="J17:O17"/>
    <mergeCell ref="B26:O26"/>
    <mergeCell ref="B28:C28"/>
    <mergeCell ref="B29:C29"/>
    <mergeCell ref="B21:C21"/>
    <mergeCell ref="H21:O21"/>
    <mergeCell ref="B31:C31"/>
    <mergeCell ref="B32:C32"/>
    <mergeCell ref="B34:C34"/>
    <mergeCell ref="B35:C35"/>
    <mergeCell ref="B36:C36"/>
    <mergeCell ref="B33:C33"/>
    <mergeCell ref="E37:F37"/>
    <mergeCell ref="H37:I37"/>
    <mergeCell ref="B37:C37"/>
    <mergeCell ref="B38:C38"/>
    <mergeCell ref="B39:C39"/>
    <mergeCell ref="B45:C45"/>
    <mergeCell ref="B40:C40"/>
    <mergeCell ref="B41:C41"/>
    <mergeCell ref="B42:C42"/>
    <mergeCell ref="B43:C43"/>
    <mergeCell ref="B44:C44"/>
  </mergeCells>
  <hyperlinks>
    <hyperlink ref="I18" location="'3. Actions de mitigation'!A1" display="'3. Actions de mitigation'!A1" xr:uid="{E035DCCD-05E3-4DCB-83C7-0ED126F9B514}"/>
    <hyperlink ref="I17" location="'2. Classement des risques'!A1" display="'2. Classement des risques'!A1" xr:uid="{45940035-523C-459E-9055-8DC41C21324B}"/>
    <hyperlink ref="I16" location="'1. Evaluation des risques'!A1" display="'1. Evaluation des risques'!A1" xr:uid="{C81766BD-A21F-4063-BA59-14170ADAD429}"/>
    <hyperlink ref="H22:O23" r:id="rId1" display="Consulter la démarche proposée par l'ADEME en cliquant ICI" xr:uid="{E9365C31-89CB-4506-A3D8-48903B5D7015}"/>
  </hyperlinks>
  <pageMargins left="0.7" right="0.7" top="0.75" bottom="0.75" header="0.3" footer="0.3"/>
  <pageSetup paperSize="9" orientation="portrait" r:id="rId2"/>
  <drawing r:id="rId3"/>
  <extLst>
    <ext xmlns:x14="http://schemas.microsoft.com/office/spreadsheetml/2009/9/main" uri="{CCE6A557-97BC-4b89-ADB6-D9C93CAAB3DF}">
      <x14:dataValidations xmlns:xm="http://schemas.microsoft.com/office/excel/2006/main" count="3">
        <x14:dataValidation type="list" allowBlank="1" showInputMessage="1" showErrorMessage="1" xr:uid="{D05F48AA-A2E7-4FCE-B943-F10B38D2C858}">
          <x14:formula1>
            <xm:f>Listes!$B$27:$B$28</xm:f>
          </x14:formula1>
          <xm:sqref>D18</xm:sqref>
        </x14:dataValidation>
        <x14:dataValidation type="list" allowBlank="1" showInputMessage="1" showErrorMessage="1" xr:uid="{19566FFE-59E7-4461-A48A-255686CE01E8}">
          <x14:formula1>
            <xm:f>Listes!$B$31:$B$34</xm:f>
          </x14:formula1>
          <xm:sqref>D21:F21</xm:sqref>
        </x14:dataValidation>
        <x14:dataValidation type="list" allowBlank="1" showInputMessage="1" showErrorMessage="1" xr:uid="{D51BE5ED-5498-4505-B00B-FDFF30F89E64}">
          <x14:formula1>
            <xm:f>Listes!$B$19:$B$23</xm:f>
          </x14:formula1>
          <xm:sqref>D16:F16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93E11-4351-4D6B-BBDE-813AA3632E35}">
  <sheetPr codeName="Feuil10"/>
  <dimension ref="A1"/>
  <sheetViews>
    <sheetView showGridLines="0" zoomScale="80" zoomScaleNormal="80" workbookViewId="0"/>
  </sheetViews>
  <sheetFormatPr baseColWidth="10" defaultColWidth="11.42578125" defaultRowHeight="15" x14ac:dyDescent="0.25"/>
  <sheetData/>
  <sheetProtection algorithmName="SHA-512" hashValue="WaokR/f03SsCp1apYNQNJM00B4FanvR6Oxk1sCrYSZUfWCmsk6M7uT9avRfIK3sKCf/uz5msXlV1kPweDSOwkw==" saltValue="nvNWvUde+BKFGw3wixhASg==" spinCount="100000" sheet="1" objects="1" scenarios="1" formatCells="0" formatColumns="0" formatRows="0"/>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10611-C6EA-4C9B-B70B-2DDEA64C17F2}">
  <sheetPr codeName="Feuil11"/>
  <dimension ref="A1"/>
  <sheetViews>
    <sheetView showGridLines="0" workbookViewId="0"/>
  </sheetViews>
  <sheetFormatPr baseColWidth="10" defaultColWidth="11.42578125" defaultRowHeight="15" x14ac:dyDescent="0.25"/>
  <sheetData/>
  <sheetProtection algorithmName="SHA-512" hashValue="pq5aWE3jxfocFBGeQoxEfT3ZiMwyY371n3z1aORjYeZZZco28x1R63JxuTvy1y4o+kZBcJB4QUl86XY0p1q1Uw==" saltValue="Agg0Nmzx5BiRyu3yxtLXrw==" spinCount="100000" sheet="1" objects="1" scenarios="1" formatCells="0" formatColumns="0" formatRows="0"/>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B47A2-59C3-40BF-A30C-242ADC3BA638}">
  <sheetPr codeName="Feuil12"/>
  <dimension ref="A1"/>
  <sheetViews>
    <sheetView showGridLines="0" zoomScaleNormal="100" workbookViewId="0">
      <selection activeCell="M42" sqref="M42"/>
    </sheetView>
  </sheetViews>
  <sheetFormatPr baseColWidth="10" defaultColWidth="11.42578125" defaultRowHeight="15" x14ac:dyDescent="0.25"/>
  <sheetData/>
  <sheetProtection algorithmName="SHA-512" hashValue="IAe4T3/4S1Gso91QR3pblThdH/h320EigFGkl41Ql48ugvWh8U2LWgPGF5gBuruxR16ysIyj11DoUU3I7siVmg==" saltValue="YllBxy0xBX0Fi8pgv6+lXg==" spinCount="100000" sheet="1" objects="1" scenarios="1" formatCells="0" formatColumns="0" formatRows="0"/>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4C695-3175-415F-9733-BFA8774866EF}">
  <sheetPr codeName="Feuil13"/>
  <dimension ref="B39:P47"/>
  <sheetViews>
    <sheetView showGridLines="0" workbookViewId="0">
      <selection activeCell="D42" sqref="D42:P42"/>
    </sheetView>
  </sheetViews>
  <sheetFormatPr baseColWidth="10" defaultColWidth="11.42578125" defaultRowHeight="15" x14ac:dyDescent="0.25"/>
  <sheetData>
    <row r="39" spans="2:16" ht="28.5" x14ac:dyDescent="0.55000000000000004">
      <c r="B39" s="24"/>
    </row>
    <row r="41" spans="2:16" x14ac:dyDescent="0.25">
      <c r="B41" s="160" t="s">
        <v>199</v>
      </c>
      <c r="C41" s="160"/>
      <c r="D41" s="161" t="s">
        <v>200</v>
      </c>
      <c r="E41" s="161"/>
      <c r="F41" s="161"/>
      <c r="G41" s="161"/>
      <c r="H41" s="161"/>
      <c r="I41" s="161"/>
      <c r="J41" s="161"/>
      <c r="K41" s="161"/>
      <c r="L41" s="161"/>
      <c r="M41" s="161"/>
      <c r="N41" s="161"/>
      <c r="O41" s="161"/>
      <c r="P41" s="161"/>
    </row>
    <row r="42" spans="2:16" x14ac:dyDescent="0.25">
      <c r="B42" s="160" t="s">
        <v>201</v>
      </c>
      <c r="C42" s="160"/>
      <c r="D42" s="161" t="s">
        <v>202</v>
      </c>
      <c r="E42" s="161"/>
      <c r="F42" s="161"/>
      <c r="G42" s="161"/>
      <c r="H42" s="161"/>
      <c r="I42" s="161"/>
      <c r="J42" s="161"/>
      <c r="K42" s="161"/>
      <c r="L42" s="161"/>
      <c r="M42" s="161"/>
      <c r="N42" s="161"/>
      <c r="O42" s="161"/>
      <c r="P42" s="161"/>
    </row>
    <row r="43" spans="2:16" x14ac:dyDescent="0.25">
      <c r="B43" s="160" t="s">
        <v>203</v>
      </c>
      <c r="C43" s="160"/>
      <c r="D43" s="161" t="s">
        <v>204</v>
      </c>
      <c r="E43" s="161"/>
      <c r="F43" s="161"/>
      <c r="G43" s="161"/>
      <c r="H43" s="161"/>
      <c r="I43" s="161"/>
      <c r="J43" s="161"/>
      <c r="K43" s="161"/>
      <c r="L43" s="161"/>
      <c r="M43" s="161"/>
      <c r="N43" s="161"/>
      <c r="O43" s="161"/>
      <c r="P43" s="161"/>
    </row>
    <row r="44" spans="2:16" x14ac:dyDescent="0.25">
      <c r="B44" s="160" t="s">
        <v>205</v>
      </c>
      <c r="C44" s="160"/>
      <c r="D44" s="162" t="s">
        <v>206</v>
      </c>
      <c r="E44" s="162"/>
      <c r="F44" s="162"/>
      <c r="G44" s="162"/>
      <c r="H44" s="162"/>
      <c r="I44" s="162"/>
      <c r="J44" s="162"/>
      <c r="K44" s="162"/>
      <c r="L44" s="162"/>
      <c r="M44" s="162"/>
      <c r="N44" s="162"/>
      <c r="O44" s="162"/>
      <c r="P44" s="162"/>
    </row>
    <row r="45" spans="2:16" ht="27" customHeight="1" x14ac:dyDescent="0.25">
      <c r="B45" s="164" t="s">
        <v>207</v>
      </c>
      <c r="C45" s="164"/>
      <c r="D45" s="163" t="s">
        <v>208</v>
      </c>
      <c r="E45" s="163"/>
      <c r="F45" s="163"/>
      <c r="G45" s="163"/>
      <c r="H45" s="163"/>
      <c r="I45" s="163"/>
      <c r="J45" s="163"/>
      <c r="K45" s="163"/>
      <c r="L45" s="163"/>
      <c r="M45" s="163"/>
      <c r="N45" s="163"/>
      <c r="O45" s="163"/>
      <c r="P45" s="163"/>
    </row>
    <row r="46" spans="2:16" ht="27" customHeight="1" x14ac:dyDescent="0.25">
      <c r="B46" s="164" t="s">
        <v>209</v>
      </c>
      <c r="C46" s="164"/>
      <c r="D46" s="163" t="s">
        <v>210</v>
      </c>
      <c r="E46" s="163"/>
      <c r="F46" s="163"/>
      <c r="G46" s="163"/>
      <c r="H46" s="163"/>
      <c r="I46" s="163"/>
      <c r="J46" s="163"/>
      <c r="K46" s="163"/>
      <c r="L46" s="163"/>
      <c r="M46" s="163"/>
      <c r="N46" s="163"/>
      <c r="O46" s="163"/>
      <c r="P46" s="163"/>
    </row>
    <row r="47" spans="2:16" x14ac:dyDescent="0.25">
      <c r="B47" s="160" t="s">
        <v>211</v>
      </c>
      <c r="C47" s="160"/>
      <c r="D47" s="161" t="s">
        <v>212</v>
      </c>
      <c r="E47" s="161"/>
      <c r="F47" s="161"/>
      <c r="G47" s="161"/>
      <c r="H47" s="161"/>
      <c r="I47" s="161"/>
      <c r="J47" s="161"/>
      <c r="K47" s="161"/>
      <c r="L47" s="161"/>
      <c r="M47" s="161"/>
      <c r="N47" s="161"/>
      <c r="O47" s="161"/>
      <c r="P47" s="161"/>
    </row>
  </sheetData>
  <sheetProtection algorithmName="SHA-512" hashValue="PhAMh1fDGvFvGZgWXhBILJUSJwdgmhgXJggMGu2b60StROciFPb1McuusnwciSQP4T3ZmsRGQNa/70fq5UyPUQ==" saltValue="eSmMELlMpY8yauNRvxqxsA==" spinCount="100000" sheet="1" objects="1" scenarios="1" formatCells="0" formatColumns="0" formatRows="0"/>
  <mergeCells count="14">
    <mergeCell ref="B47:C47"/>
    <mergeCell ref="D41:P41"/>
    <mergeCell ref="D42:P42"/>
    <mergeCell ref="D43:P43"/>
    <mergeCell ref="D44:P44"/>
    <mergeCell ref="D45:P45"/>
    <mergeCell ref="D46:P46"/>
    <mergeCell ref="D47:P47"/>
    <mergeCell ref="B41:C41"/>
    <mergeCell ref="B42:C42"/>
    <mergeCell ref="B43:C43"/>
    <mergeCell ref="B44:C44"/>
    <mergeCell ref="B45:C45"/>
    <mergeCell ref="B46:C46"/>
  </mergeCells>
  <hyperlinks>
    <hyperlink ref="D44" r:id="rId1" xr:uid="{77F9A81A-828E-4CFA-9EA9-E6CA7A2E098C}"/>
    <hyperlink ref="D46" r:id="rId2" xr:uid="{A1C03955-CEF7-4180-A261-ACCD5DD29AAB}"/>
  </hyperlinks>
  <pageMargins left="0.7" right="0.7" top="0.75" bottom="0.75" header="0.3" footer="0.3"/>
  <pageSetup orientation="portrait" r:id="rId3"/>
  <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4A0B36-D84D-4890-8ECD-EE20459DAB8B}">
  <sheetPr codeName="Feuil14"/>
  <dimension ref="A1"/>
  <sheetViews>
    <sheetView showGridLines="0" workbookViewId="0">
      <selection activeCell="M42" sqref="M42"/>
    </sheetView>
  </sheetViews>
  <sheetFormatPr baseColWidth="10" defaultColWidth="11.42578125" defaultRowHeight="15" x14ac:dyDescent="0.25"/>
  <sheetData/>
  <sheetProtection algorithmName="SHA-512" hashValue="vslXquhGkPQizEj+er7Yj0+O8cS22ynvqx98RNIlwx7OHprWEjg+fJJ++PJbFy1u3WUt226drEzZymBMteWjJw==" saltValue="0OQFDXPuAn+0Zyxtcu5ajA==" spinCount="100000" sheet="1" objects="1" scenarios="1" formatCells="0" formatColumns="0" formatRows="0"/>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90A05-3A1A-400C-A2AE-201AF23C03B0}">
  <sheetPr codeName="Feuil15"/>
  <dimension ref="B2:M34"/>
  <sheetViews>
    <sheetView workbookViewId="0">
      <selection activeCell="B20" sqref="B20"/>
    </sheetView>
  </sheetViews>
  <sheetFormatPr baseColWidth="10" defaultColWidth="11.42578125" defaultRowHeight="15" x14ac:dyDescent="0.25"/>
  <cols>
    <col min="2" max="2" width="19.7109375" bestFit="1" customWidth="1"/>
    <col min="13" max="13" width="15.85546875" bestFit="1" customWidth="1"/>
    <col min="15" max="15" width="14.140625" customWidth="1"/>
  </cols>
  <sheetData>
    <row r="2" spans="2:13" x14ac:dyDescent="0.25">
      <c r="B2" t="s">
        <v>213</v>
      </c>
      <c r="C2">
        <v>5</v>
      </c>
    </row>
    <row r="3" spans="2:13" x14ac:dyDescent="0.25">
      <c r="B3" t="s">
        <v>214</v>
      </c>
      <c r="C3">
        <v>4</v>
      </c>
      <c r="K3" s="8"/>
    </row>
    <row r="4" spans="2:13" x14ac:dyDescent="0.25">
      <c r="B4" t="s">
        <v>215</v>
      </c>
      <c r="C4">
        <v>3</v>
      </c>
      <c r="K4" s="8"/>
    </row>
    <row r="5" spans="2:13" x14ac:dyDescent="0.25">
      <c r="B5" t="s">
        <v>216</v>
      </c>
      <c r="C5">
        <v>2</v>
      </c>
    </row>
    <row r="6" spans="2:13" x14ac:dyDescent="0.25">
      <c r="B6" t="s">
        <v>217</v>
      </c>
      <c r="C6">
        <v>1</v>
      </c>
    </row>
    <row r="7" spans="2:13" x14ac:dyDescent="0.25">
      <c r="B7" t="s">
        <v>218</v>
      </c>
      <c r="C7">
        <v>0</v>
      </c>
      <c r="L7" s="9"/>
    </row>
    <row r="10" spans="2:13" x14ac:dyDescent="0.25">
      <c r="B10" t="s">
        <v>59</v>
      </c>
      <c r="L10" s="10"/>
      <c r="M10" s="11"/>
    </row>
    <row r="11" spans="2:13" x14ac:dyDescent="0.25">
      <c r="B11" t="s">
        <v>95</v>
      </c>
    </row>
    <row r="12" spans="2:13" x14ac:dyDescent="0.25">
      <c r="B12" t="s">
        <v>74</v>
      </c>
    </row>
    <row r="13" spans="2:13" x14ac:dyDescent="0.25">
      <c r="B13" t="s">
        <v>104</v>
      </c>
    </row>
    <row r="14" spans="2:13" x14ac:dyDescent="0.25">
      <c r="B14" t="s">
        <v>81</v>
      </c>
    </row>
    <row r="15" spans="2:13" x14ac:dyDescent="0.25">
      <c r="B15" t="s">
        <v>120</v>
      </c>
    </row>
    <row r="18" spans="2:2" x14ac:dyDescent="0.25">
      <c r="B18" t="s">
        <v>219</v>
      </c>
    </row>
    <row r="19" spans="2:2" x14ac:dyDescent="0.25">
      <c r="B19" t="s">
        <v>16</v>
      </c>
    </row>
    <row r="20" spans="2:2" x14ac:dyDescent="0.25">
      <c r="B20" t="s">
        <v>60</v>
      </c>
    </row>
    <row r="21" spans="2:2" x14ac:dyDescent="0.25">
      <c r="B21" t="s">
        <v>87</v>
      </c>
    </row>
    <row r="22" spans="2:2" x14ac:dyDescent="0.25">
      <c r="B22" t="s">
        <v>135</v>
      </c>
    </row>
    <row r="23" spans="2:2" x14ac:dyDescent="0.25">
      <c r="B23" t="s">
        <v>163</v>
      </c>
    </row>
    <row r="26" spans="2:2" x14ac:dyDescent="0.25">
      <c r="B26" t="s">
        <v>19</v>
      </c>
    </row>
    <row r="27" spans="2:2" x14ac:dyDescent="0.25">
      <c r="B27" t="s">
        <v>20</v>
      </c>
    </row>
    <row r="28" spans="2:2" x14ac:dyDescent="0.25">
      <c r="B28" t="s">
        <v>220</v>
      </c>
    </row>
    <row r="30" spans="2:2" x14ac:dyDescent="0.25">
      <c r="B30" t="s">
        <v>221</v>
      </c>
    </row>
    <row r="31" spans="2:2" x14ac:dyDescent="0.25">
      <c r="B31" t="s">
        <v>222</v>
      </c>
    </row>
    <row r="32" spans="2:2" x14ac:dyDescent="0.25">
      <c r="B32" t="s">
        <v>23</v>
      </c>
    </row>
    <row r="33" spans="2:2" x14ac:dyDescent="0.25">
      <c r="B33" t="s">
        <v>223</v>
      </c>
    </row>
    <row r="34" spans="2:2" x14ac:dyDescent="0.25">
      <c r="B34" t="s">
        <v>224</v>
      </c>
    </row>
  </sheetData>
  <phoneticPr fontId="14"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3A7673-4C6D-4CB5-BE34-7CE935878C61}">
  <sheetPr codeName="Feuil2">
    <tabColor theme="9" tint="0.39997558519241921"/>
  </sheetPr>
  <dimension ref="A3:N47"/>
  <sheetViews>
    <sheetView showGridLines="0" tabSelected="1" zoomScale="80" zoomScaleNormal="80" workbookViewId="0">
      <pane xSplit="6" ySplit="6" topLeftCell="H7" activePane="bottomRight" state="frozen"/>
      <selection pane="topRight" activeCell="G1" sqref="G1"/>
      <selection pane="bottomLeft" activeCell="A7" sqref="A7"/>
      <selection pane="bottomRight" activeCell="I7" sqref="I7"/>
    </sheetView>
  </sheetViews>
  <sheetFormatPr baseColWidth="10" defaultColWidth="11.42578125" defaultRowHeight="15" x14ac:dyDescent="0.25"/>
  <cols>
    <col min="1" max="1" width="11.42578125" style="23"/>
    <col min="2" max="2" width="3.5703125" style="23" customWidth="1"/>
    <col min="3" max="3" width="15.85546875" style="23" customWidth="1"/>
    <col min="4" max="4" width="21.7109375" style="23" customWidth="1"/>
    <col min="5" max="5" width="37.85546875" style="23" customWidth="1"/>
    <col min="6" max="6" width="66.28515625" style="23" customWidth="1"/>
    <col min="7" max="7" width="33.42578125" style="23" customWidth="1"/>
    <col min="8" max="10" width="18.28515625" style="23" customWidth="1"/>
    <col min="11" max="11" width="46.42578125" style="69" customWidth="1"/>
    <col min="12" max="12" width="45.42578125" style="69" customWidth="1"/>
    <col min="13" max="13" width="48.85546875" style="70" customWidth="1"/>
    <col min="14" max="14" width="11.42578125" style="23" hidden="1" customWidth="1"/>
    <col min="15" max="15" width="49.5703125" style="23" customWidth="1"/>
    <col min="16" max="16384" width="11.42578125" style="23"/>
  </cols>
  <sheetData>
    <row r="3" spans="1:14" ht="21" x14ac:dyDescent="0.25">
      <c r="D3" s="158" t="s">
        <v>55</v>
      </c>
      <c r="E3" s="158"/>
    </row>
    <row r="5" spans="1:14" ht="18.75" x14ac:dyDescent="0.3">
      <c r="A5" s="157"/>
      <c r="B5" s="157"/>
    </row>
    <row r="6" spans="1:14" s="71" customFormat="1" ht="34.5" customHeight="1" x14ac:dyDescent="0.25">
      <c r="C6" s="72" t="s">
        <v>27</v>
      </c>
      <c r="D6" s="72" t="s">
        <v>29</v>
      </c>
      <c r="E6" s="72" t="s">
        <v>31</v>
      </c>
      <c r="F6" s="72" t="s">
        <v>33</v>
      </c>
      <c r="G6" s="72" t="s">
        <v>35</v>
      </c>
      <c r="H6" s="73" t="s">
        <v>37</v>
      </c>
      <c r="I6" s="73" t="s">
        <v>39</v>
      </c>
      <c r="J6" s="73" t="s">
        <v>41</v>
      </c>
      <c r="K6" s="72" t="s">
        <v>56</v>
      </c>
      <c r="L6" s="72" t="s">
        <v>57</v>
      </c>
      <c r="M6" s="72" t="s">
        <v>58</v>
      </c>
    </row>
    <row r="7" spans="1:14" ht="60" x14ac:dyDescent="0.25">
      <c r="C7" s="74" t="s">
        <v>59</v>
      </c>
      <c r="D7" s="74" t="s">
        <v>60</v>
      </c>
      <c r="E7" s="75" t="s">
        <v>61</v>
      </c>
      <c r="F7" s="75" t="s">
        <v>62</v>
      </c>
      <c r="G7" s="75"/>
      <c r="H7" s="76" t="str">
        <f>IF(OR(AND('Notice d''utilisation'!$D$18="Projet interne : la récupération et l'usage de la chaleur se font sur le site",N7="Externe"),AND('Notice d''utilisation'!$D$16&lt;&gt;"Toutes Phases",'Notice d''utilisation'!$D$16&lt;&gt;D7)),"Non","Oui")</f>
        <v>Oui</v>
      </c>
      <c r="I7" s="76" t="s">
        <v>215</v>
      </c>
      <c r="J7" s="76" t="s">
        <v>214</v>
      </c>
      <c r="K7" s="77" t="s">
        <v>63</v>
      </c>
      <c r="L7" s="85" t="s">
        <v>64</v>
      </c>
      <c r="M7" s="75" t="s">
        <v>65</v>
      </c>
      <c r="N7" s="78"/>
    </row>
    <row r="8" spans="1:14" ht="105" x14ac:dyDescent="0.25">
      <c r="C8" s="74" t="s">
        <v>59</v>
      </c>
      <c r="D8" s="74" t="s">
        <v>60</v>
      </c>
      <c r="E8" s="75" t="s">
        <v>66</v>
      </c>
      <c r="F8" s="75" t="s">
        <v>67</v>
      </c>
      <c r="G8" s="75"/>
      <c r="H8" s="76" t="str">
        <f>IF(OR(AND('Notice d''utilisation'!$D$18="Projet interne : la récupération et l'usage de la chaleur se font sur le site",N8="Externe"),AND('Notice d''utilisation'!$D$16&lt;&gt;"Toutes Phases",'Notice d''utilisation'!$D$16&lt;&gt;D8)),"Non","Oui")</f>
        <v>Oui</v>
      </c>
      <c r="I8" s="76" t="s">
        <v>215</v>
      </c>
      <c r="J8" s="76" t="s">
        <v>217</v>
      </c>
      <c r="K8" s="77" t="s">
        <v>68</v>
      </c>
      <c r="L8" s="85" t="s">
        <v>69</v>
      </c>
      <c r="M8" s="75" t="s">
        <v>65</v>
      </c>
    </row>
    <row r="9" spans="1:14" ht="75" x14ac:dyDescent="0.25">
      <c r="C9" s="74" t="s">
        <v>59</v>
      </c>
      <c r="D9" s="74" t="s">
        <v>60</v>
      </c>
      <c r="E9" s="75" t="s">
        <v>70</v>
      </c>
      <c r="F9" s="75" t="s">
        <v>71</v>
      </c>
      <c r="G9" s="75"/>
      <c r="H9" s="76" t="str">
        <f>IF(OR(AND('Notice d''utilisation'!$D$18="Projet interne : la récupération et l'usage de la chaleur se font sur le site",N9="Externe"),AND('Notice d''utilisation'!$D$16&lt;&gt;"Toutes Phases",'Notice d''utilisation'!$D$16&lt;&gt;D9)),"Non","Oui")</f>
        <v>Oui</v>
      </c>
      <c r="I9" s="76" t="s">
        <v>214</v>
      </c>
      <c r="J9" s="76" t="s">
        <v>216</v>
      </c>
      <c r="K9" s="77" t="s">
        <v>72</v>
      </c>
      <c r="L9" s="85" t="s">
        <v>73</v>
      </c>
      <c r="M9" s="75" t="s">
        <v>65</v>
      </c>
    </row>
    <row r="10" spans="1:14" ht="150" x14ac:dyDescent="0.25">
      <c r="C10" s="74" t="s">
        <v>74</v>
      </c>
      <c r="D10" s="74" t="s">
        <v>60</v>
      </c>
      <c r="E10" s="75" t="s">
        <v>75</v>
      </c>
      <c r="F10" s="75" t="s">
        <v>76</v>
      </c>
      <c r="G10" s="75"/>
      <c r="H10" s="76" t="str">
        <f>IF(OR(AND('Notice d''utilisation'!$D$18="Projet interne : la récupération et l'usage de la chaleur se font sur le site",N10="Externe"),AND('Notice d''utilisation'!$D$16&lt;&gt;"Toutes Phases",'Notice d''utilisation'!$D$16&lt;&gt;D10)),"Non","Oui")</f>
        <v>Non</v>
      </c>
      <c r="I10" s="76"/>
      <c r="J10" s="76"/>
      <c r="K10" s="77" t="s">
        <v>77</v>
      </c>
      <c r="L10" s="77" t="s">
        <v>78</v>
      </c>
      <c r="M10" s="79" t="s">
        <v>79</v>
      </c>
      <c r="N10" s="78" t="s">
        <v>80</v>
      </c>
    </row>
    <row r="11" spans="1:14" ht="75" x14ac:dyDescent="0.25">
      <c r="C11" s="74" t="s">
        <v>81</v>
      </c>
      <c r="D11" s="74" t="s">
        <v>60</v>
      </c>
      <c r="E11" s="75" t="s">
        <v>82</v>
      </c>
      <c r="F11" s="75" t="s">
        <v>83</v>
      </c>
      <c r="G11" s="75"/>
      <c r="H11" s="76" t="str">
        <f>IF(OR(AND('Notice d''utilisation'!$D$18="Projet interne : la récupération et l'usage de la chaleur se font sur le site",N11="Externe"),AND('Notice d''utilisation'!$D$16&lt;&gt;"Toutes Phases",'Notice d''utilisation'!$D$16&lt;&gt;D11)),"Non","Oui")</f>
        <v>Oui</v>
      </c>
      <c r="I11" s="76"/>
      <c r="J11" s="76"/>
      <c r="K11" s="77" t="s">
        <v>84</v>
      </c>
      <c r="L11" s="77" t="s">
        <v>85</v>
      </c>
      <c r="M11" s="79" t="s">
        <v>86</v>
      </c>
    </row>
    <row r="12" spans="1:14" ht="60" x14ac:dyDescent="0.25">
      <c r="C12" s="74" t="s">
        <v>59</v>
      </c>
      <c r="D12" s="74" t="s">
        <v>87</v>
      </c>
      <c r="E12" s="75" t="s">
        <v>88</v>
      </c>
      <c r="F12" s="75" t="s">
        <v>89</v>
      </c>
      <c r="G12" s="75"/>
      <c r="H12" s="76" t="str">
        <f>IF(OR(AND('Notice d''utilisation'!$D$18="Projet interne : la récupération et l'usage de la chaleur se font sur le site",N12="Externe"),AND('Notice d''utilisation'!$D$16&lt;&gt;"Toutes Phases",'Notice d''utilisation'!$D$16&lt;&gt;D12)),"Non","Oui")</f>
        <v>Oui</v>
      </c>
      <c r="I12" s="76"/>
      <c r="J12" s="76"/>
      <c r="K12" s="77" t="s">
        <v>63</v>
      </c>
      <c r="L12" s="77" t="s">
        <v>90</v>
      </c>
      <c r="M12" s="75" t="s">
        <v>65</v>
      </c>
    </row>
    <row r="13" spans="1:14" ht="60" x14ac:dyDescent="0.25">
      <c r="C13" s="74" t="s">
        <v>59</v>
      </c>
      <c r="D13" s="74" t="s">
        <v>87</v>
      </c>
      <c r="E13" s="75" t="s">
        <v>91</v>
      </c>
      <c r="F13" s="75" t="s">
        <v>92</v>
      </c>
      <c r="G13" s="75"/>
      <c r="H13" s="76" t="str">
        <f>IF(OR(AND('Notice d''utilisation'!$D$18="Projet interne : la récupération et l'usage de la chaleur se font sur le site",N13="Externe"),AND('Notice d''utilisation'!$D$16&lt;&gt;"Toutes Phases",'Notice d''utilisation'!$D$16&lt;&gt;D13)),"Non","Oui")</f>
        <v>Oui</v>
      </c>
      <c r="I13" s="76"/>
      <c r="J13" s="76"/>
      <c r="K13" s="77" t="s">
        <v>93</v>
      </c>
      <c r="L13" s="85" t="s">
        <v>94</v>
      </c>
      <c r="M13" s="75" t="s">
        <v>65</v>
      </c>
    </row>
    <row r="14" spans="1:14" ht="90" x14ac:dyDescent="0.25">
      <c r="C14" s="74" t="s">
        <v>95</v>
      </c>
      <c r="D14" s="74" t="s">
        <v>87</v>
      </c>
      <c r="E14" s="75" t="s">
        <v>96</v>
      </c>
      <c r="F14" s="75" t="s">
        <v>97</v>
      </c>
      <c r="G14" s="75"/>
      <c r="H14" s="76" t="str">
        <f>IF(OR(AND('Notice d''utilisation'!$D$18="Projet interne : la récupération et l'usage de la chaleur se font sur le site",N14="Externe"),AND('Notice d''utilisation'!$D$16&lt;&gt;"Toutes Phases",'Notice d''utilisation'!$D$16&lt;&gt;D14)),"Non","Oui")</f>
        <v>Oui</v>
      </c>
      <c r="I14" s="76"/>
      <c r="J14" s="76"/>
      <c r="K14" s="77" t="s">
        <v>98</v>
      </c>
      <c r="L14" s="77" t="s">
        <v>90</v>
      </c>
      <c r="M14" s="79" t="s">
        <v>79</v>
      </c>
    </row>
    <row r="15" spans="1:14" ht="60" x14ac:dyDescent="0.25">
      <c r="C15" s="74" t="s">
        <v>95</v>
      </c>
      <c r="D15" s="74" t="s">
        <v>87</v>
      </c>
      <c r="E15" s="75" t="s">
        <v>99</v>
      </c>
      <c r="F15" s="75" t="s">
        <v>100</v>
      </c>
      <c r="G15" s="75"/>
      <c r="H15" s="76" t="str">
        <f>IF(OR(AND('Notice d''utilisation'!$D$18="Projet interne : la récupération et l'usage de la chaleur se font sur le site",N15="Externe"),AND('Notice d''utilisation'!$D$16&lt;&gt;"Toutes Phases",'Notice d''utilisation'!$D$16&lt;&gt;D15)),"Non","Oui")</f>
        <v>Oui</v>
      </c>
      <c r="I15" s="76"/>
      <c r="J15" s="76"/>
      <c r="K15" s="77" t="s">
        <v>98</v>
      </c>
      <c r="L15" s="77" t="s">
        <v>90</v>
      </c>
      <c r="M15" s="80" t="s">
        <v>101</v>
      </c>
    </row>
    <row r="16" spans="1:14" ht="150" x14ac:dyDescent="0.25">
      <c r="C16" s="74" t="s">
        <v>74</v>
      </c>
      <c r="D16" s="74" t="s">
        <v>87</v>
      </c>
      <c r="E16" s="75" t="s">
        <v>102</v>
      </c>
      <c r="F16" s="75" t="s">
        <v>103</v>
      </c>
      <c r="G16" s="75"/>
      <c r="H16" s="76" t="str">
        <f>IF(OR(AND('Notice d''utilisation'!$D$18="Projet interne : la récupération et l'usage de la chaleur se font sur le site",N16="Externe"),AND('Notice d''utilisation'!$D$16&lt;&gt;"Toutes Phases",'Notice d''utilisation'!$D$16&lt;&gt;D16)),"Non","Oui")</f>
        <v>Non</v>
      </c>
      <c r="I16" s="76"/>
      <c r="J16" s="76"/>
      <c r="K16" s="77" t="s">
        <v>77</v>
      </c>
      <c r="L16" s="77" t="s">
        <v>78</v>
      </c>
      <c r="M16" s="79" t="s">
        <v>79</v>
      </c>
      <c r="N16" s="78" t="s">
        <v>80</v>
      </c>
    </row>
    <row r="17" spans="3:14" ht="150" x14ac:dyDescent="0.25">
      <c r="C17" s="74" t="s">
        <v>104</v>
      </c>
      <c r="D17" s="74" t="s">
        <v>87</v>
      </c>
      <c r="E17" s="75" t="s">
        <v>105</v>
      </c>
      <c r="F17" s="75" t="s">
        <v>106</v>
      </c>
      <c r="G17" s="75"/>
      <c r="H17" s="76" t="str">
        <f>IF(OR(AND('Notice d''utilisation'!$D$18="Projet interne : la récupération et l'usage de la chaleur se font sur le site",N17="Externe"),AND('Notice d''utilisation'!$D$16&lt;&gt;"Toutes Phases",'Notice d''utilisation'!$D$16&lt;&gt;D17)),"Non","Oui")</f>
        <v>Oui</v>
      </c>
      <c r="I17" s="76"/>
      <c r="J17" s="76"/>
      <c r="K17" s="77" t="s">
        <v>107</v>
      </c>
      <c r="L17" s="77" t="s">
        <v>108</v>
      </c>
      <c r="M17" s="79" t="s">
        <v>109</v>
      </c>
    </row>
    <row r="18" spans="3:14" ht="60" customHeight="1" x14ac:dyDescent="0.25">
      <c r="C18" s="74" t="s">
        <v>104</v>
      </c>
      <c r="D18" s="74" t="s">
        <v>87</v>
      </c>
      <c r="E18" s="75" t="s">
        <v>110</v>
      </c>
      <c r="F18" s="75" t="s">
        <v>111</v>
      </c>
      <c r="G18" s="75"/>
      <c r="H18" s="76" t="str">
        <f>IF(OR(AND('Notice d''utilisation'!$D$18="Projet interne : la récupération et l'usage de la chaleur se font sur le site",N18="Externe"),AND('Notice d''utilisation'!$D$16&lt;&gt;"Toutes Phases",'Notice d''utilisation'!$D$16&lt;&gt;D18)),"Non","Oui")</f>
        <v>Oui</v>
      </c>
      <c r="I18" s="76"/>
      <c r="J18" s="76"/>
      <c r="K18" s="77" t="s">
        <v>107</v>
      </c>
      <c r="L18" s="77" t="s">
        <v>108</v>
      </c>
      <c r="M18" s="79" t="s">
        <v>112</v>
      </c>
    </row>
    <row r="19" spans="3:14" ht="150" x14ac:dyDescent="0.25">
      <c r="C19" s="74" t="s">
        <v>104</v>
      </c>
      <c r="D19" s="74" t="s">
        <v>87</v>
      </c>
      <c r="E19" s="75" t="s">
        <v>113</v>
      </c>
      <c r="F19" s="75" t="s">
        <v>114</v>
      </c>
      <c r="G19" s="75"/>
      <c r="H19" s="76" t="str">
        <f>IF(OR(AND('Notice d''utilisation'!$D$18="Projet interne : la récupération et l'usage de la chaleur se font sur le site",N19="Externe"),AND('Notice d''utilisation'!$D$16&lt;&gt;"Toutes Phases",'Notice d''utilisation'!$D$16&lt;&gt;D19)),"Non","Oui")</f>
        <v>Oui</v>
      </c>
      <c r="I19" s="76"/>
      <c r="J19" s="76"/>
      <c r="K19" s="77" t="s">
        <v>107</v>
      </c>
      <c r="L19" s="77" t="s">
        <v>108</v>
      </c>
      <c r="M19" s="79" t="s">
        <v>112</v>
      </c>
    </row>
    <row r="20" spans="3:14" ht="150" x14ac:dyDescent="0.25">
      <c r="C20" s="74" t="s">
        <v>104</v>
      </c>
      <c r="D20" s="74" t="s">
        <v>87</v>
      </c>
      <c r="E20" s="75" t="s">
        <v>115</v>
      </c>
      <c r="F20" s="75" t="s">
        <v>116</v>
      </c>
      <c r="G20" s="75"/>
      <c r="H20" s="76" t="str">
        <f>IF(OR(AND('Notice d''utilisation'!$D$18="Projet interne : la récupération et l'usage de la chaleur se font sur le site",N20="Externe"),AND('Notice d''utilisation'!$D$16&lt;&gt;"Toutes Phases",'Notice d''utilisation'!$D$16&lt;&gt;D20)),"Non","Oui")</f>
        <v>Oui</v>
      </c>
      <c r="I20" s="76"/>
      <c r="J20" s="81"/>
      <c r="K20" s="77" t="s">
        <v>107</v>
      </c>
      <c r="L20" s="77" t="s">
        <v>108</v>
      </c>
      <c r="M20" s="82" t="s">
        <v>117</v>
      </c>
    </row>
    <row r="21" spans="3:14" ht="75" x14ac:dyDescent="0.25">
      <c r="C21" s="74" t="s">
        <v>81</v>
      </c>
      <c r="D21" s="74" t="s">
        <v>87</v>
      </c>
      <c r="E21" s="75" t="s">
        <v>118</v>
      </c>
      <c r="F21" s="75" t="s">
        <v>119</v>
      </c>
      <c r="G21" s="75"/>
      <c r="H21" s="76" t="str">
        <f>IF(OR(AND('Notice d''utilisation'!$D$18="Projet interne : la récupération et l'usage de la chaleur se font sur le site",N21="Externe"),AND('Notice d''utilisation'!$D$16&lt;&gt;"Toutes Phases",'Notice d''utilisation'!$D$16&lt;&gt;D21)),"Non","Oui")</f>
        <v>Oui</v>
      </c>
      <c r="I21" s="76"/>
      <c r="J21" s="81"/>
      <c r="K21" s="77" t="s">
        <v>84</v>
      </c>
      <c r="L21" s="77" t="s">
        <v>85</v>
      </c>
      <c r="M21" s="79" t="s">
        <v>86</v>
      </c>
    </row>
    <row r="22" spans="3:14" ht="53.25" customHeight="1" x14ac:dyDescent="0.25">
      <c r="C22" s="74" t="s">
        <v>120</v>
      </c>
      <c r="D22" s="74" t="s">
        <v>87</v>
      </c>
      <c r="E22" s="75" t="s">
        <v>121</v>
      </c>
      <c r="F22" s="75" t="s">
        <v>122</v>
      </c>
      <c r="G22" s="75"/>
      <c r="H22" s="76" t="str">
        <f>IF(OR(AND('Notice d''utilisation'!$D$18="Projet interne : la récupération et l'usage de la chaleur se font sur le site",N22="Externe"),AND('Notice d''utilisation'!$D$16&lt;&gt;"Toutes Phases",'Notice d''utilisation'!$D$16&lt;&gt;D22)),"Non","Oui")</f>
        <v>Oui</v>
      </c>
      <c r="I22" s="76"/>
      <c r="J22" s="76"/>
      <c r="K22" s="77" t="s">
        <v>123</v>
      </c>
      <c r="L22" s="77" t="s">
        <v>124</v>
      </c>
      <c r="M22" s="75" t="s">
        <v>65</v>
      </c>
    </row>
    <row r="23" spans="3:14" ht="75" x14ac:dyDescent="0.25">
      <c r="C23" s="74" t="s">
        <v>120</v>
      </c>
      <c r="D23" s="74" t="s">
        <v>87</v>
      </c>
      <c r="E23" s="75" t="s">
        <v>125</v>
      </c>
      <c r="F23" s="75" t="s">
        <v>126</v>
      </c>
      <c r="G23" s="75"/>
      <c r="H23" s="76" t="str">
        <f>IF(OR(AND('Notice d''utilisation'!$D$18="Projet interne : la récupération et l'usage de la chaleur se font sur le site",N23="Externe"),AND('Notice d''utilisation'!$D$16&lt;&gt;"Toutes Phases",'Notice d''utilisation'!$D$16&lt;&gt;D23)),"Non","Oui")</f>
        <v>Oui</v>
      </c>
      <c r="I23" s="76"/>
      <c r="J23" s="76"/>
      <c r="K23" s="77" t="s">
        <v>123</v>
      </c>
      <c r="L23" s="77" t="s">
        <v>124</v>
      </c>
      <c r="M23" s="75" t="s">
        <v>65</v>
      </c>
    </row>
    <row r="24" spans="3:14" ht="75" x14ac:dyDescent="0.25">
      <c r="C24" s="74" t="s">
        <v>120</v>
      </c>
      <c r="D24" s="74" t="s">
        <v>87</v>
      </c>
      <c r="E24" s="75" t="s">
        <v>127</v>
      </c>
      <c r="F24" s="75" t="s">
        <v>128</v>
      </c>
      <c r="G24" s="75"/>
      <c r="H24" s="76" t="str">
        <f>IF(OR(AND('Notice d''utilisation'!$D$18="Projet interne : la récupération et l'usage de la chaleur se font sur le site",N24="Externe"),AND('Notice d''utilisation'!$D$16&lt;&gt;"Toutes Phases",'Notice d''utilisation'!$D$16&lt;&gt;D24)),"Non","Oui")</f>
        <v>Oui</v>
      </c>
      <c r="I24" s="76"/>
      <c r="J24" s="76"/>
      <c r="K24" s="77" t="s">
        <v>123</v>
      </c>
      <c r="L24" s="77" t="s">
        <v>124</v>
      </c>
      <c r="M24" s="75" t="s">
        <v>65</v>
      </c>
    </row>
    <row r="25" spans="3:14" ht="30" customHeight="1" x14ac:dyDescent="0.25">
      <c r="C25" s="74" t="s">
        <v>120</v>
      </c>
      <c r="D25" s="74" t="s">
        <v>87</v>
      </c>
      <c r="E25" s="75" t="s">
        <v>129</v>
      </c>
      <c r="F25" s="75" t="s">
        <v>130</v>
      </c>
      <c r="G25" s="75"/>
      <c r="H25" s="76" t="str">
        <f>IF(OR(AND('Notice d''utilisation'!$D$18="Projet interne : la récupération et l'usage de la chaleur se font sur le site",N25="Externe"),AND('Notice d''utilisation'!$D$16&lt;&gt;"Toutes Phases",'Notice d''utilisation'!$D$16&lt;&gt;D25)),"Non","Oui")</f>
        <v>Oui</v>
      </c>
      <c r="I25" s="76"/>
      <c r="J25" s="76"/>
      <c r="K25" s="77" t="s">
        <v>123</v>
      </c>
      <c r="L25" s="77" t="s">
        <v>124</v>
      </c>
      <c r="M25" s="75" t="s">
        <v>65</v>
      </c>
    </row>
    <row r="26" spans="3:14" ht="75" x14ac:dyDescent="0.25">
      <c r="C26" s="74" t="s">
        <v>120</v>
      </c>
      <c r="D26" s="74" t="s">
        <v>87</v>
      </c>
      <c r="E26" s="75" t="s">
        <v>131</v>
      </c>
      <c r="F26" s="75" t="s">
        <v>132</v>
      </c>
      <c r="G26" s="75"/>
      <c r="H26" s="76" t="str">
        <f>IF(OR(AND('Notice d''utilisation'!$D$18="Projet interne : la récupération et l'usage de la chaleur se font sur le site",N26="Externe"),AND('Notice d''utilisation'!$D$16&lt;&gt;"Toutes Phases",'Notice d''utilisation'!$D$16&lt;&gt;D26)),"Non","Oui")</f>
        <v>Oui</v>
      </c>
      <c r="I26" s="76"/>
      <c r="J26" s="76"/>
      <c r="K26" s="77" t="s">
        <v>123</v>
      </c>
      <c r="L26" s="77" t="s">
        <v>124</v>
      </c>
      <c r="M26" s="75" t="s">
        <v>65</v>
      </c>
    </row>
    <row r="27" spans="3:14" ht="75" x14ac:dyDescent="0.25">
      <c r="C27" s="74" t="s">
        <v>120</v>
      </c>
      <c r="D27" s="74" t="s">
        <v>87</v>
      </c>
      <c r="E27" s="75" t="s">
        <v>133</v>
      </c>
      <c r="F27" s="75" t="s">
        <v>134</v>
      </c>
      <c r="G27" s="75"/>
      <c r="H27" s="76" t="str">
        <f>IF(OR(AND('Notice d''utilisation'!$D$18="Projet interne : la récupération et l'usage de la chaleur se font sur le site",N27="Externe"),AND('Notice d''utilisation'!$D$16&lt;&gt;"Toutes Phases",'Notice d''utilisation'!$D$16&lt;&gt;D27)),"Non","Oui")</f>
        <v>Oui</v>
      </c>
      <c r="I27" s="76"/>
      <c r="J27" s="76"/>
      <c r="K27" s="77" t="s">
        <v>123</v>
      </c>
      <c r="L27" s="77" t="s">
        <v>124</v>
      </c>
      <c r="M27" s="75" t="s">
        <v>65</v>
      </c>
    </row>
    <row r="28" spans="3:14" ht="30" x14ac:dyDescent="0.25">
      <c r="C28" s="74" t="s">
        <v>95</v>
      </c>
      <c r="D28" s="74" t="s">
        <v>135</v>
      </c>
      <c r="E28" s="75" t="s">
        <v>136</v>
      </c>
      <c r="F28" s="75" t="s">
        <v>137</v>
      </c>
      <c r="G28" s="75"/>
      <c r="H28" s="76" t="str">
        <f>IF(OR(AND('Notice d''utilisation'!$D$18="Projet interne : la récupération et l'usage de la chaleur se font sur le site",N28="Externe"),AND('Notice d''utilisation'!$D$16&lt;&gt;"Toutes Phases",'Notice d''utilisation'!$D$16&lt;&gt;D28)),"Non","Oui")</f>
        <v>Oui</v>
      </c>
      <c r="I28" s="76"/>
      <c r="J28" s="81"/>
      <c r="K28" s="77" t="s">
        <v>98</v>
      </c>
      <c r="L28" s="77" t="s">
        <v>90</v>
      </c>
      <c r="M28" s="79" t="s">
        <v>79</v>
      </c>
    </row>
    <row r="29" spans="3:14" ht="60" x14ac:dyDescent="0.25">
      <c r="C29" s="74" t="s">
        <v>95</v>
      </c>
      <c r="D29" s="74" t="s">
        <v>135</v>
      </c>
      <c r="E29" s="75" t="s">
        <v>138</v>
      </c>
      <c r="F29" s="75" t="s">
        <v>139</v>
      </c>
      <c r="G29" s="75"/>
      <c r="H29" s="76" t="str">
        <f>IF(OR(AND('Notice d''utilisation'!$D$18="Projet interne : la récupération et l'usage de la chaleur se font sur le site",N29="Externe"),AND('Notice d''utilisation'!$D$16&lt;&gt;"Toutes Phases",'Notice d''utilisation'!$D$16&lt;&gt;D29)),"Non","Oui")</f>
        <v>Oui</v>
      </c>
      <c r="I29" s="76"/>
      <c r="J29" s="81"/>
      <c r="K29" s="77" t="s">
        <v>98</v>
      </c>
      <c r="L29" s="77" t="s">
        <v>90</v>
      </c>
      <c r="M29" s="80" t="s">
        <v>101</v>
      </c>
    </row>
    <row r="30" spans="3:14" ht="54" customHeight="1" x14ac:dyDescent="0.25">
      <c r="C30" s="74" t="s">
        <v>74</v>
      </c>
      <c r="D30" s="74" t="s">
        <v>135</v>
      </c>
      <c r="E30" s="75" t="s">
        <v>140</v>
      </c>
      <c r="F30" s="75" t="s">
        <v>141</v>
      </c>
      <c r="G30" s="75"/>
      <c r="H30" s="76" t="str">
        <f>IF(OR(AND('Notice d''utilisation'!$D$18="Projet interne : la récupération et l'usage de la chaleur se font sur le site",N30="Externe"),AND('Notice d''utilisation'!$D$16&lt;&gt;"Toutes Phases",'Notice d''utilisation'!$D$16&lt;&gt;D30)),"Non","Oui")</f>
        <v>Non</v>
      </c>
      <c r="I30" s="76"/>
      <c r="J30" s="81"/>
      <c r="K30" s="77" t="s">
        <v>77</v>
      </c>
      <c r="L30" s="77" t="s">
        <v>78</v>
      </c>
      <c r="M30" s="79" t="s">
        <v>79</v>
      </c>
      <c r="N30" s="78" t="s">
        <v>80</v>
      </c>
    </row>
    <row r="31" spans="3:14" ht="150" x14ac:dyDescent="0.25">
      <c r="C31" s="74" t="s">
        <v>74</v>
      </c>
      <c r="D31" s="74" t="s">
        <v>135</v>
      </c>
      <c r="E31" s="75" t="s">
        <v>142</v>
      </c>
      <c r="F31" s="75" t="s">
        <v>143</v>
      </c>
      <c r="G31" s="75"/>
      <c r="H31" s="76" t="str">
        <f>IF(OR(AND('Notice d''utilisation'!$D$18="Projet interne : la récupération et l'usage de la chaleur se font sur le site",N31="Externe"),AND('Notice d''utilisation'!$D$16&lt;&gt;"Toutes Phases",'Notice d''utilisation'!$D$16&lt;&gt;D31)),"Non","Oui")</f>
        <v>Oui</v>
      </c>
      <c r="I31" s="76"/>
      <c r="J31" s="81"/>
      <c r="K31" s="77" t="s">
        <v>77</v>
      </c>
      <c r="L31" s="77" t="s">
        <v>78</v>
      </c>
      <c r="M31" s="79" t="s">
        <v>79</v>
      </c>
    </row>
    <row r="32" spans="3:14" ht="150" x14ac:dyDescent="0.25">
      <c r="C32" s="74" t="s">
        <v>74</v>
      </c>
      <c r="D32" s="74" t="s">
        <v>135</v>
      </c>
      <c r="E32" s="75" t="s">
        <v>144</v>
      </c>
      <c r="F32" s="75" t="s">
        <v>145</v>
      </c>
      <c r="G32" s="75"/>
      <c r="H32" s="76" t="str">
        <f>IF(OR(AND('Notice d''utilisation'!$D$18="Projet interne : la récupération et l'usage de la chaleur se font sur le site",N32="Externe"),AND('Notice d''utilisation'!$D$16&lt;&gt;"Toutes Phases",'Notice d''utilisation'!$D$16&lt;&gt;D32)),"Non","Oui")</f>
        <v>Oui</v>
      </c>
      <c r="I32" s="76"/>
      <c r="J32" s="81"/>
      <c r="K32" s="77" t="s">
        <v>77</v>
      </c>
      <c r="L32" s="77" t="s">
        <v>78</v>
      </c>
      <c r="M32" s="79" t="s">
        <v>112</v>
      </c>
    </row>
    <row r="33" spans="3:14" ht="23.25" customHeight="1" x14ac:dyDescent="0.25">
      <c r="C33" s="74" t="s">
        <v>74</v>
      </c>
      <c r="D33" s="74" t="s">
        <v>135</v>
      </c>
      <c r="E33" s="75" t="s">
        <v>146</v>
      </c>
      <c r="F33" s="75" t="s">
        <v>147</v>
      </c>
      <c r="G33" s="75"/>
      <c r="H33" s="76" t="str">
        <f>IF(OR(AND('Notice d''utilisation'!$D$18="Projet interne : la récupération et l'usage de la chaleur se font sur le site",N33="Externe"),AND('Notice d''utilisation'!$D$16&lt;&gt;"Toutes Phases",'Notice d''utilisation'!$D$16&lt;&gt;D33)),"Non","Oui")</f>
        <v>Oui</v>
      </c>
      <c r="I33" s="76"/>
      <c r="J33" s="81"/>
      <c r="K33" s="77" t="s">
        <v>77</v>
      </c>
      <c r="L33" s="77" t="s">
        <v>78</v>
      </c>
      <c r="M33" s="79" t="s">
        <v>79</v>
      </c>
    </row>
    <row r="34" spans="3:14" ht="51" customHeight="1" x14ac:dyDescent="0.25">
      <c r="C34" s="74" t="s">
        <v>104</v>
      </c>
      <c r="D34" s="74" t="s">
        <v>135</v>
      </c>
      <c r="E34" s="75" t="s">
        <v>148</v>
      </c>
      <c r="F34" s="75" t="s">
        <v>149</v>
      </c>
      <c r="G34" s="75"/>
      <c r="H34" s="76" t="str">
        <f>IF(OR(AND('Notice d''utilisation'!$D$18="Projet interne : la récupération et l'usage de la chaleur se font sur le site",N34="Externe"),AND('Notice d''utilisation'!$D$16&lt;&gt;"Toutes Phases",'Notice d''utilisation'!$D$16&lt;&gt;D34)),"Non","Oui")</f>
        <v>Oui</v>
      </c>
      <c r="I34" s="76"/>
      <c r="J34" s="81"/>
      <c r="K34" s="77" t="s">
        <v>107</v>
      </c>
      <c r="L34" s="77" t="s">
        <v>108</v>
      </c>
      <c r="M34" s="79" t="s">
        <v>150</v>
      </c>
    </row>
    <row r="35" spans="3:14" ht="75" customHeight="1" x14ac:dyDescent="0.25">
      <c r="C35" s="74" t="s">
        <v>104</v>
      </c>
      <c r="D35" s="74" t="s">
        <v>135</v>
      </c>
      <c r="E35" s="75" t="s">
        <v>151</v>
      </c>
      <c r="F35" s="75" t="s">
        <v>152</v>
      </c>
      <c r="G35" s="75"/>
      <c r="H35" s="76" t="str">
        <f>IF(OR(AND('Notice d''utilisation'!$D$18="Projet interne : la récupération et l'usage de la chaleur se font sur le site",N35="Externe"),AND('Notice d''utilisation'!$D$16&lt;&gt;"Toutes Phases",'Notice d''utilisation'!$D$16&lt;&gt;D35)),"Non","Oui")</f>
        <v>Non</v>
      </c>
      <c r="I35" s="76"/>
      <c r="J35" s="76"/>
      <c r="K35" s="77" t="s">
        <v>107</v>
      </c>
      <c r="L35" s="77" t="s">
        <v>108</v>
      </c>
      <c r="M35" s="79" t="s">
        <v>112</v>
      </c>
      <c r="N35" s="78" t="s">
        <v>80</v>
      </c>
    </row>
    <row r="36" spans="3:14" ht="150" x14ac:dyDescent="0.25">
      <c r="C36" s="74" t="s">
        <v>104</v>
      </c>
      <c r="D36" s="74" t="s">
        <v>135</v>
      </c>
      <c r="E36" s="75" t="s">
        <v>153</v>
      </c>
      <c r="F36" s="75" t="s">
        <v>154</v>
      </c>
      <c r="G36" s="75"/>
      <c r="H36" s="76" t="str">
        <f>IF(OR(AND('Notice d''utilisation'!$D$18="Projet interne : la récupération et l'usage de la chaleur se font sur le site",N36="Externe"),AND('Notice d''utilisation'!$D$16&lt;&gt;"Toutes Phases",'Notice d''utilisation'!$D$16&lt;&gt;D36)),"Non","Oui")</f>
        <v>Non</v>
      </c>
      <c r="I36" s="76"/>
      <c r="J36" s="76"/>
      <c r="K36" s="77" t="s">
        <v>107</v>
      </c>
      <c r="L36" s="77" t="s">
        <v>108</v>
      </c>
      <c r="M36" s="79" t="s">
        <v>79</v>
      </c>
      <c r="N36" s="78" t="s">
        <v>80</v>
      </c>
    </row>
    <row r="37" spans="3:14" ht="150" x14ac:dyDescent="0.25">
      <c r="C37" s="74" t="s">
        <v>104</v>
      </c>
      <c r="D37" s="74" t="s">
        <v>135</v>
      </c>
      <c r="E37" s="75" t="s">
        <v>155</v>
      </c>
      <c r="F37" s="75" t="s">
        <v>156</v>
      </c>
      <c r="G37" s="75"/>
      <c r="H37" s="76" t="str">
        <f>IF(OR(AND('Notice d''utilisation'!$D$18="Projet interne : la récupération et l'usage de la chaleur se font sur le site",N37="Externe"),AND('Notice d''utilisation'!$D$16&lt;&gt;"Toutes Phases",'Notice d''utilisation'!$D$16&lt;&gt;D37)),"Non","Oui")</f>
        <v>Non</v>
      </c>
      <c r="I37" s="76"/>
      <c r="J37" s="76"/>
      <c r="K37" s="77" t="s">
        <v>107</v>
      </c>
      <c r="L37" s="77" t="s">
        <v>108</v>
      </c>
      <c r="M37" s="75" t="s">
        <v>65</v>
      </c>
      <c r="N37" s="78" t="s">
        <v>80</v>
      </c>
    </row>
    <row r="38" spans="3:14" ht="150" x14ac:dyDescent="0.25">
      <c r="C38" s="74" t="s">
        <v>104</v>
      </c>
      <c r="D38" s="74" t="s">
        <v>135</v>
      </c>
      <c r="E38" s="75" t="s">
        <v>157</v>
      </c>
      <c r="F38" s="75" t="s">
        <v>158</v>
      </c>
      <c r="G38" s="75"/>
      <c r="H38" s="76" t="str">
        <f>IF(OR(AND('Notice d''utilisation'!$D$18="Projet interne : la récupération et l'usage de la chaleur se font sur le site",N38="Externe"),AND('Notice d''utilisation'!$D$16&lt;&gt;"Toutes Phases",'Notice d''utilisation'!$D$16&lt;&gt;D38)),"Non","Oui")</f>
        <v>Oui</v>
      </c>
      <c r="I38" s="76"/>
      <c r="J38" s="76"/>
      <c r="K38" s="77" t="s">
        <v>107</v>
      </c>
      <c r="L38" s="77" t="s">
        <v>108</v>
      </c>
      <c r="M38" s="79" t="s">
        <v>112</v>
      </c>
    </row>
    <row r="39" spans="3:14" ht="51" customHeight="1" x14ac:dyDescent="0.25">
      <c r="C39" s="74" t="s">
        <v>104</v>
      </c>
      <c r="D39" s="74" t="s">
        <v>135</v>
      </c>
      <c r="E39" s="75" t="s">
        <v>159</v>
      </c>
      <c r="F39" s="75" t="s">
        <v>160</v>
      </c>
      <c r="G39" s="75"/>
      <c r="H39" s="76" t="str">
        <f>IF(OR(AND('Notice d''utilisation'!$D$18="Projet interne : la récupération et l'usage de la chaleur se font sur le site",N39="Externe"),AND('Notice d''utilisation'!$D$16&lt;&gt;"Toutes Phases",'Notice d''utilisation'!$D$16&lt;&gt;D39)),"Non","Oui")</f>
        <v>Oui</v>
      </c>
      <c r="I39" s="76"/>
      <c r="J39" s="76"/>
      <c r="K39" s="77" t="s">
        <v>107</v>
      </c>
      <c r="L39" s="77" t="s">
        <v>108</v>
      </c>
      <c r="M39" s="79" t="s">
        <v>112</v>
      </c>
    </row>
    <row r="40" spans="3:14" ht="20.100000000000001" customHeight="1" x14ac:dyDescent="0.25">
      <c r="C40" s="83" t="s">
        <v>81</v>
      </c>
      <c r="D40" s="74" t="s">
        <v>135</v>
      </c>
      <c r="E40" s="75" t="s">
        <v>161</v>
      </c>
      <c r="F40" s="75" t="s">
        <v>162</v>
      </c>
      <c r="G40" s="75"/>
      <c r="H40" s="76" t="str">
        <f>IF(OR(AND('Notice d''utilisation'!$D$18="Projet interne : la récupération et l'usage de la chaleur se font sur le site",N40="Externe"),AND('Notice d''utilisation'!$D$16&lt;&gt;"Toutes Phases",'Notice d''utilisation'!$D$16&lt;&gt;D40)),"Non","Oui")</f>
        <v>Non</v>
      </c>
      <c r="I40" s="76"/>
      <c r="J40" s="76"/>
      <c r="K40" s="77" t="s">
        <v>84</v>
      </c>
      <c r="L40" s="77" t="s">
        <v>85</v>
      </c>
      <c r="M40" s="79" t="s">
        <v>86</v>
      </c>
      <c r="N40" s="78" t="s">
        <v>80</v>
      </c>
    </row>
    <row r="41" spans="3:14" ht="60" x14ac:dyDescent="0.25">
      <c r="C41" s="83" t="s">
        <v>95</v>
      </c>
      <c r="D41" s="74" t="s">
        <v>163</v>
      </c>
      <c r="E41" s="75" t="s">
        <v>164</v>
      </c>
      <c r="F41" s="75" t="s">
        <v>165</v>
      </c>
      <c r="G41" s="75"/>
      <c r="H41" s="76" t="str">
        <f>IF(OR(AND('Notice d''utilisation'!$D$18="Projet interne : la récupération et l'usage de la chaleur se font sur le site",N41="Externe"),AND('Notice d''utilisation'!$D$16&lt;&gt;"Toutes Phases",'Notice d''utilisation'!$D$16&lt;&gt;D41)),"Non","Oui")</f>
        <v>Oui</v>
      </c>
      <c r="I41" s="76"/>
      <c r="J41" s="76"/>
      <c r="K41" s="77" t="s">
        <v>98</v>
      </c>
      <c r="L41" s="77" t="s">
        <v>90</v>
      </c>
      <c r="M41" s="84" t="s">
        <v>166</v>
      </c>
    </row>
    <row r="42" spans="3:14" ht="30" x14ac:dyDescent="0.25">
      <c r="C42" s="83" t="s">
        <v>95</v>
      </c>
      <c r="D42" s="74" t="s">
        <v>163</v>
      </c>
      <c r="E42" s="75" t="s">
        <v>167</v>
      </c>
      <c r="F42" s="75" t="s">
        <v>168</v>
      </c>
      <c r="G42" s="75"/>
      <c r="H42" s="76" t="str">
        <f>IF(OR(AND('Notice d''utilisation'!$D$18="Projet interne : la récupération et l'usage de la chaleur se font sur le site",N42="Externe"),AND('Notice d''utilisation'!$D$16&lt;&gt;"Toutes Phases",'Notice d''utilisation'!$D$16&lt;&gt;D42)),"Non","Oui")</f>
        <v>Oui</v>
      </c>
      <c r="I42" s="76"/>
      <c r="J42" s="76"/>
      <c r="K42" s="77" t="s">
        <v>98</v>
      </c>
      <c r="L42" s="77" t="s">
        <v>90</v>
      </c>
      <c r="M42" s="79" t="s">
        <v>79</v>
      </c>
    </row>
    <row r="43" spans="3:14" ht="75" x14ac:dyDescent="0.25">
      <c r="C43" s="83" t="s">
        <v>81</v>
      </c>
      <c r="D43" s="74" t="s">
        <v>163</v>
      </c>
      <c r="E43" s="75" t="s">
        <v>169</v>
      </c>
      <c r="F43" s="75" t="s">
        <v>170</v>
      </c>
      <c r="G43" s="75"/>
      <c r="H43" s="76" t="str">
        <f>IF(OR(AND('Notice d''utilisation'!$D$18="Projet interne : la récupération et l'usage de la chaleur se font sur le site",N43="Externe"),AND('Notice d''utilisation'!$D$16&lt;&gt;"Toutes Phases",'Notice d''utilisation'!$D$16&lt;&gt;D43)),"Non","Oui")</f>
        <v>Oui</v>
      </c>
      <c r="I43" s="76"/>
      <c r="J43" s="76"/>
      <c r="K43" s="77" t="s">
        <v>84</v>
      </c>
      <c r="L43" s="77" t="s">
        <v>85</v>
      </c>
      <c r="M43" s="79" t="s">
        <v>86</v>
      </c>
    </row>
    <row r="44" spans="3:14" ht="75" x14ac:dyDescent="0.25">
      <c r="C44" s="83" t="s">
        <v>81</v>
      </c>
      <c r="D44" s="74" t="s">
        <v>163</v>
      </c>
      <c r="E44" s="75" t="s">
        <v>171</v>
      </c>
      <c r="F44" s="75" t="s">
        <v>172</v>
      </c>
      <c r="G44" s="75"/>
      <c r="H44" s="76" t="str">
        <f>IF(OR(AND('Notice d''utilisation'!$D$18="Projet interne : la récupération et l'usage de la chaleur se font sur le site",N44="Externe"),AND('Notice d''utilisation'!$D$16&lt;&gt;"Toutes Phases",'Notice d''utilisation'!$D$16&lt;&gt;D44)),"Non","Oui")</f>
        <v>Oui</v>
      </c>
      <c r="I44" s="76"/>
      <c r="J44" s="76"/>
      <c r="K44" s="77" t="s">
        <v>84</v>
      </c>
      <c r="L44" s="77" t="s">
        <v>85</v>
      </c>
      <c r="M44" s="79" t="s">
        <v>86</v>
      </c>
    </row>
    <row r="45" spans="3:14" ht="75" x14ac:dyDescent="0.25">
      <c r="C45" s="83" t="s">
        <v>120</v>
      </c>
      <c r="D45" s="74" t="s">
        <v>163</v>
      </c>
      <c r="E45" s="75" t="s">
        <v>173</v>
      </c>
      <c r="F45" s="75" t="s">
        <v>174</v>
      </c>
      <c r="G45" s="75"/>
      <c r="H45" s="76" t="str">
        <f>IF(OR(AND('Notice d''utilisation'!$D$18="Projet interne : la récupération et l'usage de la chaleur se font sur le site",N45="Externe"),AND('Notice d''utilisation'!$D$16&lt;&gt;"Toutes Phases",'Notice d''utilisation'!$D$16&lt;&gt;D45)),"Non","Oui")</f>
        <v>Oui</v>
      </c>
      <c r="I45" s="76"/>
      <c r="J45" s="76"/>
      <c r="K45" s="77" t="s">
        <v>123</v>
      </c>
      <c r="L45" s="77" t="s">
        <v>124</v>
      </c>
      <c r="M45" s="75" t="s">
        <v>65</v>
      </c>
    </row>
    <row r="46" spans="3:14" ht="75" x14ac:dyDescent="0.25">
      <c r="C46" s="83" t="s">
        <v>120</v>
      </c>
      <c r="D46" s="74" t="s">
        <v>163</v>
      </c>
      <c r="E46" s="75" t="s">
        <v>175</v>
      </c>
      <c r="F46" s="75" t="s">
        <v>176</v>
      </c>
      <c r="G46" s="75"/>
      <c r="H46" s="76" t="str">
        <f>IF(OR(AND('Notice d''utilisation'!$D$18="Projet interne : la récupération et l'usage de la chaleur se font sur le site",N46="Externe"),AND('Notice d''utilisation'!$D$16&lt;&gt;"Toutes Phases",'Notice d''utilisation'!$D$16&lt;&gt;D46)),"Non","Oui")</f>
        <v>Oui</v>
      </c>
      <c r="I46" s="76"/>
      <c r="J46" s="76"/>
      <c r="K46" s="77" t="s">
        <v>123</v>
      </c>
      <c r="L46" s="77" t="s">
        <v>124</v>
      </c>
      <c r="M46" s="75" t="s">
        <v>65</v>
      </c>
    </row>
    <row r="47" spans="3:14" ht="75" x14ac:dyDescent="0.25">
      <c r="C47" s="83" t="s">
        <v>120</v>
      </c>
      <c r="D47" s="74" t="s">
        <v>163</v>
      </c>
      <c r="E47" s="75" t="s">
        <v>177</v>
      </c>
      <c r="F47" s="75" t="s">
        <v>178</v>
      </c>
      <c r="G47" s="75"/>
      <c r="H47" s="76" t="str">
        <f>IF(OR(AND('Notice d''utilisation'!$D$18="Projet interne : la récupération et l'usage de la chaleur se font sur le site",N47="Externe"),AND('Notice d''utilisation'!$D$16&lt;&gt;"Toutes Phases",'Notice d''utilisation'!$D$16&lt;&gt;D47)),"Non","Oui")</f>
        <v>Oui</v>
      </c>
      <c r="I47" s="76"/>
      <c r="J47" s="76"/>
      <c r="K47" s="77" t="s">
        <v>123</v>
      </c>
      <c r="L47" s="77" t="s">
        <v>124</v>
      </c>
      <c r="M47" s="75" t="s">
        <v>65</v>
      </c>
    </row>
  </sheetData>
  <sheetProtection algorithmName="SHA-512" hashValue="CIDk4w2G8DYtazL4/y0EBmqD87pS+tBCTRSL+KvKPOhVpOM2jylPQlr84RhMoHpJ/efZsIQAtJeGoNSRE4ehOw==" saltValue="6EAVS/RIY5AV2Xbe6dTX+A==" spinCount="100000" sheet="1" objects="1" scenarios="1" formatCells="0" formatColumns="0" formatRows="0" sort="0" autoFilter="0" pivotTables="0"/>
  <autoFilter ref="C6:M47" xr:uid="{723A7673-4C6D-4CB5-BE34-7CE935878C61}"/>
  <sortState xmlns:xlrd2="http://schemas.microsoft.com/office/spreadsheetml/2017/richdata2" ref="C7:J47">
    <sortCondition ref="D6:D47"/>
  </sortState>
  <mergeCells count="2">
    <mergeCell ref="A5:B5"/>
    <mergeCell ref="D3:E3"/>
  </mergeCells>
  <conditionalFormatting sqref="G41:G47 G7:G11">
    <cfRule type="containsBlanks" dxfId="36" priority="15">
      <formula>LEN(TRIM(G7))=0</formula>
    </cfRule>
  </conditionalFormatting>
  <conditionalFormatting sqref="G12:G17">
    <cfRule type="containsBlanks" dxfId="35" priority="14">
      <formula>LEN(TRIM(G12))=0</formula>
    </cfRule>
  </conditionalFormatting>
  <conditionalFormatting sqref="G40">
    <cfRule type="containsBlanks" dxfId="34" priority="10">
      <formula>LEN(TRIM(G40))=0</formula>
    </cfRule>
  </conditionalFormatting>
  <conditionalFormatting sqref="G35:G39">
    <cfRule type="containsBlanks" dxfId="33" priority="8">
      <formula>LEN(TRIM(G35))=0</formula>
    </cfRule>
  </conditionalFormatting>
  <conditionalFormatting sqref="G25:G34">
    <cfRule type="containsBlanks" dxfId="32" priority="7">
      <formula>LEN(TRIM(G25))=0</formula>
    </cfRule>
  </conditionalFormatting>
  <conditionalFormatting sqref="G18:G23">
    <cfRule type="containsBlanks" dxfId="31" priority="6">
      <formula>LEN(TRIM(G18))=0</formula>
    </cfRule>
  </conditionalFormatting>
  <conditionalFormatting sqref="C7:M21 C22:H23 K22:M23 C25:M47 H7:H47">
    <cfRule type="expression" dxfId="30" priority="5">
      <formula>$H7="Non"</formula>
    </cfRule>
  </conditionalFormatting>
  <conditionalFormatting sqref="G24">
    <cfRule type="containsBlanks" dxfId="29" priority="4">
      <formula>LEN(TRIM(G24))=0</formula>
    </cfRule>
  </conditionalFormatting>
  <conditionalFormatting sqref="C24:D24 G24:H24 K24:M24">
    <cfRule type="expression" dxfId="28" priority="3">
      <formula>$H24="Non"</formula>
    </cfRule>
  </conditionalFormatting>
  <conditionalFormatting sqref="E24:F24">
    <cfRule type="expression" dxfId="27" priority="2">
      <formula>$H24="Non"</formula>
    </cfRule>
  </conditionalFormatting>
  <conditionalFormatting sqref="I22:J24">
    <cfRule type="expression" dxfId="26" priority="1">
      <formula>$H22="Non"</formula>
    </cfRule>
  </conditionalFormatting>
  <dataValidations count="1">
    <dataValidation type="list" allowBlank="1" showInputMessage="1" showErrorMessage="1" sqref="H7:H47" xr:uid="{2BF3E61A-034B-4527-8C1F-8DFE109BCCAC}">
      <formula1>"Oui,Non"</formula1>
    </dataValidation>
  </dataValidations>
  <hyperlinks>
    <hyperlink ref="M29" location="Fiche_financement!A1" display="Fiches mécanismes de tiers financement" xr:uid="{E93D5CAD-D3B4-427E-9FB3-9FDD7FCEB773}"/>
    <hyperlink ref="M15" location="Fiche_financement!A1" display="Fiches mécanismes de tiers financement" xr:uid="{85E5C3F7-E64F-491F-B244-E7D2959341B2}"/>
    <hyperlink ref="M14" location="Fiche_CPE!A1" display="Fiche CPE (Contrat de performance énergétique)" xr:uid="{AB7EE219-897A-455E-AB92-990636C2A79C}"/>
    <hyperlink ref="M41" location="'Fiche_prévention accidents'!A1" display="Fiche plan de prévention des accidents" xr:uid="{75BF563B-7E70-47EB-BF21-42258C9338AB}"/>
    <hyperlink ref="M42" location="Fiche_CPE!A1" display="Fiche CPE (Contrat de performance énergétique)" xr:uid="{B0DCEFD5-CDEE-4B71-A0B4-E49EF38A2809}"/>
    <hyperlink ref="M28" location="Fiche_CPE!A1" display="Fiche CPE (Contrat de performance énergétique)" xr:uid="{E2A944CC-C7CD-473B-ABD9-C0FDF8E5CACC}"/>
    <hyperlink ref="M10" location="Fiche_CPE!A1" display="Fiche CPE (Contrat de performance énergétique)" xr:uid="{7CAD1CAE-5C15-4479-8544-604FEEA65641}"/>
    <hyperlink ref="M16" location="Fiche_CPE!A1" display="Fiche CPE (Contrat de performance énergétique)" xr:uid="{B4F7DABB-A9C7-4F2A-A53E-C83D06D2A4D5}"/>
    <hyperlink ref="M20" location="Fiche_aides!A1" display="Fiche aides et subventions" xr:uid="{F7F61020-13BC-4568-8ACD-C0C36303E0F1}"/>
    <hyperlink ref="M34" location="'Fiche_prix énergies'!A1" display="Fiche mécanisme de garantie du prix des énergies" xr:uid="{6D05E1A6-19FF-4765-B899-7C07B38E2CC2}"/>
    <hyperlink ref="M17" location="Fiche_IPMVP!A1" display="Fiche mesures des performances (Méthode IPMVP)" xr:uid="{629C08AC-51E0-4227-A40A-6C872805DC02}"/>
    <hyperlink ref="M36" location="Fiche_CPE!A1" display="Fiche CPE (Contrat de performance énergétique)" xr:uid="{FE6E16B7-C1DB-46B4-930E-BE890D5C3347}"/>
    <hyperlink ref="M11" location="Fiche_formation!A1" display="Fiche formation aux enjeux de performance énergétique" xr:uid="{7083401E-0F43-4CCF-A1EB-4F34B3C056D3}"/>
    <hyperlink ref="M21" location="Fiche_formation!A1" display="Fiche formation aux enjeux de performance énergétique" xr:uid="{45031125-CFDF-4049-BD82-D1BD6365A59F}"/>
    <hyperlink ref="M40" location="Fiche_formation!A1" display="Fiche formation aux enjeux de performance énergétique" xr:uid="{9412DD07-E514-461B-990C-D9CEF8714DFE}"/>
    <hyperlink ref="M43:M44" location="Fiche_formation!A1" display="Fiche formation aux enjeux de performance énergétique" xr:uid="{472D0BF9-ACF0-4A07-981B-43A2B8711109}"/>
    <hyperlink ref="M18" location="'Fiche_analyse sensibilité'!A1" display="Fiche analyse de sensibilité" xr:uid="{E74AE308-834F-4E41-B1F3-03DAF3A69E1F}"/>
    <hyperlink ref="M19" location="'Fiche_analyse sensibilité'!A1" display="Fiche analyse de sensibilité" xr:uid="{58722F8E-F22F-49E3-B149-453C3ED4F0B9}"/>
    <hyperlink ref="M32" location="'Fiche_analyse sensibilité'!A1" display="Fiche analyse de sensibilité" xr:uid="{27777E26-C68D-4CC7-8058-6DAB2A42A25E}"/>
    <hyperlink ref="M35" location="'Fiche_analyse sensibilité'!A1" display="Fiche analyse de sensibilité" xr:uid="{E78421D6-A5E9-4779-BFED-525C24367252}"/>
    <hyperlink ref="M38:M39" location="'Fiche_analyse sensibilité'!A1" display="Fiche analyse de sensibilité" xr:uid="{49288DBA-CF14-4738-9F0C-9DEDE741F6D6}"/>
  </hyperlink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BD5E194D-2253-4D2A-A64F-5115CCB97C04}">
          <x14:formula1>
            <xm:f>Listes!$B$2:$B$7</xm:f>
          </x14:formula1>
          <xm:sqref>I7:J47</xm:sqref>
        </x14:dataValidation>
        <x14:dataValidation type="list" allowBlank="1" showInputMessage="1" showErrorMessage="1" xr:uid="{4EFE10EA-DB05-49A8-AA7E-54D714FD4706}">
          <x14:formula1>
            <xm:f>Listes!$B$20:$B$23</xm:f>
          </x14:formula1>
          <xm:sqref>D7:D47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A331AD-E379-4B3E-8655-41F98A76F522}">
  <sheetPr codeName="Feuil3"/>
  <dimension ref="A1:L46"/>
  <sheetViews>
    <sheetView showGridLines="0" zoomScaleNormal="100" workbookViewId="0">
      <pane xSplit="2" ySplit="5" topLeftCell="F6" activePane="bottomRight" state="frozen"/>
      <selection pane="topRight" activeCell="D5" sqref="D5"/>
      <selection pane="bottomLeft" activeCell="D5" sqref="D5"/>
      <selection pane="bottomRight" activeCell="E20" sqref="E20"/>
    </sheetView>
  </sheetViews>
  <sheetFormatPr baseColWidth="10" defaultColWidth="11.42578125" defaultRowHeight="15" x14ac:dyDescent="0.25"/>
  <cols>
    <col min="1" max="1" width="9.5703125" style="15" customWidth="1"/>
    <col min="2" max="2" width="14.7109375" style="14" bestFit="1" customWidth="1"/>
    <col min="3" max="3" width="19.7109375" style="14" bestFit="1" customWidth="1"/>
    <col min="4" max="4" width="82.5703125" style="7" bestFit="1" customWidth="1"/>
    <col min="5" max="5" width="26.85546875" style="7" bestFit="1" customWidth="1"/>
    <col min="6" max="6" width="12.140625" style="7" bestFit="1" customWidth="1"/>
    <col min="7" max="7" width="20.28515625" style="7" bestFit="1" customWidth="1"/>
    <col min="8" max="8" width="16.5703125" style="7" bestFit="1" customWidth="1"/>
    <col min="9" max="9" width="22.42578125" style="7" bestFit="1" customWidth="1"/>
    <col min="10" max="10" width="61.140625" style="14" bestFit="1" customWidth="1"/>
    <col min="11" max="12" width="59.7109375" style="14" bestFit="1" customWidth="1"/>
    <col min="13" max="16384" width="11.42578125" style="15"/>
  </cols>
  <sheetData>
    <row r="1" spans="1:12" x14ac:dyDescent="0.25">
      <c r="C1" s="16"/>
      <c r="D1" s="15"/>
      <c r="E1" s="15"/>
      <c r="F1" s="15"/>
      <c r="G1" s="15"/>
      <c r="H1" s="15"/>
      <c r="I1" s="15"/>
    </row>
    <row r="2" spans="1:12" x14ac:dyDescent="0.25">
      <c r="C2" s="15"/>
      <c r="D2" s="17" t="s">
        <v>179</v>
      </c>
      <c r="E2" s="17"/>
      <c r="F2" s="17"/>
      <c r="G2" s="17"/>
      <c r="H2" s="17"/>
      <c r="I2" s="17"/>
    </row>
    <row r="3" spans="1:12" x14ac:dyDescent="0.25">
      <c r="C3" s="16"/>
    </row>
    <row r="4" spans="1:12" x14ac:dyDescent="0.25">
      <c r="C4" s="16"/>
    </row>
    <row r="5" spans="1:12" ht="39.75" customHeight="1" x14ac:dyDescent="0.25">
      <c r="A5" s="1"/>
      <c r="B5" s="2" t="s">
        <v>27</v>
      </c>
      <c r="C5" s="2" t="s">
        <v>29</v>
      </c>
      <c r="D5" s="3" t="s">
        <v>31</v>
      </c>
      <c r="E5" s="3" t="s">
        <v>39</v>
      </c>
      <c r="F5" s="3" t="s">
        <v>41</v>
      </c>
      <c r="G5" s="3" t="s">
        <v>180</v>
      </c>
      <c r="H5" s="3" t="s">
        <v>181</v>
      </c>
      <c r="I5" s="4" t="s">
        <v>182</v>
      </c>
      <c r="J5" s="4" t="s">
        <v>56</v>
      </c>
      <c r="K5" s="4" t="s">
        <v>57</v>
      </c>
      <c r="L5" s="4" t="s">
        <v>58</v>
      </c>
    </row>
    <row r="6" spans="1:12" ht="20.25" customHeight="1" x14ac:dyDescent="0.25">
      <c r="A6" s="1"/>
      <c r="B6" s="6" t="str">
        <f>INDEX('1. Evaluation des risques'!$C$6:$M$47,MATCH(Tableau_risques3[[#This Row],[Risque]],'1. Evaluation des risques'!$E$6:$E$47,0),MATCH(Tableau_risques3[[#Headers],[Nature]],'1. Evaluation des risques'!$C$6:$M$6,0))</f>
        <v>Technique</v>
      </c>
      <c r="C6" s="6" t="str">
        <f>INDEX('1. Evaluation des risques'!$C$6:$M$47,MATCH(Tableau_risques3[[#This Row],[Risque]],'1. Evaluation des risques'!$E$6:$E$47,0),MATCH(Tableau_risques3[[#Headers],[Phase du projet]],'1. Evaluation des risques'!$C$6:$M$6,0))</f>
        <v>1. Etude avant-projet</v>
      </c>
      <c r="D6" s="6" t="str">
        <f>'1. Evaluation des risques'!E7</f>
        <v>Performance de l'équipement</v>
      </c>
      <c r="E6" s="6" t="str">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Moyen</v>
      </c>
      <c r="F6" s="6" t="str">
        <f>IF(INDEX('1. Evaluation des risques'!$H$7:$H$47,MATCH(Tableau_risques3[[#This Row],[Risque]],'1. Evaluation des risques'!$E$7:$E$47,0))="Non",0,INDEX('1. Evaluation des risques'!$C$6:$M$47,MATCH(Tableau_risques3[[#This Row],[Risque]],'1. Evaluation des risques'!$E$6:$E$47,0),MATCH(Tableau_risques3[[#Headers],[Gravité]],'1. Evaluation des risques'!$C$6:$M$6,0)))</f>
        <v>Fort</v>
      </c>
      <c r="G6" s="6">
        <f>_xlfn.IFNA(IF(E6="","",VLOOKUP(E6,Listes!B$2:C$7,2,FALSE)),0)</f>
        <v>3</v>
      </c>
      <c r="H6" s="6">
        <f>_xlfn.IFNA(IF(F6="","",VLOOKUP(F6,Listes!B$2:C$7,2,FALSE)),0)</f>
        <v>4</v>
      </c>
      <c r="I6" s="18">
        <f t="shared" ref="I6:I46" si="0">IF(OR(G6="",H6=""),"",G6*H6)</f>
        <v>12</v>
      </c>
      <c r="J6" s="6" t="str">
        <f>INDEX('1. Evaluation des risques'!$C$6:$M$47,MATCH(Tableau_risques3[[#This Row],[Risque]],'1. Evaluation des risques'!$E$6:$E$47,0),MATCH(Tableau_risques3[[#Headers],[Solutions de mitigation (prévention)]],'1. Evaluation des risques'!$C$6:$M$6,0))</f>
        <v>Benchmark / Etat de l'art / Comité d'expert technique
Technologie adaptée (double enveloppe, etc.), filtres</v>
      </c>
      <c r="K6" s="6" t="str">
        <f>INDEX('1. Evaluation des risques'!$C$6:$M$47,MATCH(Tableau_risques3[[#This Row],[Risque]],'1. Evaluation des risques'!$E$6:$E$47,0),MATCH(Tableau_risques3[[#Headers],[Solutions de mitigation (protection)]],'1. Evaluation des risques'!$C$6:$M$6,0))</f>
        <v>Valider la performance de l'équipement lors de la phase de conception</v>
      </c>
      <c r="L6" s="6" t="str">
        <f>INDEX('1. Evaluation des risques'!$C$6:$M$47,MATCH(Tableau_risques3[[#This Row],[Risque]],'1. Evaluation des risques'!$E$6:$E$47,0),MATCH(Tableau_risques3[[#Headers],[Fiches mitigation des risques]],'1. Evaluation des risques'!$C$6:$M$6,0))</f>
        <v xml:space="preserve"> </v>
      </c>
    </row>
    <row r="7" spans="1:12" ht="20.25" customHeight="1" x14ac:dyDescent="0.25">
      <c r="A7" s="1"/>
      <c r="B7" s="6" t="str">
        <f>INDEX('1. Evaluation des risques'!$C$6:$M$47,MATCH(Tableau_risques3[[#This Row],[Risque]],'1. Evaluation des risques'!$E$6:$E$47,0),MATCH(Tableau_risques3[[#Headers],[Nature]],'1. Evaluation des risques'!$C$6:$M$6,0))</f>
        <v>Technique</v>
      </c>
      <c r="C7" s="6" t="str">
        <f>INDEX('1. Evaluation des risques'!$C$6:$M$47,MATCH(Tableau_risques3[[#This Row],[Risque]],'1. Evaluation des risques'!$E$6:$E$47,0),MATCH(Tableau_risques3[[#Headers],[Phase du projet]],'1. Evaluation des risques'!$C$6:$M$6,0))</f>
        <v>1. Etude avant-projet</v>
      </c>
      <c r="D7" s="6" t="str">
        <f>'1. Evaluation des risques'!E8</f>
        <v>Inadapté aux évolutions du site</v>
      </c>
      <c r="E7" s="6" t="str">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Moyen</v>
      </c>
      <c r="F7" s="6" t="str">
        <f>IF(INDEX('1. Evaluation des risques'!$H$7:$H$47,MATCH(Tableau_risques3[[#This Row],[Risque]],'1. Evaluation des risques'!$E$7:$E$47,0))="Non",0,INDEX('1. Evaluation des risques'!$C$6:$M$47,MATCH(Tableau_risques3[[#This Row],[Risque]],'1. Evaluation des risques'!$E$6:$E$47,0),MATCH(Tableau_risques3[[#Headers],[Gravité]],'1. Evaluation des risques'!$C$6:$M$6,0)))</f>
        <v>Très faible</v>
      </c>
      <c r="G7" s="6">
        <f>_xlfn.IFNA(IF(E7="","",VLOOKUP(E7,Listes!B$2:C$7,2,FALSE)),0)</f>
        <v>3</v>
      </c>
      <c r="H7" s="6">
        <f>_xlfn.IFNA(IF(F7="","",VLOOKUP(F7,Listes!B$2:C$7,2,FALSE)),0)</f>
        <v>1</v>
      </c>
      <c r="I7" s="18">
        <f t="shared" si="0"/>
        <v>3</v>
      </c>
      <c r="J7" s="6" t="str">
        <f>INDEX('1. Evaluation des risques'!$C$6:$M$47,MATCH(Tableau_risques3[[#This Row],[Risque]],'1. Evaluation des risques'!$E$6:$E$47,0),MATCH(Tableau_risques3[[#Headers],[Solutions de mitigation (prévention)]],'1. Evaluation des risques'!$C$6:$M$6,0))</f>
        <v>Prévoir différents scénarios d'évolution de la production du site en considérant une marge</v>
      </c>
      <c r="K7" s="6" t="str">
        <f>INDEX('1. Evaluation des risques'!$C$6:$M$47,MATCH(Tableau_risques3[[#This Row],[Risque]],'1. Evaluation des risques'!$E$6:$E$47,0),MATCH(Tableau_risques3[[#Headers],[Solutions de mitigation (protection)]],'1. Evaluation des risques'!$C$6:$M$6,0))</f>
        <v>Anticiper les différentes possibilités d'évolution du site lors de la phase de conception</v>
      </c>
      <c r="L7" s="6" t="str">
        <f>INDEX('1. Evaluation des risques'!$C$6:$M$47,MATCH(Tableau_risques3[[#This Row],[Risque]],'1. Evaluation des risques'!$E$6:$E$47,0),MATCH(Tableau_risques3[[#Headers],[Fiches mitigation des risques]],'1. Evaluation des risques'!$C$6:$M$6,0))</f>
        <v xml:space="preserve"> </v>
      </c>
    </row>
    <row r="8" spans="1:12" ht="45" x14ac:dyDescent="0.25">
      <c r="A8" s="1"/>
      <c r="B8" s="6" t="str">
        <f>INDEX('1. Evaluation des risques'!$C$6:$M$47,MATCH(Tableau_risques3[[#This Row],[Risque]],'1. Evaluation des risques'!$E$6:$E$47,0),MATCH(Tableau_risques3[[#Headers],[Nature]],'1. Evaluation des risques'!$C$6:$M$6,0))</f>
        <v>Technique</v>
      </c>
      <c r="C8" s="6" t="str">
        <f>INDEX('1. Evaluation des risques'!$C$6:$M$47,MATCH(Tableau_risques3[[#This Row],[Risque]],'1. Evaluation des risques'!$E$6:$E$47,0),MATCH(Tableau_risques3[[#Headers],[Phase du projet]],'1. Evaluation des risques'!$C$6:$M$6,0))</f>
        <v>1. Etude avant-projet</v>
      </c>
      <c r="D8" s="6" t="str">
        <f>'1. Evaluation des risques'!E9</f>
        <v>Inadapté aux besoins du site</v>
      </c>
      <c r="E8" s="6" t="str">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Fort</v>
      </c>
      <c r="F8" s="6" t="str">
        <f>IF(INDEX('1. Evaluation des risques'!$H$7:$H$47,MATCH(Tableau_risques3[[#This Row],[Risque]],'1. Evaluation des risques'!$E$7:$E$47,0))="Non",0,INDEX('1. Evaluation des risques'!$C$6:$M$47,MATCH(Tableau_risques3[[#This Row],[Risque]],'1. Evaluation des risques'!$E$6:$E$47,0),MATCH(Tableau_risques3[[#Headers],[Gravité]],'1. Evaluation des risques'!$C$6:$M$6,0)))</f>
        <v>Faible</v>
      </c>
      <c r="G8" s="6">
        <f>_xlfn.IFNA(IF(E8="","",VLOOKUP(E8,Listes!B$2:C$7,2,FALSE)),0)</f>
        <v>4</v>
      </c>
      <c r="H8" s="6">
        <f>_xlfn.IFNA(IF(F8="","",VLOOKUP(F8,Listes!B$2:C$7,2,FALSE)),0)</f>
        <v>2</v>
      </c>
      <c r="I8" s="18">
        <f t="shared" si="0"/>
        <v>8</v>
      </c>
      <c r="J8" s="6" t="str">
        <f>INDEX('1. Evaluation des risques'!$C$6:$M$47,MATCH(Tableau_risques3[[#This Row],[Risque]],'1. Evaluation des risques'!$E$6:$E$47,0),MATCH(Tableau_risques3[[#Headers],[Solutions de mitigation (prévention)]],'1. Evaluation des risques'!$C$6:$M$6,0))</f>
        <v>Faire des mesures / enregistrements
Etude de sensibilité / identifier le besoin dans le cahier des charges</v>
      </c>
      <c r="K8" s="6" t="str">
        <f>INDEX('1. Evaluation des risques'!$C$6:$M$47,MATCH(Tableau_risques3[[#This Row],[Risque]],'1. Evaluation des risques'!$E$6:$E$47,0),MATCH(Tableau_risques3[[#Headers],[Solutions de mitigation (protection)]],'1. Evaluation des risques'!$C$6:$M$6,0))</f>
        <v>Pénalités pour le maître d'œuvre en cas de non respect du cahier des charges</v>
      </c>
      <c r="L8" s="6" t="str">
        <f>INDEX('1. Evaluation des risques'!$C$6:$M$47,MATCH(Tableau_risques3[[#This Row],[Risque]],'1. Evaluation des risques'!$E$6:$E$47,0),MATCH(Tableau_risques3[[#Headers],[Fiches mitigation des risques]],'1. Evaluation des risques'!$C$6:$M$6,0))</f>
        <v xml:space="preserve"> </v>
      </c>
    </row>
    <row r="9" spans="1:12" ht="150" x14ac:dyDescent="0.25">
      <c r="A9" s="1"/>
      <c r="B9" s="6" t="str">
        <f>INDEX('1. Evaluation des risques'!$C$6:$M$47,MATCH(Tableau_risques3[[#This Row],[Risque]],'1. Evaluation des risques'!$E$6:$E$47,0),MATCH(Tableau_risques3[[#Headers],[Nature]],'1. Evaluation des risques'!$C$6:$M$6,0))</f>
        <v>Contrat</v>
      </c>
      <c r="C9" s="6" t="str">
        <f>INDEX('1. Evaluation des risques'!$C$6:$M$47,MATCH(Tableau_risques3[[#This Row],[Risque]],'1. Evaluation des risques'!$E$6:$E$47,0),MATCH(Tableau_risques3[[#Headers],[Phase du projet]],'1. Evaluation des risques'!$C$6:$M$6,0))</f>
        <v>1. Etude avant-projet</v>
      </c>
      <c r="D9" s="6" t="str">
        <f>'1. Evaluation des risques'!E10</f>
        <v>Défaut d'atteinte d'un accord</v>
      </c>
      <c r="E9"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9"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9" s="6">
        <f>_xlfn.IFNA(IF(E9="","",VLOOKUP(E9,Listes!B$2:C$7,2,FALSE)),0)</f>
        <v>0</v>
      </c>
      <c r="H9" s="6">
        <f>_xlfn.IFNA(IF(F9="","",VLOOKUP(F9,Listes!B$2:C$7,2,FALSE)),0)</f>
        <v>0</v>
      </c>
      <c r="I9" s="18">
        <f t="shared" si="0"/>
        <v>0</v>
      </c>
      <c r="J9" s="6" t="str">
        <f>INDEX('1. Evaluation des risques'!$C$6:$M$47,MATCH(Tableau_risques3[[#This Row],[Risque]],'1. Evaluation des risques'!$E$6:$E$47,0),MATCH(Tableau_risques3[[#Headers],[Solutions de mitigation (prévention)]],'1. Evaluation des risques'!$C$6:$M$6,0))</f>
        <v>Identifier les parties prenantes
Définir les risques et opportunités des différents types de contrat (DSP ; SEM ; CPE ; SPV etc.)
Externaliser par un cabinet spécialisé</v>
      </c>
      <c r="K9" s="6" t="str">
        <f>INDEX('1. Evaluation des risques'!$C$6:$M$47,MATCH(Tableau_risques3[[#This Row],[Risque]],'1. Evaluation des risques'!$E$6:$E$47,0),MATCH(Tableau_risques3[[#Headers],[Solutions de mitigation (protection)]],'1. Evaluation des risques'!$C$6:$M$6,0))</f>
        <v>Créer des nouveaux contrats (SEM)
Prévoir des articles contractuels dédiés
Clause entrée/sortie
Clause de renégociation
Propriété intelectuelle
Clause de confidentialité
Protection des données
Pacte d'associés (SPV) 
Séparer les contrats - durées (commercial / Exploitation Maintenance)</v>
      </c>
      <c r="L9" s="6" t="str">
        <f>INDEX('1. Evaluation des risques'!$C$6:$M$47,MATCH(Tableau_risques3[[#This Row],[Risque]],'1. Evaluation des risques'!$E$6:$E$47,0),MATCH(Tableau_risques3[[#Headers],[Fiches mitigation des risques]],'1. Evaluation des risques'!$C$6:$M$6,0))</f>
        <v>Fiche CPE (Contrat de performance énergétique)</v>
      </c>
    </row>
    <row r="10" spans="1:12" ht="75" x14ac:dyDescent="0.25">
      <c r="A10" s="1"/>
      <c r="B10" s="6" t="str">
        <f>INDEX('1. Evaluation des risques'!$C$6:$M$47,MATCH(Tableau_risques3[[#This Row],[Risque]],'1. Evaluation des risques'!$E$6:$E$47,0),MATCH(Tableau_risques3[[#Headers],[Nature]],'1. Evaluation des risques'!$C$6:$M$6,0))</f>
        <v>Organisation</v>
      </c>
      <c r="C10" s="6" t="str">
        <f>INDEX('1. Evaluation des risques'!$C$6:$M$47,MATCH(Tableau_risques3[[#This Row],[Risque]],'1. Evaluation des risques'!$E$6:$E$47,0),MATCH(Tableau_risques3[[#Headers],[Phase du projet]],'1. Evaluation des risques'!$C$6:$M$6,0))</f>
        <v>1. Etude avant-projet</v>
      </c>
      <c r="D10" s="6" t="str">
        <f>'1. Evaluation des risques'!E11</f>
        <v>Réglementation</v>
      </c>
      <c r="E10"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10"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10" s="6">
        <f>_xlfn.IFNA(IF(E10="","",VLOOKUP(E10,Listes!B$2:C$7,2,FALSE)),0)</f>
        <v>0</v>
      </c>
      <c r="H10" s="6">
        <f>_xlfn.IFNA(IF(F10="","",VLOOKUP(F10,Listes!B$2:C$7,2,FALSE)),0)</f>
        <v>0</v>
      </c>
      <c r="I10" s="18">
        <f t="shared" si="0"/>
        <v>0</v>
      </c>
      <c r="J10" s="6" t="str">
        <f>INDEX('1. Evaluation des risques'!$C$6:$M$47,MATCH(Tableau_risques3[[#This Row],[Risque]],'1. Evaluation des risques'!$E$6:$E$47,0),MATCH(Tableau_risques3[[#Headers],[Solutions de mitigation (prévention)]],'1. Evaluation des risques'!$C$6:$M$6,0))</f>
        <v>Identifier les différentes parties prenantes
Proposer des montages entre acteurs, format de commité de pilotage
Réflechir à la gouvernance
Cv Expérience</v>
      </c>
      <c r="K10" s="6" t="str">
        <f>INDEX('1. Evaluation des risques'!$C$6:$M$47,MATCH(Tableau_risques3[[#This Row],[Risque]],'1. Evaluation des risques'!$E$6:$E$47,0),MATCH(Tableau_risques3[[#Headers],[Solutions de mitigation (protection)]],'1. Evaluation des risques'!$C$6:$M$6,0))</f>
        <v>Recensement des formations</v>
      </c>
      <c r="L10" s="6" t="str">
        <f>INDEX('1. Evaluation des risques'!$C$6:$M$47,MATCH(Tableau_risques3[[#This Row],[Risque]],'1. Evaluation des risques'!$E$6:$E$47,0),MATCH(Tableau_risques3[[#Headers],[Fiches mitigation des risques]],'1. Evaluation des risques'!$C$6:$M$6,0))</f>
        <v>Fiche formation aux enjeux de performance énergétique</v>
      </c>
    </row>
    <row r="11" spans="1:12" ht="30" x14ac:dyDescent="0.25">
      <c r="A11" s="1"/>
      <c r="B11" s="6" t="str">
        <f>INDEX('1. Evaluation des risques'!$C$6:$M$47,MATCH(Tableau_risques3[[#This Row],[Risque]],'1. Evaluation des risques'!$E$6:$E$47,0),MATCH(Tableau_risques3[[#Headers],[Nature]],'1. Evaluation des risques'!$C$6:$M$6,0))</f>
        <v>Technique</v>
      </c>
      <c r="C11" s="6" t="str">
        <f>INDEX('1. Evaluation des risques'!$C$6:$M$47,MATCH(Tableau_risques3[[#This Row],[Risque]],'1. Evaluation des risques'!$E$6:$E$47,0),MATCH(Tableau_risques3[[#Headers],[Phase du projet]],'1. Evaluation des risques'!$C$6:$M$6,0))</f>
        <v>2. Conception</v>
      </c>
      <c r="D11" s="6" t="str">
        <f>'1. Evaluation des risques'!E12</f>
        <v>Technologie non adaptée; équipement ou système complexe</v>
      </c>
      <c r="E11"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11"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11" s="6">
        <f>_xlfn.IFNA(IF(E11="","",VLOOKUP(E11,Listes!B$2:C$7,2,FALSE)),0)</f>
        <v>0</v>
      </c>
      <c r="H11" s="6">
        <f>_xlfn.IFNA(IF(F11="","",VLOOKUP(F11,Listes!B$2:C$7,2,FALSE)),0)</f>
        <v>0</v>
      </c>
      <c r="I11" s="18">
        <f t="shared" si="0"/>
        <v>0</v>
      </c>
      <c r="J11" s="6" t="str">
        <f>INDEX('1. Evaluation des risques'!$C$6:$M$47,MATCH(Tableau_risques3[[#This Row],[Risque]],'1. Evaluation des risques'!$E$6:$E$47,0),MATCH(Tableau_risques3[[#Headers],[Solutions de mitigation (prévention)]],'1. Evaluation des risques'!$C$6:$M$6,0))</f>
        <v>Benchmark / Etat de l'art / Comité d'expert technique
Technologie adaptée (double enveloppe, etc.), filtres</v>
      </c>
      <c r="K11" s="6" t="str">
        <f>INDEX('1. Evaluation des risques'!$C$6:$M$47,MATCH(Tableau_risques3[[#This Row],[Risque]],'1. Evaluation des risques'!$E$6:$E$47,0),MATCH(Tableau_risques3[[#Headers],[Solutions de mitigation (protection)]],'1. Evaluation des risques'!$C$6:$M$6,0))</f>
        <v>Contrat avec objectif de performance</v>
      </c>
      <c r="L11" s="6" t="str">
        <f>INDEX('1. Evaluation des risques'!$C$6:$M$47,MATCH(Tableau_risques3[[#This Row],[Risque]],'1. Evaluation des risques'!$E$6:$E$47,0),MATCH(Tableau_risques3[[#Headers],[Fiches mitigation des risques]],'1. Evaluation des risques'!$C$6:$M$6,0))</f>
        <v xml:space="preserve"> </v>
      </c>
    </row>
    <row r="12" spans="1:12" ht="45" x14ac:dyDescent="0.25">
      <c r="A12" s="1"/>
      <c r="B12" s="6" t="str">
        <f>INDEX('1. Evaluation des risques'!$C$6:$M$47,MATCH(Tableau_risques3[[#This Row],[Risque]],'1. Evaluation des risques'!$E$6:$E$47,0),MATCH(Tableau_risques3[[#Headers],[Nature]],'1. Evaluation des risques'!$C$6:$M$6,0))</f>
        <v>Technique</v>
      </c>
      <c r="C12" s="6" t="str">
        <f>INDEX('1. Evaluation des risques'!$C$6:$M$47,MATCH(Tableau_risques3[[#This Row],[Risque]],'1. Evaluation des risques'!$E$6:$E$47,0),MATCH(Tableau_risques3[[#Headers],[Phase du projet]],'1. Evaluation des risques'!$C$6:$M$6,0))</f>
        <v>2. Conception</v>
      </c>
      <c r="D12" s="6" t="str">
        <f>'1. Evaluation des risques'!E13</f>
        <v>Fluide "agressif"</v>
      </c>
      <c r="E12"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12"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12" s="6">
        <f>_xlfn.IFNA(IF(E12="","",VLOOKUP(E12,Listes!B$2:C$7,2,FALSE)),0)</f>
        <v>0</v>
      </c>
      <c r="H12" s="6">
        <f>_xlfn.IFNA(IF(F12="","",VLOOKUP(F12,Listes!B$2:C$7,2,FALSE)),0)</f>
        <v>0</v>
      </c>
      <c r="I12" s="18">
        <f t="shared" si="0"/>
        <v>0</v>
      </c>
      <c r="J12" s="6" t="str">
        <f>INDEX('1. Evaluation des risques'!$C$6:$M$47,MATCH(Tableau_risques3[[#This Row],[Risque]],'1. Evaluation des risques'!$E$6:$E$47,0),MATCH(Tableau_risques3[[#Headers],[Solutions de mitigation (prévention)]],'1. Evaluation des risques'!$C$6:$M$6,0))</f>
        <v xml:space="preserve">Comité d'expert technique 
Conception du projet sans fluide agressif
</v>
      </c>
      <c r="K12" s="6" t="str">
        <f>INDEX('1. Evaluation des risques'!$C$6:$M$47,MATCH(Tableau_risques3[[#This Row],[Risque]],'1. Evaluation des risques'!$E$6:$E$47,0),MATCH(Tableau_risques3[[#Headers],[Solutions de mitigation (protection)]],'1. Evaluation des risques'!$C$6:$M$6,0))</f>
        <v>Technologie adaptée si impossibilité de se passer de ce fluide pour sélectionner les équipements compatibles au fluide utilisé</v>
      </c>
      <c r="L12" s="6" t="str">
        <f>INDEX('1. Evaluation des risques'!$C$6:$M$47,MATCH(Tableau_risques3[[#This Row],[Risque]],'1. Evaluation des risques'!$E$6:$E$47,0),MATCH(Tableau_risques3[[#Headers],[Fiches mitigation des risques]],'1. Evaluation des risques'!$C$6:$M$6,0))</f>
        <v xml:space="preserve"> </v>
      </c>
    </row>
    <row r="13" spans="1:12" x14ac:dyDescent="0.25">
      <c r="A13" s="1"/>
      <c r="B13" s="6" t="str">
        <f>INDEX('1. Evaluation des risques'!$C$6:$M$47,MATCH(Tableau_risques3[[#This Row],[Risque]],'1. Evaluation des risques'!$E$6:$E$47,0),MATCH(Tableau_risques3[[#Headers],[Nature]],'1. Evaluation des risques'!$C$6:$M$6,0))</f>
        <v>Exploitation</v>
      </c>
      <c r="C13" s="6" t="str">
        <f>INDEX('1. Evaluation des risques'!$C$6:$M$47,MATCH(Tableau_risques3[[#This Row],[Risque]],'1. Evaluation des risques'!$E$6:$E$47,0),MATCH(Tableau_risques3[[#Headers],[Phase du projet]],'1. Evaluation des risques'!$C$6:$M$6,0))</f>
        <v>2. Conception</v>
      </c>
      <c r="D13" s="6" t="str">
        <f>'1. Evaluation des risques'!E14</f>
        <v>Impossibilité de faire l'entretien</v>
      </c>
      <c r="E13"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13"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13" s="6">
        <f>_xlfn.IFNA(IF(E13="","",VLOOKUP(E13,Listes!B$2:C$7,2,FALSE)),0)</f>
        <v>0</v>
      </c>
      <c r="H13" s="6">
        <f>_xlfn.IFNA(IF(F13="","",VLOOKUP(F13,Listes!B$2:C$7,2,FALSE)),0)</f>
        <v>0</v>
      </c>
      <c r="I13" s="18">
        <f t="shared" si="0"/>
        <v>0</v>
      </c>
      <c r="J13" s="6" t="str">
        <f>INDEX('1. Evaluation des risques'!$C$6:$M$47,MATCH(Tableau_risques3[[#This Row],[Risque]],'1. Evaluation des risques'!$E$6:$E$47,0),MATCH(Tableau_risques3[[#Headers],[Solutions de mitigation (prévention)]],'1. Evaluation des risques'!$C$6:$M$6,0))</f>
        <v xml:space="preserve">S’appuyer sur les retours d’expérience / Faire un Benchmark </v>
      </c>
      <c r="K13" s="6" t="str">
        <f>INDEX('1. Evaluation des risques'!$C$6:$M$47,MATCH(Tableau_risques3[[#This Row],[Risque]],'1. Evaluation des risques'!$E$6:$E$47,0),MATCH(Tableau_risques3[[#Headers],[Solutions de mitigation (protection)]],'1. Evaluation des risques'!$C$6:$M$6,0))</f>
        <v>Contrat avec objectif de performance</v>
      </c>
      <c r="L13" s="6" t="str">
        <f>INDEX('1. Evaluation des risques'!$C$6:$M$47,MATCH(Tableau_risques3[[#This Row],[Risque]],'1. Evaluation des risques'!$E$6:$E$47,0),MATCH(Tableau_risques3[[#Headers],[Fiches mitigation des risques]],'1. Evaluation des risques'!$C$6:$M$6,0))</f>
        <v>Fiche CPE (Contrat de performance énergétique)</v>
      </c>
    </row>
    <row r="14" spans="1:12" x14ac:dyDescent="0.25">
      <c r="A14" s="1"/>
      <c r="B14" s="6" t="str">
        <f>INDEX('1. Evaluation des risques'!$C$6:$M$47,MATCH(Tableau_risques3[[#This Row],[Risque]],'1. Evaluation des risques'!$E$6:$E$47,0),MATCH(Tableau_risques3[[#Headers],[Nature]],'1. Evaluation des risques'!$C$6:$M$6,0))</f>
        <v>Exploitation</v>
      </c>
      <c r="C14" s="6" t="str">
        <f>INDEX('1. Evaluation des risques'!$C$6:$M$47,MATCH(Tableau_risques3[[#This Row],[Risque]],'1. Evaluation des risques'!$E$6:$E$47,0),MATCH(Tableau_risques3[[#Headers],[Phase du projet]],'1. Evaluation des risques'!$C$6:$M$6,0))</f>
        <v>2. Conception</v>
      </c>
      <c r="D14" s="6" t="str">
        <f>'1. Evaluation des risques'!E15</f>
        <v>Perennité des équipements et des technologies</v>
      </c>
      <c r="E14"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14"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14" s="6">
        <f>_xlfn.IFNA(IF(E14="","",VLOOKUP(E14,Listes!B$2:C$7,2,FALSE)),0)</f>
        <v>0</v>
      </c>
      <c r="H14" s="6">
        <f>_xlfn.IFNA(IF(F14="","",VLOOKUP(F14,Listes!B$2:C$7,2,FALSE)),0)</f>
        <v>0</v>
      </c>
      <c r="I14" s="18">
        <f t="shared" si="0"/>
        <v>0</v>
      </c>
      <c r="J14" s="6" t="str">
        <f>INDEX('1. Evaluation des risques'!$C$6:$M$47,MATCH(Tableau_risques3[[#This Row],[Risque]],'1. Evaluation des risques'!$E$6:$E$47,0),MATCH(Tableau_risques3[[#Headers],[Solutions de mitigation (prévention)]],'1. Evaluation des risques'!$C$6:$M$6,0))</f>
        <v xml:space="preserve">S’appuyer sur les retours d’expérience / Faire un Benchmark </v>
      </c>
      <c r="K14" s="6" t="str">
        <f>INDEX('1. Evaluation des risques'!$C$6:$M$47,MATCH(Tableau_risques3[[#This Row],[Risque]],'1. Evaluation des risques'!$E$6:$E$47,0),MATCH(Tableau_risques3[[#Headers],[Solutions de mitigation (protection)]],'1. Evaluation des risques'!$C$6:$M$6,0))</f>
        <v>Contrat avec objectif de performance</v>
      </c>
      <c r="L14" s="6" t="str">
        <f>INDEX('1. Evaluation des risques'!$C$6:$M$47,MATCH(Tableau_risques3[[#This Row],[Risque]],'1. Evaluation des risques'!$E$6:$E$47,0),MATCH(Tableau_risques3[[#Headers],[Fiches mitigation des risques]],'1. Evaluation des risques'!$C$6:$M$6,0))</f>
        <v>Fiches mécanismes de tiers financement</v>
      </c>
    </row>
    <row r="15" spans="1:12" ht="150" x14ac:dyDescent="0.25">
      <c r="A15" s="1"/>
      <c r="B15" s="6" t="str">
        <f>INDEX('1. Evaluation des risques'!$C$6:$M$47,MATCH(Tableau_risques3[[#This Row],[Risque]],'1. Evaluation des risques'!$E$6:$E$47,0),MATCH(Tableau_risques3[[#Headers],[Nature]],'1. Evaluation des risques'!$C$6:$M$6,0))</f>
        <v>Contrat</v>
      </c>
      <c r="C15" s="6" t="str">
        <f>INDEX('1. Evaluation des risques'!$C$6:$M$47,MATCH(Tableau_risques3[[#This Row],[Risque]],'1. Evaluation des risques'!$E$6:$E$47,0),MATCH(Tableau_risques3[[#Headers],[Phase du projet]],'1. Evaluation des risques'!$C$6:$M$6,0))</f>
        <v>2. Conception</v>
      </c>
      <c r="D15" s="6" t="str">
        <f>'1. Evaluation des risques'!E16</f>
        <v>Départ imprévu d'une partie</v>
      </c>
      <c r="E15"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15"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15" s="6">
        <f>_xlfn.IFNA(IF(E15="","",VLOOKUP(E15,Listes!B$2:C$7,2,FALSE)),0)</f>
        <v>0</v>
      </c>
      <c r="H15" s="6">
        <f>_xlfn.IFNA(IF(F15="","",VLOOKUP(F15,Listes!B$2:C$7,2,FALSE)),0)</f>
        <v>0</v>
      </c>
      <c r="I15" s="18">
        <f t="shared" si="0"/>
        <v>0</v>
      </c>
      <c r="J15" s="6" t="str">
        <f>INDEX('1. Evaluation des risques'!$C$6:$M$47,MATCH(Tableau_risques3[[#This Row],[Risque]],'1. Evaluation des risques'!$E$6:$E$47,0),MATCH(Tableau_risques3[[#Headers],[Solutions de mitigation (prévention)]],'1. Evaluation des risques'!$C$6:$M$6,0))</f>
        <v>Identifier les parties prenantes
Définir les risques et opportunités des différents types de contrat (DSP ; SEM ; CPE ; SPV etc.)
Externaliser par un cabinet spécialisé</v>
      </c>
      <c r="K15" s="6" t="str">
        <f>INDEX('1. Evaluation des risques'!$C$6:$M$47,MATCH(Tableau_risques3[[#This Row],[Risque]],'1. Evaluation des risques'!$E$6:$E$47,0),MATCH(Tableau_risques3[[#Headers],[Solutions de mitigation (protection)]],'1. Evaluation des risques'!$C$6:$M$6,0))</f>
        <v>Créer des nouveaux contrats (SEM)
Prévoir des articles contractuels dédiés
Clause entrée/sortie
Clause de renégociation
Propriété intelectuelle
Clause de confidentialité
Protection des données
Pacte d'associés (SPV) 
Séparer les contrats - durées (commercial / Exploitation Maintenance)</v>
      </c>
      <c r="L15" s="6" t="str">
        <f>INDEX('1. Evaluation des risques'!$C$6:$M$47,MATCH(Tableau_risques3[[#This Row],[Risque]],'1. Evaluation des risques'!$E$6:$E$47,0),MATCH(Tableau_risques3[[#Headers],[Fiches mitigation des risques]],'1. Evaluation des risques'!$C$6:$M$6,0))</f>
        <v>Fiche CPE (Contrat de performance énergétique)</v>
      </c>
    </row>
    <row r="16" spans="1:12" ht="150" x14ac:dyDescent="0.25">
      <c r="A16" s="1"/>
      <c r="B16" s="6" t="str">
        <f>INDEX('1. Evaluation des risques'!$C$6:$M$47,MATCH(Tableau_risques3[[#This Row],[Risque]],'1. Evaluation des risques'!$E$6:$E$47,0),MATCH(Tableau_risques3[[#Headers],[Nature]],'1. Evaluation des risques'!$C$6:$M$6,0))</f>
        <v>Financier</v>
      </c>
      <c r="C16" s="6" t="str">
        <f>INDEX('1. Evaluation des risques'!$C$6:$M$47,MATCH(Tableau_risques3[[#This Row],[Risque]],'1. Evaluation des risques'!$E$6:$E$47,0),MATCH(Tableau_risques3[[#Headers],[Phase du projet]],'1. Evaluation des risques'!$C$6:$M$6,0))</f>
        <v>2. Conception</v>
      </c>
      <c r="D16" s="6" t="str">
        <f>'1. Evaluation des risques'!E17</f>
        <v>Variation de l'énergie produite</v>
      </c>
      <c r="E16"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16"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16" s="6">
        <f>_xlfn.IFNA(IF(E16="","",VLOOKUP(E16,Listes!B$2:C$7,2,FALSE)),0)</f>
        <v>0</v>
      </c>
      <c r="H16" s="6">
        <f>_xlfn.IFNA(IF(F16="","",VLOOKUP(F16,Listes!B$2:C$7,2,FALSE)),0)</f>
        <v>0</v>
      </c>
      <c r="I16" s="18">
        <f t="shared" si="0"/>
        <v>0</v>
      </c>
      <c r="J16" s="6" t="str">
        <f>INDEX('1. Evaluation des risques'!$C$6:$M$47,MATCH(Tableau_risques3[[#This Row],[Risque]],'1. Evaluation des risques'!$E$6:$E$47,0),MATCH(Tableau_risques3[[#Headers],[Solutions de mitigation (prévention)]],'1. Evaluation des risques'!$C$6:$M$6,0))</f>
        <v>Etude de différents scénarios techniques
Prise en compte du plan de charge long terme
Analyses de sensibilité (Capex / Opex / Fourniture / Achat) +/- disruptif
Conditions et incertitudes liées à l'obtention des différents types d'aide
Echéanciers de tréso</v>
      </c>
      <c r="K16" s="6" t="str">
        <f>INDEX('1. Evaluation des risques'!$C$6:$M$47,MATCH(Tableau_risques3[[#This Row],[Risque]],'1. Evaluation des risques'!$E$6:$E$47,0),MATCH(Tableau_risques3[[#Headers],[Solutions de mitigation (protection)]],'1. Evaluation des risques'!$C$6:$M$6,0))</f>
        <v>Assurances
Contractualisation avec pénalités, 
Indéxation des prix sur les marchés de énergies
Clause de revoyure
Garantie coface
Garantie bancaire / maison mère
Ne pas intégrer de change
Mécanisme de solidarité (variation du prix dans une certaine fourchette)
Back testing (aléas financiers)</v>
      </c>
      <c r="L16" s="6" t="str">
        <f>INDEX('1. Evaluation des risques'!$C$6:$M$47,MATCH(Tableau_risques3[[#This Row],[Risque]],'1. Evaluation des risques'!$E$6:$E$47,0),MATCH(Tableau_risques3[[#Headers],[Fiches mitigation des risques]],'1. Evaluation des risques'!$C$6:$M$6,0))</f>
        <v>Fiche mesures des performances (Méthode IPMVP)</v>
      </c>
    </row>
    <row r="17" spans="1:12" ht="150" x14ac:dyDescent="0.25">
      <c r="A17" s="1"/>
      <c r="B17" s="6" t="str">
        <f>INDEX('1. Evaluation des risques'!$C$6:$M$47,MATCH(Tableau_risques3[[#This Row],[Risque]],'1. Evaluation des risques'!$E$6:$E$47,0),MATCH(Tableau_risques3[[#Headers],[Nature]],'1. Evaluation des risques'!$C$6:$M$6,0))</f>
        <v>Financier</v>
      </c>
      <c r="C17" s="6" t="str">
        <f>INDEX('1. Evaluation des risques'!$C$6:$M$47,MATCH(Tableau_risques3[[#This Row],[Risque]],'1. Evaluation des risques'!$E$6:$E$47,0),MATCH(Tableau_risques3[[#Headers],[Phase du projet]],'1. Evaluation des risques'!$C$6:$M$6,0))</f>
        <v>2. Conception</v>
      </c>
      <c r="D17" s="6" t="str">
        <f>'1. Evaluation des risques'!E18</f>
        <v>Variation de l'énergie consommée</v>
      </c>
      <c r="E17"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17"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17" s="6">
        <f>_xlfn.IFNA(IF(E17="","",VLOOKUP(E17,Listes!B$2:C$7,2,FALSE)),0)</f>
        <v>0</v>
      </c>
      <c r="H17" s="6">
        <f>_xlfn.IFNA(IF(F17="","",VLOOKUP(F17,Listes!B$2:C$7,2,FALSE)),0)</f>
        <v>0</v>
      </c>
      <c r="I17" s="18">
        <f t="shared" si="0"/>
        <v>0</v>
      </c>
      <c r="J17" s="6" t="str">
        <f>INDEX('1. Evaluation des risques'!$C$6:$M$47,MATCH(Tableau_risques3[[#This Row],[Risque]],'1. Evaluation des risques'!$E$6:$E$47,0),MATCH(Tableau_risques3[[#Headers],[Solutions de mitigation (prévention)]],'1. Evaluation des risques'!$C$6:$M$6,0))</f>
        <v>Etude de différents scénarios techniques
Prise en compte du plan de charge long terme
Analyses de sensibilité (Capex / Opex / Fourniture / Achat) +/- disruptif
Conditions et incertitudes liées à l'obtention des différents types d'aide
Echéanciers de tréso</v>
      </c>
      <c r="K17" s="6" t="str">
        <f>INDEX('1. Evaluation des risques'!$C$6:$M$47,MATCH(Tableau_risques3[[#This Row],[Risque]],'1. Evaluation des risques'!$E$6:$E$47,0),MATCH(Tableau_risques3[[#Headers],[Solutions de mitigation (protection)]],'1. Evaluation des risques'!$C$6:$M$6,0))</f>
        <v>Assurances
Contractualisation avec pénalités, 
Indéxation des prix sur les marchés de énergies
Clause de revoyure
Garantie coface
Garantie bancaire / maison mère
Ne pas intégrer de change
Mécanisme de solidarité (variation du prix dans une certaine fourchette)
Back testing (aléas financiers)</v>
      </c>
      <c r="L17" s="6" t="str">
        <f>INDEX('1. Evaluation des risques'!$C$6:$M$47,MATCH(Tableau_risques3[[#This Row],[Risque]],'1. Evaluation des risques'!$E$6:$E$47,0),MATCH(Tableau_risques3[[#Headers],[Fiches mitigation des risques]],'1. Evaluation des risques'!$C$6:$M$6,0))</f>
        <v>Fiche analyse de sensibilité</v>
      </c>
    </row>
    <row r="18" spans="1:12" ht="150" x14ac:dyDescent="0.25">
      <c r="A18" s="1"/>
      <c r="B18" s="6" t="str">
        <f>INDEX('1. Evaluation des risques'!$C$6:$M$47,MATCH(Tableau_risques3[[#This Row],[Risque]],'1. Evaluation des risques'!$E$6:$E$47,0),MATCH(Tableau_risques3[[#Headers],[Nature]],'1. Evaluation des risques'!$C$6:$M$6,0))</f>
        <v>Financier</v>
      </c>
      <c r="C18" s="6" t="str">
        <f>INDEX('1. Evaluation des risques'!$C$6:$M$47,MATCH(Tableau_risques3[[#This Row],[Risque]],'1. Evaluation des risques'!$E$6:$E$47,0),MATCH(Tableau_risques3[[#Headers],[Phase du projet]],'1. Evaluation des risques'!$C$6:$M$6,0))</f>
        <v>2. Conception</v>
      </c>
      <c r="D18" s="6" t="str">
        <f>'1. Evaluation des risques'!E19</f>
        <v>Investissement initial sous évalué</v>
      </c>
      <c r="E18"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18"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18" s="6">
        <f>_xlfn.IFNA(IF(E18="","",VLOOKUP(E18,Listes!B$2:C$7,2,FALSE)),0)</f>
        <v>0</v>
      </c>
      <c r="H18" s="6">
        <f>_xlfn.IFNA(IF(F18="","",VLOOKUP(F18,Listes!B$2:C$7,2,FALSE)),0)</f>
        <v>0</v>
      </c>
      <c r="I18" s="18">
        <f t="shared" si="0"/>
        <v>0</v>
      </c>
      <c r="J18" s="6" t="str">
        <f>INDEX('1. Evaluation des risques'!$C$6:$M$47,MATCH(Tableau_risques3[[#This Row],[Risque]],'1. Evaluation des risques'!$E$6:$E$47,0),MATCH(Tableau_risques3[[#Headers],[Solutions de mitigation (prévention)]],'1. Evaluation des risques'!$C$6:$M$6,0))</f>
        <v>Etude de différents scénarios techniques
Prise en compte du plan de charge long terme
Analyses de sensibilité (Capex / Opex / Fourniture / Achat) +/- disruptif
Conditions et incertitudes liées à l'obtention des différents types d'aide
Echéanciers de tréso</v>
      </c>
      <c r="K18" s="6" t="str">
        <f>INDEX('1. Evaluation des risques'!$C$6:$M$47,MATCH(Tableau_risques3[[#This Row],[Risque]],'1. Evaluation des risques'!$E$6:$E$47,0),MATCH(Tableau_risques3[[#Headers],[Solutions de mitigation (protection)]],'1. Evaluation des risques'!$C$6:$M$6,0))</f>
        <v>Assurances
Contractualisation avec pénalités, 
Indéxation des prix sur les marchés de énergies
Clause de revoyure
Garantie coface
Garantie bancaire / maison mère
Ne pas intégrer de change
Mécanisme de solidarité (variation du prix dans une certaine fourchette)
Back testing (aléas financiers)</v>
      </c>
      <c r="L18" s="6" t="str">
        <f>INDEX('1. Evaluation des risques'!$C$6:$M$47,MATCH(Tableau_risques3[[#This Row],[Risque]],'1. Evaluation des risques'!$E$6:$E$47,0),MATCH(Tableau_risques3[[#Headers],[Fiches mitigation des risques]],'1. Evaluation des risques'!$C$6:$M$6,0))</f>
        <v>Fiche analyse de sensibilité</v>
      </c>
    </row>
    <row r="19" spans="1:12" ht="150" x14ac:dyDescent="0.25">
      <c r="A19" s="1"/>
      <c r="B19" s="6" t="str">
        <f>INDEX('1. Evaluation des risques'!$C$6:$M$47,MATCH(Tableau_risques3[[#This Row],[Risque]],'1. Evaluation des risques'!$E$6:$E$47,0),MATCH(Tableau_risques3[[#Headers],[Nature]],'1. Evaluation des risques'!$C$6:$M$6,0))</f>
        <v>Financier</v>
      </c>
      <c r="C19" s="6" t="str">
        <f>INDEX('1. Evaluation des risques'!$C$6:$M$47,MATCH(Tableau_risques3[[#This Row],[Risque]],'1. Evaluation des risques'!$E$6:$E$47,0),MATCH(Tableau_risques3[[#Headers],[Phase du projet]],'1. Evaluation des risques'!$C$6:$M$6,0))</f>
        <v>2. Conception</v>
      </c>
      <c r="D19" s="6" t="str">
        <f>'1. Evaluation des risques'!E20</f>
        <v>Montant des aides non validé</v>
      </c>
      <c r="E19"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19"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19" s="6">
        <f>_xlfn.IFNA(IF(E19="","",VLOOKUP(E19,Listes!B$2:C$7,2,FALSE)),0)</f>
        <v>0</v>
      </c>
      <c r="H19" s="6">
        <f>_xlfn.IFNA(IF(F19="","",VLOOKUP(F19,Listes!B$2:C$7,2,FALSE)),0)</f>
        <v>0</v>
      </c>
      <c r="I19" s="18">
        <f t="shared" si="0"/>
        <v>0</v>
      </c>
      <c r="J19" s="6" t="str">
        <f>INDEX('1. Evaluation des risques'!$C$6:$M$47,MATCH(Tableau_risques3[[#This Row],[Risque]],'1. Evaluation des risques'!$E$6:$E$47,0),MATCH(Tableau_risques3[[#Headers],[Solutions de mitigation (prévention)]],'1. Evaluation des risques'!$C$6:$M$6,0))</f>
        <v>Etude de différents scénarios techniques
Prise en compte du plan de charge long terme
Analyses de sensibilité (Capex / Opex / Fourniture / Achat) +/- disruptif
Conditions et incertitudes liées à l'obtention des différents types d'aide
Echéanciers de tréso</v>
      </c>
      <c r="K19" s="6" t="str">
        <f>INDEX('1. Evaluation des risques'!$C$6:$M$47,MATCH(Tableau_risques3[[#This Row],[Risque]],'1. Evaluation des risques'!$E$6:$E$47,0),MATCH(Tableau_risques3[[#Headers],[Solutions de mitigation (protection)]],'1. Evaluation des risques'!$C$6:$M$6,0))</f>
        <v>Assurances
Contractualisation avec pénalités, 
Indéxation des prix sur les marchés de énergies
Clause de revoyure
Garantie coface
Garantie bancaire / maison mère
Ne pas intégrer de change
Mécanisme de solidarité (variation du prix dans une certaine fourchette)
Back testing (aléas financiers)</v>
      </c>
      <c r="L19" s="6" t="str">
        <f>INDEX('1. Evaluation des risques'!$C$6:$M$47,MATCH(Tableau_risques3[[#This Row],[Risque]],'1. Evaluation des risques'!$E$6:$E$47,0),MATCH(Tableau_risques3[[#Headers],[Fiches mitigation des risques]],'1. Evaluation des risques'!$C$6:$M$6,0))</f>
        <v>Fiche aides et subventions</v>
      </c>
    </row>
    <row r="20" spans="1:12" ht="75" x14ac:dyDescent="0.25">
      <c r="A20" s="1"/>
      <c r="B20" s="6" t="str">
        <f>INDEX('1. Evaluation des risques'!$C$6:$M$47,MATCH(Tableau_risques3[[#This Row],[Risque]],'1. Evaluation des risques'!$E$6:$E$47,0),MATCH(Tableau_risques3[[#Headers],[Nature]],'1. Evaluation des risques'!$C$6:$M$6,0))</f>
        <v>Organisation</v>
      </c>
      <c r="C20" s="6" t="str">
        <f>INDEX('1. Evaluation des risques'!$C$6:$M$47,MATCH(Tableau_risques3[[#This Row],[Risque]],'1. Evaluation des risques'!$E$6:$E$47,0),MATCH(Tableau_risques3[[#Headers],[Phase du projet]],'1. Evaluation des risques'!$C$6:$M$6,0))</f>
        <v>2. Conception</v>
      </c>
      <c r="D20" s="6" t="str">
        <f>'1. Evaluation des risques'!E21</f>
        <v>Engagement des parties prenantes</v>
      </c>
      <c r="E20"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20"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20" s="6">
        <f>_xlfn.IFNA(IF(E20="","",VLOOKUP(E20,Listes!B$2:C$7,2,FALSE)),0)</f>
        <v>0</v>
      </c>
      <c r="H20" s="6">
        <f>_xlfn.IFNA(IF(F20="","",VLOOKUP(F20,Listes!B$2:C$7,2,FALSE)),0)</f>
        <v>0</v>
      </c>
      <c r="I20" s="18">
        <f t="shared" si="0"/>
        <v>0</v>
      </c>
      <c r="J20" s="6" t="str">
        <f>INDEX('1. Evaluation des risques'!$C$6:$M$47,MATCH(Tableau_risques3[[#This Row],[Risque]],'1. Evaluation des risques'!$E$6:$E$47,0),MATCH(Tableau_risques3[[#Headers],[Solutions de mitigation (prévention)]],'1. Evaluation des risques'!$C$6:$M$6,0))</f>
        <v>Identifier les différentes parties prenantes
Proposer des montages entre acteurs, format de commité de pilotage
Réflechir à la gouvernance
Cv Expérience</v>
      </c>
      <c r="K20" s="6" t="str">
        <f>INDEX('1. Evaluation des risques'!$C$6:$M$47,MATCH(Tableau_risques3[[#This Row],[Risque]],'1. Evaluation des risques'!$E$6:$E$47,0),MATCH(Tableau_risques3[[#Headers],[Solutions de mitigation (protection)]],'1. Evaluation des risques'!$C$6:$M$6,0))</f>
        <v>Recensement des formations</v>
      </c>
      <c r="L20" s="6" t="str">
        <f>INDEX('1. Evaluation des risques'!$C$6:$M$47,MATCH(Tableau_risques3[[#This Row],[Risque]],'1. Evaluation des risques'!$E$6:$E$47,0),MATCH(Tableau_risques3[[#Headers],[Fiches mitigation des risques]],'1. Evaluation des risques'!$C$6:$M$6,0))</f>
        <v>Fiche formation aux enjeux de performance énergétique</v>
      </c>
    </row>
    <row r="21" spans="1:12" ht="75" x14ac:dyDescent="0.25">
      <c r="A21" s="1"/>
      <c r="B21" s="6" t="str">
        <f>INDEX('1. Evaluation des risques'!$C$6:$M$47,MATCH(Tableau_risques3[[#This Row],[Risque]],'1. Evaluation des risques'!$E$6:$E$47,0),MATCH(Tableau_risques3[[#Headers],[Nature]],'1. Evaluation des risques'!$C$6:$M$6,0))</f>
        <v>Environnement</v>
      </c>
      <c r="C21" s="6" t="str">
        <f>INDEX('1. Evaluation des risques'!$C$6:$M$47,MATCH(Tableau_risques3[[#This Row],[Risque]],'1. Evaluation des risques'!$E$6:$E$47,0),MATCH(Tableau_risques3[[#Headers],[Phase du projet]],'1. Evaluation des risques'!$C$6:$M$6,0))</f>
        <v>2. Conception</v>
      </c>
      <c r="D21" s="6" t="str">
        <f>'1. Evaluation des risques'!E22</f>
        <v>Bruit excessif</v>
      </c>
      <c r="E21"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21"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21" s="6">
        <f>_xlfn.IFNA(IF(E21="","",VLOOKUP(E21,Listes!B$2:C$7,2,FALSE)),0)</f>
        <v>0</v>
      </c>
      <c r="H21" s="6">
        <f>_xlfn.IFNA(IF(F21="","",VLOOKUP(F21,Listes!B$2:C$7,2,FALSE)),0)</f>
        <v>0</v>
      </c>
      <c r="I21" s="18">
        <f t="shared" si="0"/>
        <v>0</v>
      </c>
      <c r="J21" s="6" t="str">
        <f>INDEX('1. Evaluation des risques'!$C$6:$M$47,MATCH(Tableau_risques3[[#This Row],[Risque]],'1. Evaluation des risques'!$E$6:$E$47,0),MATCH(Tableau_risques3[[#Headers],[Solutions de mitigation (prévention)]],'1. Evaluation des risques'!$C$6:$M$6,0))</f>
        <v>Etudes d'impacts
Etudes spécifiques
Recherche de l'activité historique du site
Etude du sous-sol
Consultation</v>
      </c>
      <c r="K21" s="6" t="str">
        <f>INDEX('1. Evaluation des risques'!$C$6:$M$47,MATCH(Tableau_risques3[[#This Row],[Risque]],'1. Evaluation des risques'!$E$6:$E$47,0),MATCH(Tableau_risques3[[#Headers],[Solutions de mitigation (protection)]],'1. Evaluation des risques'!$C$6:$M$6,0))</f>
        <v>Assurance
Budgétiser les aléas
Masquer l'installation</v>
      </c>
      <c r="L21" s="6" t="str">
        <f>INDEX('1. Evaluation des risques'!$C$6:$M$47,MATCH(Tableau_risques3[[#This Row],[Risque]],'1. Evaluation des risques'!$E$6:$E$47,0),MATCH(Tableau_risques3[[#Headers],[Fiches mitigation des risques]],'1. Evaluation des risques'!$C$6:$M$6,0))</f>
        <v xml:space="preserve"> </v>
      </c>
    </row>
    <row r="22" spans="1:12" ht="75" x14ac:dyDescent="0.25">
      <c r="A22" s="1"/>
      <c r="B22" s="6" t="str">
        <f>INDEX('1. Evaluation des risques'!$C$6:$M$47,MATCH(Tableau_risques3[[#This Row],[Risque]],'1. Evaluation des risques'!$E$6:$E$47,0),MATCH(Tableau_risques3[[#Headers],[Nature]],'1. Evaluation des risques'!$C$6:$M$6,0))</f>
        <v>Environnement</v>
      </c>
      <c r="C22" s="6" t="str">
        <f>INDEX('1. Evaluation des risques'!$C$6:$M$47,MATCH(Tableau_risques3[[#This Row],[Risque]],'1. Evaluation des risques'!$E$6:$E$47,0),MATCH(Tableau_risques3[[#Headers],[Phase du projet]],'1. Evaluation des risques'!$C$6:$M$6,0))</f>
        <v>2. Conception</v>
      </c>
      <c r="D22" s="6" t="str">
        <f>'1. Evaluation des risques'!E23</f>
        <v>Intempéries extrêmes</v>
      </c>
      <c r="E22"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22"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22" s="6">
        <f>_xlfn.IFNA(IF(E22="","",VLOOKUP(E22,Listes!B$2:C$7,2,FALSE)),0)</f>
        <v>0</v>
      </c>
      <c r="H22" s="6">
        <f>_xlfn.IFNA(IF(F22="","",VLOOKUP(F22,Listes!B$2:C$7,2,FALSE)),0)</f>
        <v>0</v>
      </c>
      <c r="I22" s="18">
        <f t="shared" si="0"/>
        <v>0</v>
      </c>
      <c r="J22" s="6" t="str">
        <f>INDEX('1. Evaluation des risques'!$C$6:$M$47,MATCH(Tableau_risques3[[#This Row],[Risque]],'1. Evaluation des risques'!$E$6:$E$47,0),MATCH(Tableau_risques3[[#Headers],[Solutions de mitigation (prévention)]],'1. Evaluation des risques'!$C$6:$M$6,0))</f>
        <v>Etudes d'impacts
Etudes spécifiques
Recherche de l'activité historique du site
Etude du sous-sol
Consultation</v>
      </c>
      <c r="K22" s="6" t="str">
        <f>INDEX('1. Evaluation des risques'!$C$6:$M$47,MATCH(Tableau_risques3[[#This Row],[Risque]],'1. Evaluation des risques'!$E$6:$E$47,0),MATCH(Tableau_risques3[[#Headers],[Solutions de mitigation (protection)]],'1. Evaluation des risques'!$C$6:$M$6,0))</f>
        <v>Assurance
Budgétiser les aléas
Masquer l'installation</v>
      </c>
      <c r="L22" s="6" t="str">
        <f>INDEX('1. Evaluation des risques'!$C$6:$M$47,MATCH(Tableau_risques3[[#This Row],[Risque]],'1. Evaluation des risques'!$E$6:$E$47,0),MATCH(Tableau_risques3[[#Headers],[Fiches mitigation des risques]],'1. Evaluation des risques'!$C$6:$M$6,0))</f>
        <v xml:space="preserve"> </v>
      </c>
    </row>
    <row r="23" spans="1:12" ht="75" x14ac:dyDescent="0.25">
      <c r="A23" s="1"/>
      <c r="B23" s="6" t="str">
        <f>INDEX('1. Evaluation des risques'!$C$6:$M$47,MATCH(Tableau_risques3[[#This Row],[Risque]],'1. Evaluation des risques'!$E$6:$E$47,0),MATCH(Tableau_risques3[[#Headers],[Nature]],'1. Evaluation des risques'!$C$6:$M$6,0))</f>
        <v>Environnement</v>
      </c>
      <c r="C23" s="6" t="str">
        <f>INDEX('1. Evaluation des risques'!$C$6:$M$47,MATCH(Tableau_risques3[[#This Row],[Risque]],'1. Evaluation des risques'!$E$6:$E$47,0),MATCH(Tableau_risques3[[#Headers],[Phase du projet]],'1. Evaluation des risques'!$C$6:$M$6,0))</f>
        <v>2. Conception</v>
      </c>
      <c r="D23" s="6" t="str">
        <f>'1. Evaluation des risques'!E24</f>
        <v>Risques Technologiques</v>
      </c>
      <c r="E23"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23"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23" s="6">
        <f>_xlfn.IFNA(IF(E23="","",VLOOKUP(E23,Listes!B$2:C$7,2,FALSE)),0)</f>
        <v>0</v>
      </c>
      <c r="H23" s="6">
        <f>_xlfn.IFNA(IF(F23="","",VLOOKUP(F23,Listes!B$2:C$7,2,FALSE)),0)</f>
        <v>0</v>
      </c>
      <c r="I23" s="18">
        <f>IF(OR(G23="",H23=""),"",G23*H23)</f>
        <v>0</v>
      </c>
      <c r="J23" s="6" t="str">
        <f>INDEX('1. Evaluation des risques'!$C$6:$M$47,MATCH(Tableau_risques3[[#This Row],[Risque]],'1. Evaluation des risques'!$E$6:$E$47,0),MATCH(Tableau_risques3[[#Headers],[Solutions de mitigation (prévention)]],'1. Evaluation des risques'!$C$6:$M$6,0))</f>
        <v>Etudes d'impacts
Etudes spécifiques
Recherche de l'activité historique du site
Etude du sous-sol
Consultation</v>
      </c>
      <c r="K23" s="6" t="str">
        <f>INDEX('1. Evaluation des risques'!$C$6:$M$47,MATCH(Tableau_risques3[[#This Row],[Risque]],'1. Evaluation des risques'!$E$6:$E$47,0),MATCH(Tableau_risques3[[#Headers],[Solutions de mitigation (protection)]],'1. Evaluation des risques'!$C$6:$M$6,0))</f>
        <v>Assurance
Budgétiser les aléas
Masquer l'installation</v>
      </c>
      <c r="L23" s="6" t="str">
        <f>INDEX('1. Evaluation des risques'!$C$6:$M$47,MATCH(Tableau_risques3[[#This Row],[Risque]],'1. Evaluation des risques'!$E$6:$E$47,0),MATCH(Tableau_risques3[[#Headers],[Fiches mitigation des risques]],'1. Evaluation des risques'!$C$6:$M$6,0))</f>
        <v xml:space="preserve"> </v>
      </c>
    </row>
    <row r="24" spans="1:12" ht="75" x14ac:dyDescent="0.25">
      <c r="A24" s="1"/>
      <c r="B24" s="6" t="str">
        <f>INDEX('1. Evaluation des risques'!$C$6:$M$47,MATCH(Tableau_risques3[[#This Row],[Risque]],'1. Evaluation des risques'!$E$6:$E$47,0),MATCH(Tableau_risques3[[#Headers],[Nature]],'1. Evaluation des risques'!$C$6:$M$6,0))</f>
        <v>Environnement</v>
      </c>
      <c r="C24" s="6" t="str">
        <f>INDEX('1. Evaluation des risques'!$C$6:$M$47,MATCH(Tableau_risques3[[#This Row],[Risque]],'1. Evaluation des risques'!$E$6:$E$47,0),MATCH(Tableau_risques3[[#Headers],[Phase du projet]],'1. Evaluation des risques'!$C$6:$M$6,0))</f>
        <v>2. Conception</v>
      </c>
      <c r="D24" s="6" t="str">
        <f>'1. Evaluation des risques'!E25</f>
        <v>Odeurs</v>
      </c>
      <c r="E24"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24"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24" s="6">
        <f>_xlfn.IFNA(IF(E24="","",VLOOKUP(E24,Listes!B$2:C$7,2,FALSE)),0)</f>
        <v>0</v>
      </c>
      <c r="H24" s="6">
        <f>_xlfn.IFNA(IF(F24="","",VLOOKUP(F24,Listes!B$2:C$7,2,FALSE)),0)</f>
        <v>0</v>
      </c>
      <c r="I24" s="18">
        <f t="shared" si="0"/>
        <v>0</v>
      </c>
      <c r="J24" s="6" t="str">
        <f>INDEX('1. Evaluation des risques'!$C$6:$M$47,MATCH(Tableau_risques3[[#This Row],[Risque]],'1. Evaluation des risques'!$E$6:$E$47,0),MATCH(Tableau_risques3[[#Headers],[Solutions de mitigation (prévention)]],'1. Evaluation des risques'!$C$6:$M$6,0))</f>
        <v>Etudes d'impacts
Etudes spécifiques
Recherche de l'activité historique du site
Etude du sous-sol
Consultation</v>
      </c>
      <c r="K24" s="6" t="str">
        <f>INDEX('1. Evaluation des risques'!$C$6:$M$47,MATCH(Tableau_risques3[[#This Row],[Risque]],'1. Evaluation des risques'!$E$6:$E$47,0),MATCH(Tableau_risques3[[#Headers],[Solutions de mitigation (protection)]],'1. Evaluation des risques'!$C$6:$M$6,0))</f>
        <v>Assurance
Budgétiser les aléas
Masquer l'installation</v>
      </c>
      <c r="L24" s="6" t="str">
        <f>INDEX('1. Evaluation des risques'!$C$6:$M$47,MATCH(Tableau_risques3[[#This Row],[Risque]],'1. Evaluation des risques'!$E$6:$E$47,0),MATCH(Tableau_risques3[[#Headers],[Fiches mitigation des risques]],'1. Evaluation des risques'!$C$6:$M$6,0))</f>
        <v xml:space="preserve"> </v>
      </c>
    </row>
    <row r="25" spans="1:12" ht="75" x14ac:dyDescent="0.25">
      <c r="A25" s="1"/>
      <c r="B25" s="6" t="str">
        <f>INDEX('1. Evaluation des risques'!$C$6:$M$47,MATCH(Tableau_risques3[[#This Row],[Risque]],'1. Evaluation des risques'!$E$6:$E$47,0),MATCH(Tableau_risques3[[#Headers],[Nature]],'1. Evaluation des risques'!$C$6:$M$6,0))</f>
        <v>Environnement</v>
      </c>
      <c r="C25" s="6" t="str">
        <f>INDEX('1. Evaluation des risques'!$C$6:$M$47,MATCH(Tableau_risques3[[#This Row],[Risque]],'1. Evaluation des risques'!$E$6:$E$47,0),MATCH(Tableau_risques3[[#Headers],[Phase du projet]],'1. Evaluation des risques'!$C$6:$M$6,0))</f>
        <v>2. Conception</v>
      </c>
      <c r="D25" s="6" t="str">
        <f>'1. Evaluation des risques'!E26</f>
        <v>Pollution visuelle de l'installation</v>
      </c>
      <c r="E25"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25"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25" s="6">
        <f>_xlfn.IFNA(IF(E25="","",VLOOKUP(E25,Listes!B$2:C$7,2,FALSE)),0)</f>
        <v>0</v>
      </c>
      <c r="H25" s="6">
        <f>_xlfn.IFNA(IF(F25="","",VLOOKUP(F25,Listes!B$2:C$7,2,FALSE)),0)</f>
        <v>0</v>
      </c>
      <c r="I25" s="18">
        <f t="shared" si="0"/>
        <v>0</v>
      </c>
      <c r="J25" s="6" t="str">
        <f>INDEX('1. Evaluation des risques'!$C$6:$M$47,MATCH(Tableau_risques3[[#This Row],[Risque]],'1. Evaluation des risques'!$E$6:$E$47,0),MATCH(Tableau_risques3[[#Headers],[Solutions de mitigation (prévention)]],'1. Evaluation des risques'!$C$6:$M$6,0))</f>
        <v>Etudes d'impacts
Etudes spécifiques
Recherche de l'activité historique du site
Etude du sous-sol
Consultation</v>
      </c>
      <c r="K25" s="6" t="str">
        <f>INDEX('1. Evaluation des risques'!$C$6:$M$47,MATCH(Tableau_risques3[[#This Row],[Risque]],'1. Evaluation des risques'!$E$6:$E$47,0),MATCH(Tableau_risques3[[#Headers],[Solutions de mitigation (protection)]],'1. Evaluation des risques'!$C$6:$M$6,0))</f>
        <v>Assurance
Budgétiser les aléas
Masquer l'installation</v>
      </c>
      <c r="L25" s="6" t="str">
        <f>INDEX('1. Evaluation des risques'!$C$6:$M$47,MATCH(Tableau_risques3[[#This Row],[Risque]],'1. Evaluation des risques'!$E$6:$E$47,0),MATCH(Tableau_risques3[[#Headers],[Fiches mitigation des risques]],'1. Evaluation des risques'!$C$6:$M$6,0))</f>
        <v xml:space="preserve"> </v>
      </c>
    </row>
    <row r="26" spans="1:12" ht="75" x14ac:dyDescent="0.25">
      <c r="A26" s="1"/>
      <c r="B26" s="6" t="str">
        <f>INDEX('1. Evaluation des risques'!$C$6:$M$47,MATCH(Tableau_risques3[[#This Row],[Risque]],'1. Evaluation des risques'!$E$6:$E$47,0),MATCH(Tableau_risques3[[#Headers],[Nature]],'1. Evaluation des risques'!$C$6:$M$6,0))</f>
        <v>Environnement</v>
      </c>
      <c r="C26" s="6" t="str">
        <f>INDEX('1. Evaluation des risques'!$C$6:$M$47,MATCH(Tableau_risques3[[#This Row],[Risque]],'1. Evaluation des risques'!$E$6:$E$47,0),MATCH(Tableau_risques3[[#Headers],[Phase du projet]],'1. Evaluation des risques'!$C$6:$M$6,0))</f>
        <v>2. Conception</v>
      </c>
      <c r="D26" s="6" t="str">
        <f>'1. Evaluation des risques'!E27</f>
        <v>Acceptabilité du voisinage</v>
      </c>
      <c r="E26"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26"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26" s="6">
        <f>_xlfn.IFNA(IF(E26="","",VLOOKUP(E26,Listes!B$2:C$7,2,FALSE)),0)</f>
        <v>0</v>
      </c>
      <c r="H26" s="6">
        <f>_xlfn.IFNA(IF(F26="","",VLOOKUP(F26,Listes!B$2:C$7,2,FALSE)),0)</f>
        <v>0</v>
      </c>
      <c r="I26" s="18">
        <f t="shared" si="0"/>
        <v>0</v>
      </c>
      <c r="J26" s="6" t="str">
        <f>INDEX('1. Evaluation des risques'!$C$6:$M$47,MATCH(Tableau_risques3[[#This Row],[Risque]],'1. Evaluation des risques'!$E$6:$E$47,0),MATCH(Tableau_risques3[[#Headers],[Solutions de mitigation (prévention)]],'1. Evaluation des risques'!$C$6:$M$6,0))</f>
        <v>Etudes d'impacts
Etudes spécifiques
Recherche de l'activité historique du site
Etude du sous-sol
Consultation</v>
      </c>
      <c r="K26" s="6" t="str">
        <f>INDEX('1. Evaluation des risques'!$C$6:$M$47,MATCH(Tableau_risques3[[#This Row],[Risque]],'1. Evaluation des risques'!$E$6:$E$47,0),MATCH(Tableau_risques3[[#Headers],[Solutions de mitigation (protection)]],'1. Evaluation des risques'!$C$6:$M$6,0))</f>
        <v>Assurance
Budgétiser les aléas
Masquer l'installation</v>
      </c>
      <c r="L26" s="6" t="str">
        <f>INDEX('1. Evaluation des risques'!$C$6:$M$47,MATCH(Tableau_risques3[[#This Row],[Risque]],'1. Evaluation des risques'!$E$6:$E$47,0),MATCH(Tableau_risques3[[#Headers],[Fiches mitigation des risques]],'1. Evaluation des risques'!$C$6:$M$6,0))</f>
        <v xml:space="preserve"> </v>
      </c>
    </row>
    <row r="27" spans="1:12" x14ac:dyDescent="0.25">
      <c r="A27" s="1"/>
      <c r="B27" s="6" t="str">
        <f>INDEX('1. Evaluation des risques'!$C$6:$M$47,MATCH(Tableau_risques3[[#This Row],[Risque]],'1. Evaluation des risques'!$E$6:$E$47,0),MATCH(Tableau_risques3[[#Headers],[Nature]],'1. Evaluation des risques'!$C$6:$M$6,0))</f>
        <v>Exploitation</v>
      </c>
      <c r="C27" s="6" t="str">
        <f>INDEX('1. Evaluation des risques'!$C$6:$M$47,MATCH(Tableau_risques3[[#This Row],[Risque]],'1. Evaluation des risques'!$E$6:$E$47,0),MATCH(Tableau_risques3[[#Headers],[Phase du projet]],'1. Evaluation des risques'!$C$6:$M$6,0))</f>
        <v>3. Contractualisation</v>
      </c>
      <c r="D27" s="6" t="str">
        <f>'1. Evaluation des risques'!E28</f>
        <v>Performance non atteinte</v>
      </c>
      <c r="E27"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27"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27" s="6">
        <f>_xlfn.IFNA(IF(E27="","",VLOOKUP(E27,Listes!B$2:C$7,2,FALSE)),0)</f>
        <v>0</v>
      </c>
      <c r="H27" s="6">
        <f>_xlfn.IFNA(IF(F27="","",VLOOKUP(F27,Listes!B$2:C$7,2,FALSE)),0)</f>
        <v>0</v>
      </c>
      <c r="I27" s="18">
        <f t="shared" si="0"/>
        <v>0</v>
      </c>
      <c r="J27" s="6" t="str">
        <f>INDEX('1. Evaluation des risques'!$C$6:$M$47,MATCH(Tableau_risques3[[#This Row],[Risque]],'1. Evaluation des risques'!$E$6:$E$47,0),MATCH(Tableau_risques3[[#Headers],[Solutions de mitigation (prévention)]],'1. Evaluation des risques'!$C$6:$M$6,0))</f>
        <v xml:space="preserve">S’appuyer sur les retours d’expérience / Faire un Benchmark </v>
      </c>
      <c r="K27" s="6" t="str">
        <f>INDEX('1. Evaluation des risques'!$C$6:$M$47,MATCH(Tableau_risques3[[#This Row],[Risque]],'1. Evaluation des risques'!$E$6:$E$47,0),MATCH(Tableau_risques3[[#Headers],[Solutions de mitigation (protection)]],'1. Evaluation des risques'!$C$6:$M$6,0))</f>
        <v>Contrat avec objectif de performance</v>
      </c>
      <c r="L27" s="6" t="str">
        <f>INDEX('1. Evaluation des risques'!$C$6:$M$47,MATCH(Tableau_risques3[[#This Row],[Risque]],'1. Evaluation des risques'!$E$6:$E$47,0),MATCH(Tableau_risques3[[#Headers],[Fiches mitigation des risques]],'1. Evaluation des risques'!$C$6:$M$6,0))</f>
        <v>Fiche CPE (Contrat de performance énergétique)</v>
      </c>
    </row>
    <row r="28" spans="1:12" x14ac:dyDescent="0.25">
      <c r="A28" s="1"/>
      <c r="B28" s="6" t="str">
        <f>INDEX('1. Evaluation des risques'!$C$6:$M$47,MATCH(Tableau_risques3[[#This Row],[Risque]],'1. Evaluation des risques'!$E$6:$E$47,0),MATCH(Tableau_risques3[[#Headers],[Nature]],'1. Evaluation des risques'!$C$6:$M$6,0))</f>
        <v>Exploitation</v>
      </c>
      <c r="C28" s="6" t="str">
        <f>INDEX('1. Evaluation des risques'!$C$6:$M$47,MATCH(Tableau_risques3[[#This Row],[Risque]],'1. Evaluation des risques'!$E$6:$E$47,0),MATCH(Tableau_risques3[[#Headers],[Phase du projet]],'1. Evaluation des risques'!$C$6:$M$6,0))</f>
        <v>3. Contractualisation</v>
      </c>
      <c r="D28" s="6" t="str">
        <f>'1. Evaluation des risques'!E29</f>
        <v>Coût d'exploitation non anticipé</v>
      </c>
      <c r="E28"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28"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28" s="6">
        <f>_xlfn.IFNA(IF(E28="","",VLOOKUP(E28,Listes!B$2:C$7,2,FALSE)),0)</f>
        <v>0</v>
      </c>
      <c r="H28" s="6">
        <f>_xlfn.IFNA(IF(F28="","",VLOOKUP(F28,Listes!B$2:C$7,2,FALSE)),0)</f>
        <v>0</v>
      </c>
      <c r="I28" s="18">
        <f t="shared" si="0"/>
        <v>0</v>
      </c>
      <c r="J28" s="6" t="str">
        <f>INDEX('1. Evaluation des risques'!$C$6:$M$47,MATCH(Tableau_risques3[[#This Row],[Risque]],'1. Evaluation des risques'!$E$6:$E$47,0),MATCH(Tableau_risques3[[#Headers],[Solutions de mitigation (prévention)]],'1. Evaluation des risques'!$C$6:$M$6,0))</f>
        <v xml:space="preserve">S’appuyer sur les retours d’expérience / Faire un Benchmark </v>
      </c>
      <c r="K28" s="6" t="str">
        <f>INDEX('1. Evaluation des risques'!$C$6:$M$47,MATCH(Tableau_risques3[[#This Row],[Risque]],'1. Evaluation des risques'!$E$6:$E$47,0),MATCH(Tableau_risques3[[#Headers],[Solutions de mitigation (protection)]],'1. Evaluation des risques'!$C$6:$M$6,0))</f>
        <v>Contrat avec objectif de performance</v>
      </c>
      <c r="L28" s="6" t="str">
        <f>INDEX('1. Evaluation des risques'!$C$6:$M$47,MATCH(Tableau_risques3[[#This Row],[Risque]],'1. Evaluation des risques'!$E$6:$E$47,0),MATCH(Tableau_risques3[[#Headers],[Fiches mitigation des risques]],'1. Evaluation des risques'!$C$6:$M$6,0))</f>
        <v>Fiches mécanismes de tiers financement</v>
      </c>
    </row>
    <row r="29" spans="1:12" ht="150" x14ac:dyDescent="0.25">
      <c r="A29" s="1"/>
      <c r="B29" s="6" t="str">
        <f>INDEX('1. Evaluation des risques'!$C$6:$M$47,MATCH(Tableau_risques3[[#This Row],[Risque]],'1. Evaluation des risques'!$E$6:$E$47,0),MATCH(Tableau_risques3[[#Headers],[Nature]],'1. Evaluation des risques'!$C$6:$M$6,0))</f>
        <v>Contrat</v>
      </c>
      <c r="C29" s="6" t="str">
        <f>INDEX('1. Evaluation des risques'!$C$6:$M$47,MATCH(Tableau_risques3[[#This Row],[Risque]],'1. Evaluation des risques'!$E$6:$E$47,0),MATCH(Tableau_risques3[[#Headers],[Phase du projet]],'1. Evaluation des risques'!$C$6:$M$6,0))</f>
        <v>3. Contractualisation</v>
      </c>
      <c r="D29" s="6" t="str">
        <f>'1. Evaluation des risques'!E30</f>
        <v>Impossibilité de renégociation</v>
      </c>
      <c r="E29"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29"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29" s="6">
        <f>_xlfn.IFNA(IF(E29="","",VLOOKUP(E29,Listes!B$2:C$7,2,FALSE)),0)</f>
        <v>0</v>
      </c>
      <c r="H29" s="6">
        <f>_xlfn.IFNA(IF(F29="","",VLOOKUP(F29,Listes!B$2:C$7,2,FALSE)),0)</f>
        <v>0</v>
      </c>
      <c r="I29" s="18">
        <f t="shared" si="0"/>
        <v>0</v>
      </c>
      <c r="J29" s="6" t="str">
        <f>INDEX('1. Evaluation des risques'!$C$6:$M$47,MATCH(Tableau_risques3[[#This Row],[Risque]],'1. Evaluation des risques'!$E$6:$E$47,0),MATCH(Tableau_risques3[[#Headers],[Solutions de mitigation (prévention)]],'1. Evaluation des risques'!$C$6:$M$6,0))</f>
        <v>Identifier les parties prenantes
Définir les risques et opportunités des différents types de contrat (DSP ; SEM ; CPE ; SPV etc.)
Externaliser par un cabinet spécialisé</v>
      </c>
      <c r="K29" s="6" t="str">
        <f>INDEX('1. Evaluation des risques'!$C$6:$M$47,MATCH(Tableau_risques3[[#This Row],[Risque]],'1. Evaluation des risques'!$E$6:$E$47,0),MATCH(Tableau_risques3[[#Headers],[Solutions de mitigation (protection)]],'1. Evaluation des risques'!$C$6:$M$6,0))</f>
        <v>Créer des nouveaux contrats (SEM)
Prévoir des articles contractuels dédiés
Clause entrée/sortie
Clause de renégociation
Propriété intelectuelle
Clause de confidentialité
Protection des données
Pacte d'associés (SPV) 
Séparer les contrats - durées (commercial / Exploitation Maintenance)</v>
      </c>
      <c r="L29" s="6" t="str">
        <f>INDEX('1. Evaluation des risques'!$C$6:$M$47,MATCH(Tableau_risques3[[#This Row],[Risque]],'1. Evaluation des risques'!$E$6:$E$47,0),MATCH(Tableau_risques3[[#Headers],[Fiches mitigation des risques]],'1. Evaluation des risques'!$C$6:$M$6,0))</f>
        <v>Fiche CPE (Contrat de performance énergétique)</v>
      </c>
    </row>
    <row r="30" spans="1:12" ht="150" x14ac:dyDescent="0.25">
      <c r="A30" s="1"/>
      <c r="B30" s="6" t="str">
        <f>INDEX('1. Evaluation des risques'!$C$6:$M$47,MATCH(Tableau_risques3[[#This Row],[Risque]],'1. Evaluation des risques'!$E$6:$E$47,0),MATCH(Tableau_risques3[[#Headers],[Nature]],'1. Evaluation des risques'!$C$6:$M$6,0))</f>
        <v>Contrat</v>
      </c>
      <c r="C30" s="6" t="str">
        <f>INDEX('1. Evaluation des risques'!$C$6:$M$47,MATCH(Tableau_risques3[[#This Row],[Risque]],'1. Evaluation des risques'!$E$6:$E$47,0),MATCH(Tableau_risques3[[#Headers],[Phase du projet]],'1. Evaluation des risques'!$C$6:$M$6,0))</f>
        <v>3. Contractualisation</v>
      </c>
      <c r="D30" s="6" t="str">
        <f>'1. Evaluation des risques'!E31</f>
        <v>Mauvaises conditions d'exploitation maintenance</v>
      </c>
      <c r="E30"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30"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30" s="6">
        <f>_xlfn.IFNA(IF(E30="","",VLOOKUP(E30,Listes!B$2:C$7,2,FALSE)),0)</f>
        <v>0</v>
      </c>
      <c r="H30" s="6">
        <f>_xlfn.IFNA(IF(F30="","",VLOOKUP(F30,Listes!B$2:C$7,2,FALSE)),0)</f>
        <v>0</v>
      </c>
      <c r="I30" s="18">
        <f t="shared" si="0"/>
        <v>0</v>
      </c>
      <c r="J30" s="6" t="str">
        <f>INDEX('1. Evaluation des risques'!$C$6:$M$47,MATCH(Tableau_risques3[[#This Row],[Risque]],'1. Evaluation des risques'!$E$6:$E$47,0),MATCH(Tableau_risques3[[#Headers],[Solutions de mitigation (prévention)]],'1. Evaluation des risques'!$C$6:$M$6,0))</f>
        <v>Identifier les parties prenantes
Définir les risques et opportunités des différents types de contrat (DSP ; SEM ; CPE ; SPV etc.)
Externaliser par un cabinet spécialisé</v>
      </c>
      <c r="K30" s="6" t="str">
        <f>INDEX('1. Evaluation des risques'!$C$6:$M$47,MATCH(Tableau_risques3[[#This Row],[Risque]],'1. Evaluation des risques'!$E$6:$E$47,0),MATCH(Tableau_risques3[[#Headers],[Solutions de mitigation (protection)]],'1. Evaluation des risques'!$C$6:$M$6,0))</f>
        <v>Créer des nouveaux contrats (SEM)
Prévoir des articles contractuels dédiés
Clause entrée/sortie
Clause de renégociation
Propriété intelectuelle
Clause de confidentialité
Protection des données
Pacte d'associés (SPV) 
Séparer les contrats - durées (commercial / Exploitation Maintenance)</v>
      </c>
      <c r="L30" s="6" t="str">
        <f>INDEX('1. Evaluation des risques'!$C$6:$M$47,MATCH(Tableau_risques3[[#This Row],[Risque]],'1. Evaluation des risques'!$E$6:$E$47,0),MATCH(Tableau_risques3[[#Headers],[Fiches mitigation des risques]],'1. Evaluation des risques'!$C$6:$M$6,0))</f>
        <v>Fiche CPE (Contrat de performance énergétique)</v>
      </c>
    </row>
    <row r="31" spans="1:12" ht="150" x14ac:dyDescent="0.25">
      <c r="A31" s="1"/>
      <c r="B31" s="6" t="str">
        <f>INDEX('1. Evaluation des risques'!$C$6:$M$47,MATCH(Tableau_risques3[[#This Row],[Risque]],'1. Evaluation des risques'!$E$6:$E$47,0),MATCH(Tableau_risques3[[#Headers],[Nature]],'1. Evaluation des risques'!$C$6:$M$6,0))</f>
        <v>Contrat</v>
      </c>
      <c r="C31" s="6" t="str">
        <f>INDEX('1. Evaluation des risques'!$C$6:$M$47,MATCH(Tableau_risques3[[#This Row],[Risque]],'1. Evaluation des risques'!$E$6:$E$47,0),MATCH(Tableau_risques3[[#Headers],[Phase du projet]],'1. Evaluation des risques'!$C$6:$M$6,0))</f>
        <v>3. Contractualisation</v>
      </c>
      <c r="D31" s="6" t="str">
        <f>'1. Evaluation des risques'!E32</f>
        <v>Mauvaise définition des aléas</v>
      </c>
      <c r="E31"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31"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31" s="6">
        <f>_xlfn.IFNA(IF(E31="","",VLOOKUP(E31,Listes!B$2:C$7,2,FALSE)),0)</f>
        <v>0</v>
      </c>
      <c r="H31" s="6">
        <f>_xlfn.IFNA(IF(F31="","",VLOOKUP(F31,Listes!B$2:C$7,2,FALSE)),0)</f>
        <v>0</v>
      </c>
      <c r="I31" s="18">
        <f t="shared" si="0"/>
        <v>0</v>
      </c>
      <c r="J31" s="6" t="str">
        <f>INDEX('1. Evaluation des risques'!$C$6:$M$47,MATCH(Tableau_risques3[[#This Row],[Risque]],'1. Evaluation des risques'!$E$6:$E$47,0),MATCH(Tableau_risques3[[#Headers],[Solutions de mitigation (prévention)]],'1. Evaluation des risques'!$C$6:$M$6,0))</f>
        <v>Identifier les parties prenantes
Définir les risques et opportunités des différents types de contrat (DSP ; SEM ; CPE ; SPV etc.)
Externaliser par un cabinet spécialisé</v>
      </c>
      <c r="K31" s="6" t="str">
        <f>INDEX('1. Evaluation des risques'!$C$6:$M$47,MATCH(Tableau_risques3[[#This Row],[Risque]],'1. Evaluation des risques'!$E$6:$E$47,0),MATCH(Tableau_risques3[[#Headers],[Solutions de mitigation (protection)]],'1. Evaluation des risques'!$C$6:$M$6,0))</f>
        <v>Créer des nouveaux contrats (SEM)
Prévoir des articles contractuels dédiés
Clause entrée/sortie
Clause de renégociation
Propriété intelectuelle
Clause de confidentialité
Protection des données
Pacte d'associés (SPV) 
Séparer les contrats - durées (commercial / Exploitation Maintenance)</v>
      </c>
      <c r="L31" s="6" t="str">
        <f>INDEX('1. Evaluation des risques'!$C$6:$M$47,MATCH(Tableau_risques3[[#This Row],[Risque]],'1. Evaluation des risques'!$E$6:$E$47,0),MATCH(Tableau_risques3[[#Headers],[Fiches mitigation des risques]],'1. Evaluation des risques'!$C$6:$M$6,0))</f>
        <v>Fiche analyse de sensibilité</v>
      </c>
    </row>
    <row r="32" spans="1:12" ht="150" x14ac:dyDescent="0.25">
      <c r="A32" s="1"/>
      <c r="B32" s="6" t="str">
        <f>INDEX('1. Evaluation des risques'!$C$6:$M$47,MATCH(Tableau_risques3[[#This Row],[Risque]],'1. Evaluation des risques'!$E$6:$E$47,0),MATCH(Tableau_risques3[[#Headers],[Nature]],'1. Evaluation des risques'!$C$6:$M$6,0))</f>
        <v>Contrat</v>
      </c>
      <c r="C32" s="6" t="str">
        <f>INDEX('1. Evaluation des risques'!$C$6:$M$47,MATCH(Tableau_risques3[[#This Row],[Risque]],'1. Evaluation des risques'!$E$6:$E$47,0),MATCH(Tableau_risques3[[#Headers],[Phase du projet]],'1. Evaluation des risques'!$C$6:$M$6,0))</f>
        <v>3. Contractualisation</v>
      </c>
      <c r="D32" s="6" t="str">
        <f>'1. Evaluation des risques'!E33</f>
        <v>Statut juridique SPV incohérent</v>
      </c>
      <c r="E32"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32"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32" s="6">
        <f>_xlfn.IFNA(IF(E32="","",VLOOKUP(E32,Listes!B$2:C$7,2,FALSE)),0)</f>
        <v>0</v>
      </c>
      <c r="H32" s="6">
        <f>_xlfn.IFNA(IF(F32="","",VLOOKUP(F32,Listes!B$2:C$7,2,FALSE)),0)</f>
        <v>0</v>
      </c>
      <c r="I32" s="18">
        <f t="shared" si="0"/>
        <v>0</v>
      </c>
      <c r="J32" s="6" t="str">
        <f>INDEX('1. Evaluation des risques'!$C$6:$M$47,MATCH(Tableau_risques3[[#This Row],[Risque]],'1. Evaluation des risques'!$E$6:$E$47,0),MATCH(Tableau_risques3[[#Headers],[Solutions de mitigation (prévention)]],'1. Evaluation des risques'!$C$6:$M$6,0))</f>
        <v>Identifier les parties prenantes
Définir les risques et opportunités des différents types de contrat (DSP ; SEM ; CPE ; SPV etc.)
Externaliser par un cabinet spécialisé</v>
      </c>
      <c r="K32" s="6" t="str">
        <f>INDEX('1. Evaluation des risques'!$C$6:$M$47,MATCH(Tableau_risques3[[#This Row],[Risque]],'1. Evaluation des risques'!$E$6:$E$47,0),MATCH(Tableau_risques3[[#Headers],[Solutions de mitigation (protection)]],'1. Evaluation des risques'!$C$6:$M$6,0))</f>
        <v>Créer des nouveaux contrats (SEM)
Prévoir des articles contractuels dédiés
Clause entrée/sortie
Clause de renégociation
Propriété intelectuelle
Clause de confidentialité
Protection des données
Pacte d'associés (SPV) 
Séparer les contrats - durées (commercial / Exploitation Maintenance)</v>
      </c>
      <c r="L32" s="6" t="str">
        <f>INDEX('1. Evaluation des risques'!$C$6:$M$47,MATCH(Tableau_risques3[[#This Row],[Risque]],'1. Evaluation des risques'!$E$6:$E$47,0),MATCH(Tableau_risques3[[#Headers],[Fiches mitigation des risques]],'1. Evaluation des risques'!$C$6:$M$6,0))</f>
        <v>Fiche CPE (Contrat de performance énergétique)</v>
      </c>
    </row>
    <row r="33" spans="1:12" ht="150" x14ac:dyDescent="0.25">
      <c r="A33" s="1"/>
      <c r="B33" s="6" t="str">
        <f>INDEX('1. Evaluation des risques'!$C$6:$M$47,MATCH(Tableau_risques3[[#This Row],[Risque]],'1. Evaluation des risques'!$E$6:$E$47,0),MATCH(Tableau_risques3[[#Headers],[Nature]],'1. Evaluation des risques'!$C$6:$M$6,0))</f>
        <v>Financier</v>
      </c>
      <c r="C33" s="6" t="str">
        <f>INDEX('1. Evaluation des risques'!$C$6:$M$47,MATCH(Tableau_risques3[[#This Row],[Risque]],'1. Evaluation des risques'!$E$6:$E$47,0),MATCH(Tableau_risques3[[#Headers],[Phase du projet]],'1. Evaluation des risques'!$C$6:$M$6,0))</f>
        <v>3. Contractualisation</v>
      </c>
      <c r="D33" s="6" t="str">
        <f>'1. Evaluation des risques'!E34</f>
        <v>Variation des prix des énergies</v>
      </c>
      <c r="E33"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33"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33" s="6">
        <f>_xlfn.IFNA(IF(E33="","",VLOOKUP(E33,Listes!B$2:C$7,2,FALSE)),0)</f>
        <v>0</v>
      </c>
      <c r="H33" s="6">
        <f>_xlfn.IFNA(IF(F33="","",VLOOKUP(F33,Listes!B$2:C$7,2,FALSE)),0)</f>
        <v>0</v>
      </c>
      <c r="I33" s="18">
        <f t="shared" si="0"/>
        <v>0</v>
      </c>
      <c r="J33" s="6" t="str">
        <f>INDEX('1. Evaluation des risques'!$C$6:$M$47,MATCH(Tableau_risques3[[#This Row],[Risque]],'1. Evaluation des risques'!$E$6:$E$47,0),MATCH(Tableau_risques3[[#Headers],[Solutions de mitigation (prévention)]],'1. Evaluation des risques'!$C$6:$M$6,0))</f>
        <v>Etude de différents scénarios techniques
Prise en compte du plan de charge long terme
Analyses de sensibilité (Capex / Opex / Fourniture / Achat) +/- disruptif
Conditions et incertitudes liées à l'obtention des différents types d'aide
Echéanciers de tréso</v>
      </c>
      <c r="K33" s="6" t="str">
        <f>INDEX('1. Evaluation des risques'!$C$6:$M$47,MATCH(Tableau_risques3[[#This Row],[Risque]],'1. Evaluation des risques'!$E$6:$E$47,0),MATCH(Tableau_risques3[[#Headers],[Solutions de mitigation (protection)]],'1. Evaluation des risques'!$C$6:$M$6,0))</f>
        <v>Assurances
Contractualisation avec pénalités, 
Indéxation des prix sur les marchés de énergies
Clause de revoyure
Garantie coface
Garantie bancaire / maison mère
Ne pas intégrer de change
Mécanisme de solidarité (variation du prix dans une certaine fourchette)
Back testing (aléas financiers)</v>
      </c>
      <c r="L33" s="6" t="str">
        <f>INDEX('1. Evaluation des risques'!$C$6:$M$47,MATCH(Tableau_risques3[[#This Row],[Risque]],'1. Evaluation des risques'!$E$6:$E$47,0),MATCH(Tableau_risques3[[#Headers],[Fiches mitigation des risques]],'1. Evaluation des risques'!$C$6:$M$6,0))</f>
        <v>Fiche mécanisme de garantie du prix des énergies</v>
      </c>
    </row>
    <row r="34" spans="1:12" ht="150" x14ac:dyDescent="0.25">
      <c r="A34" s="1"/>
      <c r="B34" s="6" t="str">
        <f>INDEX('1. Evaluation des risques'!$C$6:$M$47,MATCH(Tableau_risques3[[#This Row],[Risque]],'1. Evaluation des risques'!$E$6:$E$47,0),MATCH(Tableau_risques3[[#Headers],[Nature]],'1. Evaluation des risques'!$C$6:$M$6,0))</f>
        <v>Financier</v>
      </c>
      <c r="C34" s="6" t="str">
        <f>INDEX('1. Evaluation des risques'!$C$6:$M$47,MATCH(Tableau_risques3[[#This Row],[Risque]],'1. Evaluation des risques'!$E$6:$E$47,0),MATCH(Tableau_risques3[[#Headers],[Phase du projet]],'1. Evaluation des risques'!$C$6:$M$6,0))</f>
        <v>3. Contractualisation</v>
      </c>
      <c r="D34" s="6" t="str">
        <f>'1. Evaluation des risques'!E35</f>
        <v>Variation des index</v>
      </c>
      <c r="E34"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34"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34" s="6">
        <f>_xlfn.IFNA(IF(E34="","",VLOOKUP(E34,Listes!B$2:C$7,2,FALSE)),0)</f>
        <v>0</v>
      </c>
      <c r="H34" s="6">
        <f>_xlfn.IFNA(IF(F34="","",VLOOKUP(F34,Listes!B$2:C$7,2,FALSE)),0)</f>
        <v>0</v>
      </c>
      <c r="I34" s="18">
        <f t="shared" si="0"/>
        <v>0</v>
      </c>
      <c r="J34" s="6" t="str">
        <f>INDEX('1. Evaluation des risques'!$C$6:$M$47,MATCH(Tableau_risques3[[#This Row],[Risque]],'1. Evaluation des risques'!$E$6:$E$47,0),MATCH(Tableau_risques3[[#Headers],[Solutions de mitigation (prévention)]],'1. Evaluation des risques'!$C$6:$M$6,0))</f>
        <v>Etude de différents scénarios techniques
Prise en compte du plan de charge long terme
Analyses de sensibilité (Capex / Opex / Fourniture / Achat) +/- disruptif
Conditions et incertitudes liées à l'obtention des différents types d'aide
Echéanciers de tréso</v>
      </c>
      <c r="K34" s="6" t="str">
        <f>INDEX('1. Evaluation des risques'!$C$6:$M$47,MATCH(Tableau_risques3[[#This Row],[Risque]],'1. Evaluation des risques'!$E$6:$E$47,0),MATCH(Tableau_risques3[[#Headers],[Solutions de mitigation (protection)]],'1. Evaluation des risques'!$C$6:$M$6,0))</f>
        <v>Assurances
Contractualisation avec pénalités, 
Indéxation des prix sur les marchés de énergies
Clause de revoyure
Garantie coface
Garantie bancaire / maison mère
Ne pas intégrer de change
Mécanisme de solidarité (variation du prix dans une certaine fourchette)
Back testing (aléas financiers)</v>
      </c>
      <c r="L34" s="6" t="str">
        <f>INDEX('1. Evaluation des risques'!$C$6:$M$47,MATCH(Tableau_risques3[[#This Row],[Risque]],'1. Evaluation des risques'!$E$6:$E$47,0),MATCH(Tableau_risques3[[#Headers],[Fiches mitigation des risques]],'1. Evaluation des risques'!$C$6:$M$6,0))</f>
        <v>Fiche analyse de sensibilité</v>
      </c>
    </row>
    <row r="35" spans="1:12" ht="150" x14ac:dyDescent="0.25">
      <c r="A35" s="1"/>
      <c r="B35" s="6" t="str">
        <f>INDEX('1. Evaluation des risques'!$C$6:$M$47,MATCH(Tableau_risques3[[#This Row],[Risque]],'1. Evaluation des risques'!$E$6:$E$47,0),MATCH(Tableau_risques3[[#Headers],[Nature]],'1. Evaluation des risques'!$C$6:$M$6,0))</f>
        <v>Financier</v>
      </c>
      <c r="C35" s="6" t="str">
        <f>INDEX('1. Evaluation des risques'!$C$6:$M$47,MATCH(Tableau_risques3[[#This Row],[Risque]],'1. Evaluation des risques'!$E$6:$E$47,0),MATCH(Tableau_risques3[[#Headers],[Phase du projet]],'1. Evaluation des risques'!$C$6:$M$6,0))</f>
        <v>3. Contractualisation</v>
      </c>
      <c r="D35" s="6" t="str">
        <f>'1. Evaluation des risques'!E36</f>
        <v>Non recouvrement des Cashflow</v>
      </c>
      <c r="E35"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35"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35" s="6">
        <f>_xlfn.IFNA(IF(E35="","",VLOOKUP(E35,Listes!B$2:C$7,2,FALSE)),0)</f>
        <v>0</v>
      </c>
      <c r="H35" s="6">
        <f>_xlfn.IFNA(IF(F35="","",VLOOKUP(F35,Listes!B$2:C$7,2,FALSE)),0)</f>
        <v>0</v>
      </c>
      <c r="I35" s="18">
        <f t="shared" si="0"/>
        <v>0</v>
      </c>
      <c r="J35" s="6" t="str">
        <f>INDEX('1. Evaluation des risques'!$C$6:$M$47,MATCH(Tableau_risques3[[#This Row],[Risque]],'1. Evaluation des risques'!$E$6:$E$47,0),MATCH(Tableau_risques3[[#Headers],[Solutions de mitigation (prévention)]],'1. Evaluation des risques'!$C$6:$M$6,0))</f>
        <v>Etude de différents scénarios techniques
Prise en compte du plan de charge long terme
Analyses de sensibilité (Capex / Opex / Fourniture / Achat) +/- disruptif
Conditions et incertitudes liées à l'obtention des différents types d'aide
Echéanciers de tréso</v>
      </c>
      <c r="K35" s="6" t="str">
        <f>INDEX('1. Evaluation des risques'!$C$6:$M$47,MATCH(Tableau_risques3[[#This Row],[Risque]],'1. Evaluation des risques'!$E$6:$E$47,0),MATCH(Tableau_risques3[[#Headers],[Solutions de mitigation (protection)]],'1. Evaluation des risques'!$C$6:$M$6,0))</f>
        <v>Assurances
Contractualisation avec pénalités, 
Indéxation des prix sur les marchés de énergies
Clause de revoyure
Garantie coface
Garantie bancaire / maison mère
Ne pas intégrer de change
Mécanisme de solidarité (variation du prix dans une certaine fourchette)
Back testing (aléas financiers)</v>
      </c>
      <c r="L35" s="6" t="str">
        <f>INDEX('1. Evaluation des risques'!$C$6:$M$47,MATCH(Tableau_risques3[[#This Row],[Risque]],'1. Evaluation des risques'!$E$6:$E$47,0),MATCH(Tableau_risques3[[#Headers],[Fiches mitigation des risques]],'1. Evaluation des risques'!$C$6:$M$6,0))</f>
        <v>Fiche CPE (Contrat de performance énergétique)</v>
      </c>
    </row>
    <row r="36" spans="1:12" ht="150" x14ac:dyDescent="0.25">
      <c r="A36" s="1"/>
      <c r="B36" s="6" t="str">
        <f>INDEX('1. Evaluation des risques'!$C$6:$M$47,MATCH(Tableau_risques3[[#This Row],[Risque]],'1. Evaluation des risques'!$E$6:$E$47,0),MATCH(Tableau_risques3[[#Headers],[Nature]],'1. Evaluation des risques'!$C$6:$M$6,0))</f>
        <v>Financier</v>
      </c>
      <c r="C36" s="6" t="str">
        <f>INDEX('1. Evaluation des risques'!$C$6:$M$47,MATCH(Tableau_risques3[[#This Row],[Risque]],'1. Evaluation des risques'!$E$6:$E$47,0),MATCH(Tableau_risques3[[#Headers],[Phase du projet]],'1. Evaluation des risques'!$C$6:$M$6,0))</f>
        <v>3. Contractualisation</v>
      </c>
      <c r="D36" s="6" t="str">
        <f>'1. Evaluation des risques'!E37</f>
        <v>Le client part et n'est pas remplacé</v>
      </c>
      <c r="E36"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36"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36" s="6">
        <f>_xlfn.IFNA(IF(E36="","",VLOOKUP(E36,Listes!B$2:C$7,2,FALSE)),0)</f>
        <v>0</v>
      </c>
      <c r="H36" s="6">
        <f>_xlfn.IFNA(IF(F36="","",VLOOKUP(F36,Listes!B$2:C$7,2,FALSE)),0)</f>
        <v>0</v>
      </c>
      <c r="I36" s="18">
        <f t="shared" si="0"/>
        <v>0</v>
      </c>
      <c r="J36" s="6" t="str">
        <f>INDEX('1. Evaluation des risques'!$C$6:$M$47,MATCH(Tableau_risques3[[#This Row],[Risque]],'1. Evaluation des risques'!$E$6:$E$47,0),MATCH(Tableau_risques3[[#Headers],[Solutions de mitigation (prévention)]],'1. Evaluation des risques'!$C$6:$M$6,0))</f>
        <v>Etude de différents scénarios techniques
Prise en compte du plan de charge long terme
Analyses de sensibilité (Capex / Opex / Fourniture / Achat) +/- disruptif
Conditions et incertitudes liées à l'obtention des différents types d'aide
Echéanciers de tréso</v>
      </c>
      <c r="K36" s="6" t="str">
        <f>INDEX('1. Evaluation des risques'!$C$6:$M$47,MATCH(Tableau_risques3[[#This Row],[Risque]],'1. Evaluation des risques'!$E$6:$E$47,0),MATCH(Tableau_risques3[[#Headers],[Solutions de mitigation (protection)]],'1. Evaluation des risques'!$C$6:$M$6,0))</f>
        <v>Assurances
Contractualisation avec pénalités, 
Indéxation des prix sur les marchés de énergies
Clause de revoyure
Garantie coface
Garantie bancaire / maison mère
Ne pas intégrer de change
Mécanisme de solidarité (variation du prix dans une certaine fourchette)
Back testing (aléas financiers)</v>
      </c>
      <c r="L36" s="6" t="str">
        <f>INDEX('1. Evaluation des risques'!$C$6:$M$47,MATCH(Tableau_risques3[[#This Row],[Risque]],'1. Evaluation des risques'!$E$6:$E$47,0),MATCH(Tableau_risques3[[#Headers],[Fiches mitigation des risques]],'1. Evaluation des risques'!$C$6:$M$6,0))</f>
        <v xml:space="preserve"> </v>
      </c>
    </row>
    <row r="37" spans="1:12" ht="150" x14ac:dyDescent="0.25">
      <c r="A37" s="1"/>
      <c r="B37" s="6" t="str">
        <f>INDEX('1. Evaluation des risques'!$C$6:$M$47,MATCH(Tableau_risques3[[#This Row],[Risque]],'1. Evaluation des risques'!$E$6:$E$47,0),MATCH(Tableau_risques3[[#Headers],[Nature]],'1. Evaluation des risques'!$C$6:$M$6,0))</f>
        <v>Financier</v>
      </c>
      <c r="C37" s="6" t="str">
        <f>INDEX('1. Evaluation des risques'!$C$6:$M$47,MATCH(Tableau_risques3[[#This Row],[Risque]],'1. Evaluation des risques'!$E$6:$E$47,0),MATCH(Tableau_risques3[[#Headers],[Phase du projet]],'1. Evaluation des risques'!$C$6:$M$6,0))</f>
        <v>3. Contractualisation</v>
      </c>
      <c r="D37" s="6" t="str">
        <f>'1. Evaluation des risques'!E38</f>
        <v>Inflation longue durée (10 ans)</v>
      </c>
      <c r="E37"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37"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37" s="6">
        <f>_xlfn.IFNA(IF(E37="","",VLOOKUP(E37,Listes!B$2:C$7,2,FALSE)),0)</f>
        <v>0</v>
      </c>
      <c r="H37" s="6">
        <f>_xlfn.IFNA(IF(F37="","",VLOOKUP(F37,Listes!B$2:C$7,2,FALSE)),0)</f>
        <v>0</v>
      </c>
      <c r="I37" s="18">
        <f t="shared" si="0"/>
        <v>0</v>
      </c>
      <c r="J37" s="6" t="str">
        <f>INDEX('1. Evaluation des risques'!$C$6:$M$47,MATCH(Tableau_risques3[[#This Row],[Risque]],'1. Evaluation des risques'!$E$6:$E$47,0),MATCH(Tableau_risques3[[#Headers],[Solutions de mitigation (prévention)]],'1. Evaluation des risques'!$C$6:$M$6,0))</f>
        <v>Etude de différents scénarios techniques
Prise en compte du plan de charge long terme
Analyses de sensibilité (Capex / Opex / Fourniture / Achat) +/- disruptif
Conditions et incertitudes liées à l'obtention des différents types d'aide
Echéanciers de tréso</v>
      </c>
      <c r="K37" s="6" t="str">
        <f>INDEX('1. Evaluation des risques'!$C$6:$M$47,MATCH(Tableau_risques3[[#This Row],[Risque]],'1. Evaluation des risques'!$E$6:$E$47,0),MATCH(Tableau_risques3[[#Headers],[Solutions de mitigation (protection)]],'1. Evaluation des risques'!$C$6:$M$6,0))</f>
        <v>Assurances
Contractualisation avec pénalités, 
Indéxation des prix sur les marchés de énergies
Clause de revoyure
Garantie coface
Garantie bancaire / maison mère
Ne pas intégrer de change
Mécanisme de solidarité (variation du prix dans une certaine fourchette)
Back testing (aléas financiers)</v>
      </c>
      <c r="L37" s="6" t="str">
        <f>INDEX('1. Evaluation des risques'!$C$6:$M$47,MATCH(Tableau_risques3[[#This Row],[Risque]],'1. Evaluation des risques'!$E$6:$E$47,0),MATCH(Tableau_risques3[[#Headers],[Fiches mitigation des risques]],'1. Evaluation des risques'!$C$6:$M$6,0))</f>
        <v>Fiche analyse de sensibilité</v>
      </c>
    </row>
    <row r="38" spans="1:12" ht="150" x14ac:dyDescent="0.25">
      <c r="A38" s="1"/>
      <c r="B38" s="6" t="str">
        <f>INDEX('1. Evaluation des risques'!$C$6:$M$47,MATCH(Tableau_risques3[[#This Row],[Risque]],'1. Evaluation des risques'!$E$6:$E$47,0),MATCH(Tableau_risques3[[#Headers],[Nature]],'1. Evaluation des risques'!$C$6:$M$6,0))</f>
        <v>Financier</v>
      </c>
      <c r="C38" s="6" t="str">
        <f>INDEX('1. Evaluation des risques'!$C$6:$M$47,MATCH(Tableau_risques3[[#This Row],[Risque]],'1. Evaluation des risques'!$E$6:$E$47,0),MATCH(Tableau_risques3[[#Headers],[Phase du projet]],'1. Evaluation des risques'!$C$6:$M$6,0))</f>
        <v>3. Contractualisation</v>
      </c>
      <c r="D38" s="6" t="str">
        <f>'1. Evaluation des risques'!E39</f>
        <v>Variation du taux de change</v>
      </c>
      <c r="E38"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38"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38" s="6">
        <f>_xlfn.IFNA(IF(E38="","",VLOOKUP(E38,Listes!B$2:C$7,2,FALSE)),0)</f>
        <v>0</v>
      </c>
      <c r="H38" s="6">
        <f>_xlfn.IFNA(IF(F38="","",VLOOKUP(F38,Listes!B$2:C$7,2,FALSE)),0)</f>
        <v>0</v>
      </c>
      <c r="I38" s="18">
        <f t="shared" si="0"/>
        <v>0</v>
      </c>
      <c r="J38" s="6" t="str">
        <f>INDEX('1. Evaluation des risques'!$C$6:$M$47,MATCH(Tableau_risques3[[#This Row],[Risque]],'1. Evaluation des risques'!$E$6:$E$47,0),MATCH(Tableau_risques3[[#Headers],[Solutions de mitigation (prévention)]],'1. Evaluation des risques'!$C$6:$M$6,0))</f>
        <v>Etude de différents scénarios techniques
Prise en compte du plan de charge long terme
Analyses de sensibilité (Capex / Opex / Fourniture / Achat) +/- disruptif
Conditions et incertitudes liées à l'obtention des différents types d'aide
Echéanciers de tréso</v>
      </c>
      <c r="K38" s="6" t="str">
        <f>INDEX('1. Evaluation des risques'!$C$6:$M$47,MATCH(Tableau_risques3[[#This Row],[Risque]],'1. Evaluation des risques'!$E$6:$E$47,0),MATCH(Tableau_risques3[[#Headers],[Solutions de mitigation (protection)]],'1. Evaluation des risques'!$C$6:$M$6,0))</f>
        <v>Assurances
Contractualisation avec pénalités, 
Indéxation des prix sur les marchés de énergies
Clause de revoyure
Garantie coface
Garantie bancaire / maison mère
Ne pas intégrer de change
Mécanisme de solidarité (variation du prix dans une certaine fourchette)
Back testing (aléas financiers)</v>
      </c>
      <c r="L38" s="6" t="str">
        <f>INDEX('1. Evaluation des risques'!$C$6:$M$47,MATCH(Tableau_risques3[[#This Row],[Risque]],'1. Evaluation des risques'!$E$6:$E$47,0),MATCH(Tableau_risques3[[#Headers],[Fiches mitigation des risques]],'1. Evaluation des risques'!$C$6:$M$6,0))</f>
        <v>Fiche analyse de sensibilité</v>
      </c>
    </row>
    <row r="39" spans="1:12" ht="75" x14ac:dyDescent="0.25">
      <c r="A39" s="1"/>
      <c r="B39" s="6" t="str">
        <f>INDEX('1. Evaluation des risques'!$C$6:$M$47,MATCH(Tableau_risques3[[#This Row],[Risque]],'1. Evaluation des risques'!$E$6:$E$47,0),MATCH(Tableau_risques3[[#Headers],[Nature]],'1. Evaluation des risques'!$C$6:$M$6,0))</f>
        <v>Organisation</v>
      </c>
      <c r="C39" s="6" t="str">
        <f>INDEX('1. Evaluation des risques'!$C$6:$M$47,MATCH(Tableau_risques3[[#This Row],[Risque]],'1. Evaluation des risques'!$E$6:$E$47,0),MATCH(Tableau_risques3[[#Headers],[Phase du projet]],'1. Evaluation des risques'!$C$6:$M$6,0))</f>
        <v>3. Contractualisation</v>
      </c>
      <c r="D39" s="6" t="str">
        <f>'1. Evaluation des risques'!E40</f>
        <v>Asymétrie d'information entre partenaires</v>
      </c>
      <c r="E39"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39"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39" s="6">
        <f>_xlfn.IFNA(IF(E39="","",VLOOKUP(E39,Listes!B$2:C$7,2,FALSE)),0)</f>
        <v>0</v>
      </c>
      <c r="H39" s="6">
        <f>_xlfn.IFNA(IF(F39="","",VLOOKUP(F39,Listes!B$2:C$7,2,FALSE)),0)</f>
        <v>0</v>
      </c>
      <c r="I39" s="18">
        <f t="shared" si="0"/>
        <v>0</v>
      </c>
      <c r="J39" s="6" t="str">
        <f>INDEX('1. Evaluation des risques'!$C$6:$M$47,MATCH(Tableau_risques3[[#This Row],[Risque]],'1. Evaluation des risques'!$E$6:$E$47,0),MATCH(Tableau_risques3[[#Headers],[Solutions de mitigation (prévention)]],'1. Evaluation des risques'!$C$6:$M$6,0))</f>
        <v>Identifier les différentes parties prenantes
Proposer des montages entre acteurs, format de commité de pilotage
Réflechir à la gouvernance
Cv Expérience</v>
      </c>
      <c r="K39" s="6" t="str">
        <f>INDEX('1. Evaluation des risques'!$C$6:$M$47,MATCH(Tableau_risques3[[#This Row],[Risque]],'1. Evaluation des risques'!$E$6:$E$47,0),MATCH(Tableau_risques3[[#Headers],[Solutions de mitigation (protection)]],'1. Evaluation des risques'!$C$6:$M$6,0))</f>
        <v>Recensement des formations</v>
      </c>
      <c r="L39" s="6" t="str">
        <f>INDEX('1. Evaluation des risques'!$C$6:$M$47,MATCH(Tableau_risques3[[#This Row],[Risque]],'1. Evaluation des risques'!$E$6:$E$47,0),MATCH(Tableau_risques3[[#Headers],[Fiches mitigation des risques]],'1. Evaluation des risques'!$C$6:$M$6,0))</f>
        <v>Fiche formation aux enjeux de performance énergétique</v>
      </c>
    </row>
    <row r="40" spans="1:12" x14ac:dyDescent="0.25">
      <c r="A40" s="1"/>
      <c r="B40" s="6" t="str">
        <f>INDEX('1. Evaluation des risques'!$C$6:$M$47,MATCH(Tableau_risques3[[#This Row],[Risque]],'1. Evaluation des risques'!$E$6:$E$47,0),MATCH(Tableau_risques3[[#Headers],[Nature]],'1. Evaluation des risques'!$C$6:$M$6,0))</f>
        <v>Exploitation</v>
      </c>
      <c r="C40" s="6" t="str">
        <f>INDEX('1. Evaluation des risques'!$C$6:$M$47,MATCH(Tableau_risques3[[#This Row],[Risque]],'1. Evaluation des risques'!$E$6:$E$47,0),MATCH(Tableau_risques3[[#Headers],[Phase du projet]],'1. Evaluation des risques'!$C$6:$M$6,0))</f>
        <v>4. Déploiement</v>
      </c>
      <c r="D40" s="6" t="str">
        <f>'1. Evaluation des risques'!E41</f>
        <v>Sécurité du personnel exploitant</v>
      </c>
      <c r="E40"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40"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40" s="6">
        <f>_xlfn.IFNA(IF(E40="","",VLOOKUP(E40,Listes!B$2:C$7,2,FALSE)),0)</f>
        <v>0</v>
      </c>
      <c r="H40" s="6">
        <f>_xlfn.IFNA(IF(F40="","",VLOOKUP(F40,Listes!B$2:C$7,2,FALSE)),0)</f>
        <v>0</v>
      </c>
      <c r="I40" s="18">
        <f t="shared" si="0"/>
        <v>0</v>
      </c>
      <c r="J40" s="6" t="str">
        <f>INDEX('1. Evaluation des risques'!$C$6:$M$47,MATCH(Tableau_risques3[[#This Row],[Risque]],'1. Evaluation des risques'!$E$6:$E$47,0),MATCH(Tableau_risques3[[#Headers],[Solutions de mitigation (prévention)]],'1. Evaluation des risques'!$C$6:$M$6,0))</f>
        <v xml:space="preserve">S’appuyer sur les retours d’expérience / Faire un Benchmark </v>
      </c>
      <c r="K40" s="6" t="str">
        <f>INDEX('1. Evaluation des risques'!$C$6:$M$47,MATCH(Tableau_risques3[[#This Row],[Risque]],'1. Evaluation des risques'!$E$6:$E$47,0),MATCH(Tableau_risques3[[#Headers],[Solutions de mitigation (protection)]],'1. Evaluation des risques'!$C$6:$M$6,0))</f>
        <v>Contrat avec objectif de performance</v>
      </c>
      <c r="L40" s="6" t="str">
        <f>INDEX('1. Evaluation des risques'!$C$6:$M$47,MATCH(Tableau_risques3[[#This Row],[Risque]],'1. Evaluation des risques'!$E$6:$E$47,0),MATCH(Tableau_risques3[[#Headers],[Fiches mitigation des risques]],'1. Evaluation des risques'!$C$6:$M$6,0))</f>
        <v>Fiche plan de prévention des accidents</v>
      </c>
    </row>
    <row r="41" spans="1:12" x14ac:dyDescent="0.25">
      <c r="A41" s="1"/>
      <c r="B41" s="6" t="str">
        <f>INDEX('1. Evaluation des risques'!$C$6:$M$47,MATCH(Tableau_risques3[[#This Row],[Risque]],'1. Evaluation des risques'!$E$6:$E$47,0),MATCH(Tableau_risques3[[#Headers],[Nature]],'1. Evaluation des risques'!$C$6:$M$6,0))</f>
        <v>Exploitation</v>
      </c>
      <c r="C41" s="6" t="str">
        <f>INDEX('1. Evaluation des risques'!$C$6:$M$47,MATCH(Tableau_risques3[[#This Row],[Risque]],'1. Evaluation des risques'!$E$6:$E$47,0),MATCH(Tableau_risques3[[#Headers],[Phase du projet]],'1. Evaluation des risques'!$C$6:$M$6,0))</f>
        <v>4. Déploiement</v>
      </c>
      <c r="D41" s="6" t="str">
        <f>'1. Evaluation des risques'!E42</f>
        <v>Qualité dans le temps</v>
      </c>
      <c r="E41"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41"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41" s="6">
        <f>_xlfn.IFNA(IF(E41="","",VLOOKUP(E41,Listes!B$2:C$7,2,FALSE)),0)</f>
        <v>0</v>
      </c>
      <c r="H41" s="6">
        <f>_xlfn.IFNA(IF(F41="","",VLOOKUP(F41,Listes!B$2:C$7,2,FALSE)),0)</f>
        <v>0</v>
      </c>
      <c r="I41" s="18">
        <f t="shared" si="0"/>
        <v>0</v>
      </c>
      <c r="J41" s="6" t="str">
        <f>INDEX('1. Evaluation des risques'!$C$6:$M$47,MATCH(Tableau_risques3[[#This Row],[Risque]],'1. Evaluation des risques'!$E$6:$E$47,0),MATCH(Tableau_risques3[[#Headers],[Solutions de mitigation (prévention)]],'1. Evaluation des risques'!$C$6:$M$6,0))</f>
        <v xml:space="preserve">S’appuyer sur les retours d’expérience / Faire un Benchmark </v>
      </c>
      <c r="K41" s="6" t="str">
        <f>INDEX('1. Evaluation des risques'!$C$6:$M$47,MATCH(Tableau_risques3[[#This Row],[Risque]],'1. Evaluation des risques'!$E$6:$E$47,0),MATCH(Tableau_risques3[[#Headers],[Solutions de mitigation (protection)]],'1. Evaluation des risques'!$C$6:$M$6,0))</f>
        <v>Contrat avec objectif de performance</v>
      </c>
      <c r="L41" s="6" t="str">
        <f>INDEX('1. Evaluation des risques'!$C$6:$M$47,MATCH(Tableau_risques3[[#This Row],[Risque]],'1. Evaluation des risques'!$E$6:$E$47,0),MATCH(Tableau_risques3[[#Headers],[Fiches mitigation des risques]],'1. Evaluation des risques'!$C$6:$M$6,0))</f>
        <v>Fiche CPE (Contrat de performance énergétique)</v>
      </c>
    </row>
    <row r="42" spans="1:12" ht="75" x14ac:dyDescent="0.25">
      <c r="A42" s="1"/>
      <c r="B42" s="6" t="str">
        <f>INDEX('1. Evaluation des risques'!$C$6:$M$47,MATCH(Tableau_risques3[[#This Row],[Risque]],'1. Evaluation des risques'!$E$6:$E$47,0),MATCH(Tableau_risques3[[#Headers],[Nature]],'1. Evaluation des risques'!$C$6:$M$6,0))</f>
        <v>Organisation</v>
      </c>
      <c r="C42" s="6" t="str">
        <f>INDEX('1. Evaluation des risques'!$C$6:$M$47,MATCH(Tableau_risques3[[#This Row],[Risque]],'1. Evaluation des risques'!$E$6:$E$47,0),MATCH(Tableau_risques3[[#Headers],[Phase du projet]],'1. Evaluation des risques'!$C$6:$M$6,0))</f>
        <v>4. Déploiement</v>
      </c>
      <c r="D42" s="6" t="str">
        <f>'1. Evaluation des risques'!E43</f>
        <v>Manque de personnel compétent</v>
      </c>
      <c r="E42"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42"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42" s="6">
        <f>_xlfn.IFNA(IF(E42="","",VLOOKUP(E42,Listes!B$2:C$7,2,FALSE)),0)</f>
        <v>0</v>
      </c>
      <c r="H42" s="6">
        <f>_xlfn.IFNA(IF(F42="","",VLOOKUP(F42,Listes!B$2:C$7,2,FALSE)),0)</f>
        <v>0</v>
      </c>
      <c r="I42" s="18">
        <f t="shared" si="0"/>
        <v>0</v>
      </c>
      <c r="J42" s="6" t="str">
        <f>INDEX('1. Evaluation des risques'!$C$6:$M$47,MATCH(Tableau_risques3[[#This Row],[Risque]],'1. Evaluation des risques'!$E$6:$E$47,0),MATCH(Tableau_risques3[[#Headers],[Solutions de mitigation (prévention)]],'1. Evaluation des risques'!$C$6:$M$6,0))</f>
        <v>Identifier les différentes parties prenantes
Proposer des montages entre acteurs, format de commité de pilotage
Réflechir à la gouvernance
Cv Expérience</v>
      </c>
      <c r="K42" s="6" t="str">
        <f>INDEX('1. Evaluation des risques'!$C$6:$M$47,MATCH(Tableau_risques3[[#This Row],[Risque]],'1. Evaluation des risques'!$E$6:$E$47,0),MATCH(Tableau_risques3[[#Headers],[Solutions de mitigation (protection)]],'1. Evaluation des risques'!$C$6:$M$6,0))</f>
        <v>Recensement des formations</v>
      </c>
      <c r="L42" s="6" t="str">
        <f>INDEX('1. Evaluation des risques'!$C$6:$M$47,MATCH(Tableau_risques3[[#This Row],[Risque]],'1. Evaluation des risques'!$E$6:$E$47,0),MATCH(Tableau_risques3[[#Headers],[Fiches mitigation des risques]],'1. Evaluation des risques'!$C$6:$M$6,0))</f>
        <v>Fiche formation aux enjeux de performance énergétique</v>
      </c>
    </row>
    <row r="43" spans="1:12" ht="75" x14ac:dyDescent="0.25">
      <c r="A43" s="1"/>
      <c r="B43" s="6" t="str">
        <f>INDEX('1. Evaluation des risques'!$C$6:$M$47,MATCH(Tableau_risques3[[#This Row],[Risque]],'1. Evaluation des risques'!$E$6:$E$47,0),MATCH(Tableau_risques3[[#Headers],[Nature]],'1. Evaluation des risques'!$C$6:$M$6,0))</f>
        <v>Organisation</v>
      </c>
      <c r="C43" s="6" t="str">
        <f>INDEX('1. Evaluation des risques'!$C$6:$M$47,MATCH(Tableau_risques3[[#This Row],[Risque]],'1. Evaluation des risques'!$E$6:$E$47,0),MATCH(Tableau_risques3[[#Headers],[Phase du projet]],'1. Evaluation des risques'!$C$6:$M$6,0))</f>
        <v>4. Déploiement</v>
      </c>
      <c r="D43" s="6" t="str">
        <f>'1. Evaluation des risques'!E44</f>
        <v>Turnover important</v>
      </c>
      <c r="E43"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43"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43" s="6">
        <f>_xlfn.IFNA(IF(E43="","",VLOOKUP(E43,Listes!B$2:C$7,2,FALSE)),0)</f>
        <v>0</v>
      </c>
      <c r="H43" s="6">
        <f>_xlfn.IFNA(IF(F43="","",VLOOKUP(F43,Listes!B$2:C$7,2,FALSE)),0)</f>
        <v>0</v>
      </c>
      <c r="I43" s="18">
        <f t="shared" si="0"/>
        <v>0</v>
      </c>
      <c r="J43" s="6" t="str">
        <f>INDEX('1. Evaluation des risques'!$C$6:$M$47,MATCH(Tableau_risques3[[#This Row],[Risque]],'1. Evaluation des risques'!$E$6:$E$47,0),MATCH(Tableau_risques3[[#Headers],[Solutions de mitigation (prévention)]],'1. Evaluation des risques'!$C$6:$M$6,0))</f>
        <v>Identifier les différentes parties prenantes
Proposer des montages entre acteurs, format de commité de pilotage
Réflechir à la gouvernance
Cv Expérience</v>
      </c>
      <c r="K43" s="6" t="str">
        <f>INDEX('1. Evaluation des risques'!$C$6:$M$47,MATCH(Tableau_risques3[[#This Row],[Risque]],'1. Evaluation des risques'!$E$6:$E$47,0),MATCH(Tableau_risques3[[#Headers],[Solutions de mitigation (protection)]],'1. Evaluation des risques'!$C$6:$M$6,0))</f>
        <v>Recensement des formations</v>
      </c>
      <c r="L43" s="6" t="str">
        <f>INDEX('1. Evaluation des risques'!$C$6:$M$47,MATCH(Tableau_risques3[[#This Row],[Risque]],'1. Evaluation des risques'!$E$6:$E$47,0),MATCH(Tableau_risques3[[#Headers],[Fiches mitigation des risques]],'1. Evaluation des risques'!$C$6:$M$6,0))</f>
        <v>Fiche formation aux enjeux de performance énergétique</v>
      </c>
    </row>
    <row r="44" spans="1:12" ht="75" x14ac:dyDescent="0.25">
      <c r="A44" s="1"/>
      <c r="B44" s="6" t="str">
        <f>INDEX('1. Evaluation des risques'!$C$6:$M$47,MATCH(Tableau_risques3[[#This Row],[Risque]],'1. Evaluation des risques'!$E$6:$E$47,0),MATCH(Tableau_risques3[[#Headers],[Nature]],'1. Evaluation des risques'!$C$6:$M$6,0))</f>
        <v>Environnement</v>
      </c>
      <c r="C44" s="6" t="str">
        <f>INDEX('1. Evaluation des risques'!$C$6:$M$47,MATCH(Tableau_risques3[[#This Row],[Risque]],'1. Evaluation des risques'!$E$6:$E$47,0),MATCH(Tableau_risques3[[#Headers],[Phase du projet]],'1. Evaluation des risques'!$C$6:$M$6,0))</f>
        <v>4. Déploiement</v>
      </c>
      <c r="D44" s="6" t="str">
        <f>'1. Evaluation des risques'!E45</f>
        <v>Pollution atmosphérique</v>
      </c>
      <c r="E44"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44"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44" s="6">
        <f>_xlfn.IFNA(IF(E44="","",VLOOKUP(E44,Listes!B$2:C$7,2,FALSE)),0)</f>
        <v>0</v>
      </c>
      <c r="H44" s="6">
        <f>_xlfn.IFNA(IF(F44="","",VLOOKUP(F44,Listes!B$2:C$7,2,FALSE)),0)</f>
        <v>0</v>
      </c>
      <c r="I44" s="18">
        <f t="shared" si="0"/>
        <v>0</v>
      </c>
      <c r="J44" s="6" t="str">
        <f>INDEX('1. Evaluation des risques'!$C$6:$M$47,MATCH(Tableau_risques3[[#This Row],[Risque]],'1. Evaluation des risques'!$E$6:$E$47,0),MATCH(Tableau_risques3[[#Headers],[Solutions de mitigation (prévention)]],'1. Evaluation des risques'!$C$6:$M$6,0))</f>
        <v>Etudes d'impacts
Etudes spécifiques
Recherche de l'activité historique du site
Etude du sous-sol
Consultation</v>
      </c>
      <c r="K44" s="6" t="str">
        <f>INDEX('1. Evaluation des risques'!$C$6:$M$47,MATCH(Tableau_risques3[[#This Row],[Risque]],'1. Evaluation des risques'!$E$6:$E$47,0),MATCH(Tableau_risques3[[#Headers],[Solutions de mitigation (protection)]],'1. Evaluation des risques'!$C$6:$M$6,0))</f>
        <v>Assurance
Budgétiser les aléas
Masquer l'installation</v>
      </c>
      <c r="L44" s="6" t="str">
        <f>INDEX('1. Evaluation des risques'!$C$6:$M$47,MATCH(Tableau_risques3[[#This Row],[Risque]],'1. Evaluation des risques'!$E$6:$E$47,0),MATCH(Tableau_risques3[[#Headers],[Fiches mitigation des risques]],'1. Evaluation des risques'!$C$6:$M$6,0))</f>
        <v xml:space="preserve"> </v>
      </c>
    </row>
    <row r="45" spans="1:12" ht="75" x14ac:dyDescent="0.25">
      <c r="A45" s="1"/>
      <c r="B45" s="6" t="str">
        <f>INDEX('1. Evaluation des risques'!$C$6:$M$47,MATCH(Tableau_risques3[[#This Row],[Risque]],'1. Evaluation des risques'!$E$6:$E$47,0),MATCH(Tableau_risques3[[#Headers],[Nature]],'1. Evaluation des risques'!$C$6:$M$6,0))</f>
        <v>Environnement</v>
      </c>
      <c r="C45" s="6" t="str">
        <f>INDEX('1. Evaluation des risques'!$C$6:$M$47,MATCH(Tableau_risques3[[#This Row],[Risque]],'1. Evaluation des risques'!$E$6:$E$47,0),MATCH(Tableau_risques3[[#Headers],[Phase du projet]],'1. Evaluation des risques'!$C$6:$M$6,0))</f>
        <v>4. Déploiement</v>
      </c>
      <c r="D45" s="6" t="str">
        <f>'1. Evaluation des risques'!E46</f>
        <v>Pollution du sol</v>
      </c>
      <c r="E45"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45"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45" s="6">
        <f>_xlfn.IFNA(IF(E45="","",VLOOKUP(E45,Listes!B$2:C$7,2,FALSE)),0)</f>
        <v>0</v>
      </c>
      <c r="H45" s="6">
        <f>_xlfn.IFNA(IF(F45="","",VLOOKUP(F45,Listes!B$2:C$7,2,FALSE)),0)</f>
        <v>0</v>
      </c>
      <c r="I45" s="18">
        <f t="shared" si="0"/>
        <v>0</v>
      </c>
      <c r="J45" s="6" t="str">
        <f>INDEX('1. Evaluation des risques'!$C$6:$M$47,MATCH(Tableau_risques3[[#This Row],[Risque]],'1. Evaluation des risques'!$E$6:$E$47,0),MATCH(Tableau_risques3[[#Headers],[Solutions de mitigation (prévention)]],'1. Evaluation des risques'!$C$6:$M$6,0))</f>
        <v>Etudes d'impacts
Etudes spécifiques
Recherche de l'activité historique du site
Etude du sous-sol
Consultation</v>
      </c>
      <c r="K45" s="6" t="str">
        <f>INDEX('1. Evaluation des risques'!$C$6:$M$47,MATCH(Tableau_risques3[[#This Row],[Risque]],'1. Evaluation des risques'!$E$6:$E$47,0),MATCH(Tableau_risques3[[#Headers],[Solutions de mitigation (protection)]],'1. Evaluation des risques'!$C$6:$M$6,0))</f>
        <v>Assurance
Budgétiser les aléas
Masquer l'installation</v>
      </c>
      <c r="L45" s="6" t="str">
        <f>INDEX('1. Evaluation des risques'!$C$6:$M$47,MATCH(Tableau_risques3[[#This Row],[Risque]],'1. Evaluation des risques'!$E$6:$E$47,0),MATCH(Tableau_risques3[[#Headers],[Fiches mitigation des risques]],'1. Evaluation des risques'!$C$6:$M$6,0))</f>
        <v xml:space="preserve"> </v>
      </c>
    </row>
    <row r="46" spans="1:12" ht="75" x14ac:dyDescent="0.25">
      <c r="A46" s="1"/>
      <c r="B46" s="6" t="str">
        <f>INDEX('1. Evaluation des risques'!$C$6:$M$47,MATCH(Tableau_risques3[[#This Row],[Risque]],'1. Evaluation des risques'!$E$6:$E$47,0),MATCH(Tableau_risques3[[#Headers],[Nature]],'1. Evaluation des risques'!$C$6:$M$6,0))</f>
        <v>Environnement</v>
      </c>
      <c r="C46" s="6" t="str">
        <f>INDEX('1. Evaluation des risques'!$C$6:$M$47,MATCH(Tableau_risques3[[#This Row],[Risque]],'1. Evaluation des risques'!$E$6:$E$47,0),MATCH(Tableau_risques3[[#Headers],[Phase du projet]],'1. Evaluation des risques'!$C$6:$M$6,0))</f>
        <v>4. Déploiement</v>
      </c>
      <c r="D46" s="6" t="str">
        <f>'1. Evaluation des risques'!E47</f>
        <v>Pollution de l'eau</v>
      </c>
      <c r="E46" s="6">
        <f>IF(INDEX('1. Evaluation des risques'!$H$7:$H$47,MATCH(Tableau_risques3[[#This Row],[Risque]],'1. Evaluation des risques'!$E$7:$E$47,0))="Non",0,INDEX('1. Evaluation des risques'!$C$6:$M$47,MATCH(Tableau_risques3[[#This Row],[Risque]],'1. Evaluation des risques'!$E$6:$E$47,0),MATCH(Tableau_risques3[[#Headers],[Probabilité d''occurence]],'1. Evaluation des risques'!$C$6:$M$6,0)))</f>
        <v>0</v>
      </c>
      <c r="F46" s="6">
        <f>IF(INDEX('1. Evaluation des risques'!$H$7:$H$47,MATCH(Tableau_risques3[[#This Row],[Risque]],'1. Evaluation des risques'!$E$7:$E$47,0))="Non",0,INDEX('1. Evaluation des risques'!$C$6:$M$47,MATCH(Tableau_risques3[[#This Row],[Risque]],'1. Evaluation des risques'!$E$6:$E$47,0),MATCH(Tableau_risques3[[#Headers],[Gravité]],'1. Evaluation des risques'!$C$6:$M$6,0)))</f>
        <v>0</v>
      </c>
      <c r="G46" s="6">
        <f>_xlfn.IFNA(IF(E46="","",VLOOKUP(E46,Listes!B$2:C$7,2,FALSE)),0)</f>
        <v>0</v>
      </c>
      <c r="H46" s="6">
        <f>_xlfn.IFNA(IF(F46="","",VLOOKUP(F46,Listes!B$2:C$7,2,FALSE)),0)</f>
        <v>0</v>
      </c>
      <c r="I46" s="18">
        <f t="shared" si="0"/>
        <v>0</v>
      </c>
      <c r="J46" s="6" t="str">
        <f>INDEX('1. Evaluation des risques'!$C$6:$M$47,MATCH(Tableau_risques3[[#This Row],[Risque]],'1. Evaluation des risques'!$E$6:$E$47,0),MATCH(Tableau_risques3[[#Headers],[Solutions de mitigation (prévention)]],'1. Evaluation des risques'!$C$6:$M$6,0))</f>
        <v>Etudes d'impacts
Etudes spécifiques
Recherche de l'activité historique du site
Etude du sous-sol
Consultation</v>
      </c>
      <c r="K46" s="6" t="str">
        <f>INDEX('1. Evaluation des risques'!$C$6:$M$47,MATCH(Tableau_risques3[[#This Row],[Risque]],'1. Evaluation des risques'!$E$6:$E$47,0),MATCH(Tableau_risques3[[#Headers],[Solutions de mitigation (protection)]],'1. Evaluation des risques'!$C$6:$M$6,0))</f>
        <v>Assurance
Budgétiser les aléas
Masquer l'installation</v>
      </c>
      <c r="L46" s="6" t="str">
        <f>INDEX('1. Evaluation des risques'!$C$6:$M$47,MATCH(Tableau_risques3[[#This Row],[Risque]],'1. Evaluation des risques'!$E$6:$E$47,0),MATCH(Tableau_risques3[[#Headers],[Fiches mitigation des risques]],'1. Evaluation des risques'!$C$6:$M$6,0))</f>
        <v xml:space="preserve"> </v>
      </c>
    </row>
  </sheetData>
  <pageMargins left="0.7" right="0.7" top="0.75" bottom="0.75" header="0.3" footer="0.3"/>
  <pageSetup paperSize="9" orientation="portrait"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2AD546-A4AA-48CA-91D9-33EC275444AC}">
  <sheetPr codeName="Feuil4">
    <tabColor theme="9" tint="0.39997558519241921"/>
  </sheetPr>
  <dimension ref="D2:S94"/>
  <sheetViews>
    <sheetView showGridLines="0" topLeftCell="M18" zoomScaleNormal="100" workbookViewId="0">
      <selection activeCell="Q23" sqref="Q23"/>
    </sheetView>
  </sheetViews>
  <sheetFormatPr baseColWidth="10" defaultColWidth="11.42578125" defaultRowHeight="15" x14ac:dyDescent="0.25"/>
  <cols>
    <col min="1" max="1" width="11.42578125" style="23"/>
    <col min="2" max="2" width="21.28515625" style="23" customWidth="1"/>
    <col min="3" max="3" width="24" style="23" customWidth="1"/>
    <col min="4" max="4" width="58" style="23" customWidth="1"/>
    <col min="5" max="5" width="25" style="23" customWidth="1"/>
    <col min="6" max="6" width="18.140625" style="23" bestFit="1" customWidth="1"/>
    <col min="7" max="7" width="18.7109375" style="23" customWidth="1"/>
    <col min="8" max="8" width="20.5703125" style="23" customWidth="1"/>
    <col min="9" max="9" width="15.85546875" style="23" bestFit="1" customWidth="1"/>
    <col min="10" max="10" width="26" style="23" bestFit="1" customWidth="1"/>
    <col min="11" max="12" width="35.7109375" style="23" bestFit="1" customWidth="1"/>
    <col min="13" max="13" width="16.28515625" style="23" bestFit="1" customWidth="1"/>
    <col min="14" max="14" width="26" style="23" bestFit="1" customWidth="1"/>
    <col min="15" max="15" width="21.7109375" style="23" bestFit="1" customWidth="1"/>
    <col min="16" max="16" width="29.140625" style="23" bestFit="1" customWidth="1"/>
    <col min="17" max="17" width="90" style="23" bestFit="1" customWidth="1"/>
    <col min="18" max="18" width="120.140625" style="23" bestFit="1" customWidth="1"/>
    <col min="19" max="19" width="54.85546875" style="23" bestFit="1" customWidth="1"/>
    <col min="20" max="16384" width="11.42578125" style="23"/>
  </cols>
  <sheetData>
    <row r="2" spans="4:10" ht="15.95" customHeight="1" x14ac:dyDescent="0.25">
      <c r="D2" s="158" t="s">
        <v>183</v>
      </c>
      <c r="E2" s="158"/>
      <c r="I2" s="86"/>
    </row>
    <row r="3" spans="4:10" ht="23.45" customHeight="1" x14ac:dyDescent="0.25">
      <c r="J3" s="86"/>
    </row>
    <row r="4" spans="4:10" ht="23.45" customHeight="1" x14ac:dyDescent="0.25">
      <c r="D4" s="159" t="s">
        <v>184</v>
      </c>
      <c r="E4" s="159"/>
      <c r="F4" s="87"/>
      <c r="G4" s="87"/>
      <c r="H4" s="87"/>
    </row>
    <row r="6" spans="4:10" ht="18.600000000000001" customHeight="1" x14ac:dyDescent="0.25">
      <c r="H6" s="88" t="s">
        <v>185</v>
      </c>
    </row>
    <row r="7" spans="4:10" ht="18.600000000000001" customHeight="1" x14ac:dyDescent="0.25">
      <c r="H7" s="88" t="s">
        <v>186</v>
      </c>
    </row>
    <row r="8" spans="4:10" ht="18.600000000000001" customHeight="1" x14ac:dyDescent="0.25">
      <c r="H8" s="88" t="s">
        <v>187</v>
      </c>
    </row>
    <row r="9" spans="4:10" ht="18" customHeight="1" x14ac:dyDescent="0.25"/>
    <row r="10" spans="4:10" ht="18" customHeight="1" x14ac:dyDescent="0.25"/>
    <row r="11" spans="4:10" ht="18" customHeight="1" x14ac:dyDescent="0.25"/>
    <row r="12" spans="4:10" ht="18" customHeight="1" x14ac:dyDescent="0.25"/>
    <row r="13" spans="4:10" ht="18" customHeight="1" x14ac:dyDescent="0.25"/>
    <row r="14" spans="4:10" ht="18" customHeight="1" x14ac:dyDescent="0.25">
      <c r="I14" s="89"/>
      <c r="J14" s="89"/>
    </row>
    <row r="15" spans="4:10" ht="18" customHeight="1" x14ac:dyDescent="0.25">
      <c r="I15" s="89"/>
      <c r="J15" s="89"/>
    </row>
    <row r="16" spans="4:10" ht="18" customHeight="1" x14ac:dyDescent="0.25">
      <c r="I16" s="89"/>
      <c r="J16" s="89"/>
    </row>
    <row r="17" spans="8:19" ht="18" customHeight="1" x14ac:dyDescent="0.25"/>
    <row r="18" spans="8:19" ht="17.45" customHeight="1" x14ac:dyDescent="0.25"/>
    <row r="19" spans="8:19" ht="18" customHeight="1" x14ac:dyDescent="0.25"/>
    <row r="20" spans="8:19" ht="18" customHeight="1" x14ac:dyDescent="0.25">
      <c r="H20" s="90" t="s">
        <v>188</v>
      </c>
      <c r="I20" s="90" t="s">
        <v>27</v>
      </c>
      <c r="J20" s="72" t="s">
        <v>29</v>
      </c>
      <c r="K20" s="72" t="s">
        <v>189</v>
      </c>
      <c r="L20" s="73" t="s">
        <v>39</v>
      </c>
      <c r="M20" s="73" t="s">
        <v>41</v>
      </c>
      <c r="N20" s="72" t="s">
        <v>180</v>
      </c>
      <c r="O20" s="72" t="s">
        <v>181</v>
      </c>
      <c r="P20" s="72" t="s">
        <v>182</v>
      </c>
      <c r="Q20" s="72" t="s">
        <v>56</v>
      </c>
      <c r="R20" s="72" t="s">
        <v>57</v>
      </c>
      <c r="S20" s="72" t="s">
        <v>58</v>
      </c>
    </row>
    <row r="21" spans="8:19" ht="18" customHeight="1" x14ac:dyDescent="0.25">
      <c r="H21" s="91">
        <v>1</v>
      </c>
      <c r="I21" s="91" t="str" cm="1">
        <f t="array" ref="I21:S61">_xlfn._xlws.SORT(_xlfn._xlws.FILTER(Tableau_risques3[],Tableau_risques3[Intensité du risque]&gt;=0,""),8,-1)</f>
        <v>Technique</v>
      </c>
      <c r="J21" s="91" t="str">
        <v>1. Etude avant-projet</v>
      </c>
      <c r="K21" s="92" t="str">
        <v>Performance de l'équipement</v>
      </c>
      <c r="L21" s="91" t="str">
        <v>Moyen</v>
      </c>
      <c r="M21" s="91" t="str">
        <v>Fort</v>
      </c>
      <c r="N21" s="91">
        <v>3</v>
      </c>
      <c r="O21" s="91">
        <v>4</v>
      </c>
      <c r="P21" s="91">
        <v>12</v>
      </c>
      <c r="Q21" s="92" t="str">
        <v>Benchmark / Etat de l'art / Comité d'expert technique
Technologie adaptée (double enveloppe, etc.), filtres</v>
      </c>
      <c r="R21" s="92" t="str">
        <v>Valider la performance de l'équipement lors de la phase de conception</v>
      </c>
      <c r="S21" s="92" t="str">
        <v xml:space="preserve"> </v>
      </c>
    </row>
    <row r="22" spans="8:19" ht="18" customHeight="1" x14ac:dyDescent="0.25">
      <c r="H22" s="91">
        <v>2</v>
      </c>
      <c r="I22" s="91" t="str">
        <v>Technique</v>
      </c>
      <c r="J22" s="91" t="str">
        <v>1. Etude avant-projet</v>
      </c>
      <c r="K22" s="92" t="str">
        <v>Inadapté aux besoins du site</v>
      </c>
      <c r="L22" s="91" t="str">
        <v>Fort</v>
      </c>
      <c r="M22" s="91" t="str">
        <v>Faible</v>
      </c>
      <c r="N22" s="91">
        <v>4</v>
      </c>
      <c r="O22" s="91">
        <v>2</v>
      </c>
      <c r="P22" s="91">
        <v>8</v>
      </c>
      <c r="Q22" s="92" t="str">
        <v>Faire des mesures / enregistrements
Etude de sensibilité / identifier le besoin dans le cahier des charges</v>
      </c>
      <c r="R22" s="92" t="str">
        <v>Pénalités pour le maître d'œuvre en cas de non respect du cahier des charges</v>
      </c>
      <c r="S22" s="92" t="str">
        <v xml:space="preserve"> </v>
      </c>
    </row>
    <row r="23" spans="8:19" ht="18" customHeight="1" x14ac:dyDescent="0.25">
      <c r="H23" s="91">
        <v>3</v>
      </c>
      <c r="I23" s="91" t="str">
        <v>Technique</v>
      </c>
      <c r="J23" s="91" t="str">
        <v>1. Etude avant-projet</v>
      </c>
      <c r="K23" s="92" t="str">
        <v>Inadapté aux évolutions du site</v>
      </c>
      <c r="L23" s="91" t="str">
        <v>Moyen</v>
      </c>
      <c r="M23" s="91" t="str">
        <v>Très faible</v>
      </c>
      <c r="N23" s="91">
        <v>3</v>
      </c>
      <c r="O23" s="91">
        <v>1</v>
      </c>
      <c r="P23" s="91">
        <v>3</v>
      </c>
      <c r="Q23" s="92" t="str">
        <v>Prévoir différents scénarios d'évolution de la production du site en considérant une marge</v>
      </c>
      <c r="R23" s="92" t="str">
        <v>Anticiper les différentes possibilités d'évolution du site lors de la phase de conception</v>
      </c>
      <c r="S23" s="92" t="str">
        <v xml:space="preserve"> </v>
      </c>
    </row>
    <row r="24" spans="8:19" ht="18" customHeight="1" x14ac:dyDescent="0.25">
      <c r="H24" s="91">
        <v>4</v>
      </c>
      <c r="I24" s="91" t="str">
        <v>Contrat</v>
      </c>
      <c r="J24" s="91" t="str">
        <v>1. Etude avant-projet</v>
      </c>
      <c r="K24" s="92" t="str">
        <v>Défaut d'atteinte d'un accord</v>
      </c>
      <c r="L24" s="91">
        <v>0</v>
      </c>
      <c r="M24" s="91">
        <v>0</v>
      </c>
      <c r="N24" s="91">
        <v>0</v>
      </c>
      <c r="O24" s="91">
        <v>0</v>
      </c>
      <c r="P24" s="91">
        <v>0</v>
      </c>
      <c r="Q24" s="92" t="str">
        <v>Identifier les parties prenantes
Définir les risques et opportunités des différents types de contrat (DSP ; SEM ; CPE ; SPV etc.)
Externaliser par un cabinet spécialisé</v>
      </c>
      <c r="R24" s="92" t="str">
        <v>Créer des nouveaux contrats (SEM)
Prévoir des articles contractuels dédiés
Clause entrée/sortie
Clause de renégociation
Propriété intelectuelle
Clause de confidentialité
Protection des données
Pacte d'associés (SPV) 
Séparer les contrats - durées (commercial / Exploitation Maintenance)</v>
      </c>
      <c r="S24" s="92" t="str">
        <v>Fiche CPE (Contrat de performance énergétique)</v>
      </c>
    </row>
    <row r="25" spans="8:19" ht="18" customHeight="1" x14ac:dyDescent="0.25">
      <c r="H25" s="91">
        <v>5</v>
      </c>
      <c r="I25" s="91" t="str">
        <v>Organisation</v>
      </c>
      <c r="J25" s="91" t="str">
        <v>1. Etude avant-projet</v>
      </c>
      <c r="K25" s="92" t="str">
        <v>Réglementation</v>
      </c>
      <c r="L25" s="91">
        <v>0</v>
      </c>
      <c r="M25" s="91">
        <v>0</v>
      </c>
      <c r="N25" s="91">
        <v>0</v>
      </c>
      <c r="O25" s="91">
        <v>0</v>
      </c>
      <c r="P25" s="91">
        <v>0</v>
      </c>
      <c r="Q25" s="92" t="str">
        <v>Identifier les différentes parties prenantes
Proposer des montages entre acteurs, format de commité de pilotage
Réflechir à la gouvernance
Cv Expérience</v>
      </c>
      <c r="R25" s="92" t="str">
        <v>Recensement des formations</v>
      </c>
      <c r="S25" s="92" t="str">
        <v>Fiche formation aux enjeux de performance énergétique</v>
      </c>
    </row>
    <row r="26" spans="8:19" ht="18" customHeight="1" x14ac:dyDescent="0.25">
      <c r="H26" s="91">
        <v>6</v>
      </c>
      <c r="I26" s="91" t="str">
        <v>Technique</v>
      </c>
      <c r="J26" s="91" t="str">
        <v>2. Conception</v>
      </c>
      <c r="K26" s="92" t="str">
        <v>Technologie non adaptée; équipement ou système complexe</v>
      </c>
      <c r="L26" s="91">
        <v>0</v>
      </c>
      <c r="M26" s="91">
        <v>0</v>
      </c>
      <c r="N26" s="91">
        <v>0</v>
      </c>
      <c r="O26" s="91">
        <v>0</v>
      </c>
      <c r="P26" s="91">
        <v>0</v>
      </c>
      <c r="Q26" s="92" t="str">
        <v>Benchmark / Etat de l'art / Comité d'expert technique
Technologie adaptée (double enveloppe, etc.), filtres</v>
      </c>
      <c r="R26" s="92" t="str">
        <v>Contrat avec objectif de performance</v>
      </c>
      <c r="S26" s="92" t="str">
        <v xml:space="preserve"> </v>
      </c>
    </row>
    <row r="27" spans="8:19" ht="18" customHeight="1" x14ac:dyDescent="0.25">
      <c r="H27" s="91">
        <v>7</v>
      </c>
      <c r="I27" s="91" t="str">
        <v>Technique</v>
      </c>
      <c r="J27" s="91" t="str">
        <v>2. Conception</v>
      </c>
      <c r="K27" s="92" t="str">
        <v>Fluide "agressif"</v>
      </c>
      <c r="L27" s="91">
        <v>0</v>
      </c>
      <c r="M27" s="91">
        <v>0</v>
      </c>
      <c r="N27" s="91">
        <v>0</v>
      </c>
      <c r="O27" s="91">
        <v>0</v>
      </c>
      <c r="P27" s="91">
        <v>0</v>
      </c>
      <c r="Q27" s="92" t="str">
        <v xml:space="preserve">Comité d'expert technique 
Conception du projet sans fluide agressif
</v>
      </c>
      <c r="R27" s="92" t="str">
        <v>Technologie adaptée si impossibilité de se passer de ce fluide pour sélectionner les équipements compatibles au fluide utilisé</v>
      </c>
      <c r="S27" s="92" t="str">
        <v xml:space="preserve"> </v>
      </c>
    </row>
    <row r="28" spans="8:19" ht="18" customHeight="1" x14ac:dyDescent="0.25">
      <c r="H28" s="91">
        <v>8</v>
      </c>
      <c r="I28" s="91" t="str">
        <v>Exploitation</v>
      </c>
      <c r="J28" s="91" t="str">
        <v>2. Conception</v>
      </c>
      <c r="K28" s="92" t="str">
        <v>Impossibilité de faire l'entretien</v>
      </c>
      <c r="L28" s="91">
        <v>0</v>
      </c>
      <c r="M28" s="91">
        <v>0</v>
      </c>
      <c r="N28" s="91">
        <v>0</v>
      </c>
      <c r="O28" s="91">
        <v>0</v>
      </c>
      <c r="P28" s="91">
        <v>0</v>
      </c>
      <c r="Q28" s="92" t="str">
        <v xml:space="preserve">S’appuyer sur les retours d’expérience / Faire un Benchmark </v>
      </c>
      <c r="R28" s="92" t="str">
        <v>Contrat avec objectif de performance</v>
      </c>
      <c r="S28" s="92" t="str">
        <v>Fiche CPE (Contrat de performance énergétique)</v>
      </c>
    </row>
    <row r="29" spans="8:19" ht="18" customHeight="1" x14ac:dyDescent="0.25">
      <c r="H29" s="91">
        <v>9</v>
      </c>
      <c r="I29" s="91" t="str">
        <v>Exploitation</v>
      </c>
      <c r="J29" s="91" t="str">
        <v>2. Conception</v>
      </c>
      <c r="K29" s="92" t="str">
        <v>Perennité des équipements et des technologies</v>
      </c>
      <c r="L29" s="91">
        <v>0</v>
      </c>
      <c r="M29" s="91">
        <v>0</v>
      </c>
      <c r="N29" s="91">
        <v>0</v>
      </c>
      <c r="O29" s="91">
        <v>0</v>
      </c>
      <c r="P29" s="91">
        <v>0</v>
      </c>
      <c r="Q29" s="92" t="str">
        <v xml:space="preserve">S’appuyer sur les retours d’expérience / Faire un Benchmark </v>
      </c>
      <c r="R29" s="92" t="str">
        <v>Contrat avec objectif de performance</v>
      </c>
      <c r="S29" s="92" t="str">
        <v>Fiches mécanismes de tiers financement</v>
      </c>
    </row>
    <row r="30" spans="8:19" ht="18" customHeight="1" x14ac:dyDescent="0.25">
      <c r="H30" s="91">
        <v>10</v>
      </c>
      <c r="I30" s="91" t="str">
        <v>Contrat</v>
      </c>
      <c r="J30" s="91" t="str">
        <v>2. Conception</v>
      </c>
      <c r="K30" s="92" t="str">
        <v>Départ imprévu d'une partie</v>
      </c>
      <c r="L30" s="91">
        <v>0</v>
      </c>
      <c r="M30" s="91">
        <v>0</v>
      </c>
      <c r="N30" s="91">
        <v>0</v>
      </c>
      <c r="O30" s="91">
        <v>0</v>
      </c>
      <c r="P30" s="91">
        <v>0</v>
      </c>
      <c r="Q30" s="92" t="str">
        <v>Identifier les parties prenantes
Définir les risques et opportunités des différents types de contrat (DSP ; SEM ; CPE ; SPV etc.)
Externaliser par un cabinet spécialisé</v>
      </c>
      <c r="R30" s="92" t="str">
        <v>Créer des nouveaux contrats (SEM)
Prévoir des articles contractuels dédiés
Clause entrée/sortie
Clause de renégociation
Propriété intelectuelle
Clause de confidentialité
Protection des données
Pacte d'associés (SPV) 
Séparer les contrats - durées (commercial / Exploitation Maintenance)</v>
      </c>
      <c r="S30" s="92" t="str">
        <v>Fiche CPE (Contrat de performance énergétique)</v>
      </c>
    </row>
    <row r="31" spans="8:19" ht="18" customHeight="1" x14ac:dyDescent="0.25">
      <c r="H31" s="91">
        <v>11</v>
      </c>
      <c r="I31" s="91" t="str">
        <v>Financier</v>
      </c>
      <c r="J31" s="91" t="str">
        <v>2. Conception</v>
      </c>
      <c r="K31" s="92" t="str">
        <v>Variation de l'énergie produite</v>
      </c>
      <c r="L31" s="91">
        <v>0</v>
      </c>
      <c r="M31" s="91">
        <v>0</v>
      </c>
      <c r="N31" s="91">
        <v>0</v>
      </c>
      <c r="O31" s="91">
        <v>0</v>
      </c>
      <c r="P31" s="91">
        <v>0</v>
      </c>
      <c r="Q31" s="92" t="str">
        <v>Etude de différents scénarios techniques
Prise en compte du plan de charge long terme
Analyses de sensibilité (Capex / Opex / Fourniture / Achat) +/- disruptif
Conditions et incertitudes liées à l'obtention des différents types d'aide
Echéanciers de tréso</v>
      </c>
      <c r="R31" s="92" t="str">
        <v>Assurances
Contractualisation avec pénalités, 
Indéxation des prix sur les marchés de énergies
Clause de revoyure
Garantie coface
Garantie bancaire / maison mère
Ne pas intégrer de change
Mécanisme de solidarité (variation du prix dans une certaine fourchette)
Back testing (aléas financiers)</v>
      </c>
      <c r="S31" s="92" t="str">
        <v>Fiche mesures des performances (Méthode IPMVP)</v>
      </c>
    </row>
    <row r="32" spans="8:19" ht="18" customHeight="1" x14ac:dyDescent="0.25">
      <c r="H32" s="91">
        <v>12</v>
      </c>
      <c r="I32" s="91" t="str">
        <v>Financier</v>
      </c>
      <c r="J32" s="91" t="str">
        <v>2. Conception</v>
      </c>
      <c r="K32" s="92" t="str">
        <v>Variation de l'énergie consommée</v>
      </c>
      <c r="L32" s="91">
        <v>0</v>
      </c>
      <c r="M32" s="91">
        <v>0</v>
      </c>
      <c r="N32" s="91">
        <v>0</v>
      </c>
      <c r="O32" s="91">
        <v>0</v>
      </c>
      <c r="P32" s="91">
        <v>0</v>
      </c>
      <c r="Q32" s="92" t="str">
        <v>Etude de différents scénarios techniques
Prise en compte du plan de charge long terme
Analyses de sensibilité (Capex / Opex / Fourniture / Achat) +/- disruptif
Conditions et incertitudes liées à l'obtention des différents types d'aide
Echéanciers de tréso</v>
      </c>
      <c r="R32" s="92" t="str">
        <v>Assurances
Contractualisation avec pénalités, 
Indéxation des prix sur les marchés de énergies
Clause de revoyure
Garantie coface
Garantie bancaire / maison mère
Ne pas intégrer de change
Mécanisme de solidarité (variation du prix dans une certaine fourchette)
Back testing (aléas financiers)</v>
      </c>
      <c r="S32" s="92" t="str">
        <v>Fiche analyse de sensibilité</v>
      </c>
    </row>
    <row r="33" spans="8:19" ht="18" customHeight="1" x14ac:dyDescent="0.25">
      <c r="H33" s="91">
        <v>13</v>
      </c>
      <c r="I33" s="91" t="str">
        <v>Financier</v>
      </c>
      <c r="J33" s="91" t="str">
        <v>2. Conception</v>
      </c>
      <c r="K33" s="92" t="str">
        <v>Investissement initial sous évalué</v>
      </c>
      <c r="L33" s="91">
        <v>0</v>
      </c>
      <c r="M33" s="91">
        <v>0</v>
      </c>
      <c r="N33" s="91">
        <v>0</v>
      </c>
      <c r="O33" s="91">
        <v>0</v>
      </c>
      <c r="P33" s="91">
        <v>0</v>
      </c>
      <c r="Q33" s="92" t="str">
        <v>Etude de différents scénarios techniques
Prise en compte du plan de charge long terme
Analyses de sensibilité (Capex / Opex / Fourniture / Achat) +/- disruptif
Conditions et incertitudes liées à l'obtention des différents types d'aide
Echéanciers de tréso</v>
      </c>
      <c r="R33" s="92" t="str">
        <v>Assurances
Contractualisation avec pénalités, 
Indéxation des prix sur les marchés de énergies
Clause de revoyure
Garantie coface
Garantie bancaire / maison mère
Ne pas intégrer de change
Mécanisme de solidarité (variation du prix dans une certaine fourchette)
Back testing (aléas financiers)</v>
      </c>
      <c r="S33" s="92" t="str">
        <v>Fiche analyse de sensibilité</v>
      </c>
    </row>
    <row r="34" spans="8:19" ht="18" customHeight="1" x14ac:dyDescent="0.25">
      <c r="H34" s="91">
        <v>14</v>
      </c>
      <c r="I34" s="91" t="str">
        <v>Financier</v>
      </c>
      <c r="J34" s="91" t="str">
        <v>2. Conception</v>
      </c>
      <c r="K34" s="92" t="str">
        <v>Montant des aides non validé</v>
      </c>
      <c r="L34" s="91">
        <v>0</v>
      </c>
      <c r="M34" s="91">
        <v>0</v>
      </c>
      <c r="N34" s="91">
        <v>0</v>
      </c>
      <c r="O34" s="91">
        <v>0</v>
      </c>
      <c r="P34" s="91">
        <v>0</v>
      </c>
      <c r="Q34" s="92" t="str">
        <v>Etude de différents scénarios techniques
Prise en compte du plan de charge long terme
Analyses de sensibilité (Capex / Opex / Fourniture / Achat) +/- disruptif
Conditions et incertitudes liées à l'obtention des différents types d'aide
Echéanciers de tréso</v>
      </c>
      <c r="R34" s="92" t="str">
        <v>Assurances
Contractualisation avec pénalités, 
Indéxation des prix sur les marchés de énergies
Clause de revoyure
Garantie coface
Garantie bancaire / maison mère
Ne pas intégrer de change
Mécanisme de solidarité (variation du prix dans une certaine fourchette)
Back testing (aléas financiers)</v>
      </c>
      <c r="S34" s="92" t="str">
        <v>Fiche aides et subventions</v>
      </c>
    </row>
    <row r="35" spans="8:19" ht="18" customHeight="1" x14ac:dyDescent="0.25">
      <c r="H35" s="91">
        <v>15</v>
      </c>
      <c r="I35" s="91" t="str">
        <v>Organisation</v>
      </c>
      <c r="J35" s="91" t="str">
        <v>2. Conception</v>
      </c>
      <c r="K35" s="92" t="str">
        <v>Engagement des parties prenantes</v>
      </c>
      <c r="L35" s="91">
        <v>0</v>
      </c>
      <c r="M35" s="91">
        <v>0</v>
      </c>
      <c r="N35" s="91">
        <v>0</v>
      </c>
      <c r="O35" s="91">
        <v>0</v>
      </c>
      <c r="P35" s="91">
        <v>0</v>
      </c>
      <c r="Q35" s="92" t="str">
        <v>Identifier les différentes parties prenantes
Proposer des montages entre acteurs, format de commité de pilotage
Réflechir à la gouvernance
Cv Expérience</v>
      </c>
      <c r="R35" s="92" t="str">
        <v>Recensement des formations</v>
      </c>
      <c r="S35" s="92" t="str">
        <v>Fiche formation aux enjeux de performance énergétique</v>
      </c>
    </row>
    <row r="36" spans="8:19" ht="18" customHeight="1" x14ac:dyDescent="0.25">
      <c r="H36" s="91">
        <v>16</v>
      </c>
      <c r="I36" s="91" t="str">
        <v>Environnement</v>
      </c>
      <c r="J36" s="91" t="str">
        <v>2. Conception</v>
      </c>
      <c r="K36" s="92" t="str">
        <v>Bruit excessif</v>
      </c>
      <c r="L36" s="91">
        <v>0</v>
      </c>
      <c r="M36" s="91">
        <v>0</v>
      </c>
      <c r="N36" s="91">
        <v>0</v>
      </c>
      <c r="O36" s="91">
        <v>0</v>
      </c>
      <c r="P36" s="91">
        <v>0</v>
      </c>
      <c r="Q36" s="92" t="str">
        <v>Etudes d'impacts
Etudes spécifiques
Recherche de l'activité historique du site
Etude du sous-sol
Consultation</v>
      </c>
      <c r="R36" s="92" t="str">
        <v>Assurance
Budgétiser les aléas
Masquer l'installation</v>
      </c>
      <c r="S36" s="92" t="str">
        <v xml:space="preserve"> </v>
      </c>
    </row>
    <row r="37" spans="8:19" ht="18" customHeight="1" x14ac:dyDescent="0.25">
      <c r="H37" s="91">
        <v>17</v>
      </c>
      <c r="I37" s="91" t="str">
        <v>Environnement</v>
      </c>
      <c r="J37" s="91" t="str">
        <v>2. Conception</v>
      </c>
      <c r="K37" s="92" t="str">
        <v>Intempéries extrêmes</v>
      </c>
      <c r="L37" s="91">
        <v>0</v>
      </c>
      <c r="M37" s="91">
        <v>0</v>
      </c>
      <c r="N37" s="91">
        <v>0</v>
      </c>
      <c r="O37" s="91">
        <v>0</v>
      </c>
      <c r="P37" s="91">
        <v>0</v>
      </c>
      <c r="Q37" s="92" t="str">
        <v>Etudes d'impacts
Etudes spécifiques
Recherche de l'activité historique du site
Etude du sous-sol
Consultation</v>
      </c>
      <c r="R37" s="92" t="str">
        <v>Assurance
Budgétiser les aléas
Masquer l'installation</v>
      </c>
      <c r="S37" s="92" t="str">
        <v xml:space="preserve"> </v>
      </c>
    </row>
    <row r="38" spans="8:19" ht="18" customHeight="1" x14ac:dyDescent="0.25">
      <c r="H38" s="91">
        <v>18</v>
      </c>
      <c r="I38" s="91" t="str">
        <v>Environnement</v>
      </c>
      <c r="J38" s="91" t="str">
        <v>2. Conception</v>
      </c>
      <c r="K38" s="92" t="str">
        <v>Risques Technologiques</v>
      </c>
      <c r="L38" s="91">
        <v>0</v>
      </c>
      <c r="M38" s="91">
        <v>0</v>
      </c>
      <c r="N38" s="91">
        <v>0</v>
      </c>
      <c r="O38" s="91">
        <v>0</v>
      </c>
      <c r="P38" s="91">
        <v>0</v>
      </c>
      <c r="Q38" s="92" t="str">
        <v>Etudes d'impacts
Etudes spécifiques
Recherche de l'activité historique du site
Etude du sous-sol
Consultation</v>
      </c>
      <c r="R38" s="92" t="str">
        <v>Assurance
Budgétiser les aléas
Masquer l'installation</v>
      </c>
      <c r="S38" s="92" t="str">
        <v xml:space="preserve"> </v>
      </c>
    </row>
    <row r="39" spans="8:19" ht="18" customHeight="1" x14ac:dyDescent="0.25">
      <c r="H39" s="91">
        <v>19</v>
      </c>
      <c r="I39" s="91" t="str">
        <v>Environnement</v>
      </c>
      <c r="J39" s="91" t="str">
        <v>2. Conception</v>
      </c>
      <c r="K39" s="92" t="str">
        <v>Odeurs</v>
      </c>
      <c r="L39" s="91">
        <v>0</v>
      </c>
      <c r="M39" s="91">
        <v>0</v>
      </c>
      <c r="N39" s="91">
        <v>0</v>
      </c>
      <c r="O39" s="91">
        <v>0</v>
      </c>
      <c r="P39" s="91">
        <v>0</v>
      </c>
      <c r="Q39" s="92" t="str">
        <v>Etudes d'impacts
Etudes spécifiques
Recherche de l'activité historique du site
Etude du sous-sol
Consultation</v>
      </c>
      <c r="R39" s="92" t="str">
        <v>Assurance
Budgétiser les aléas
Masquer l'installation</v>
      </c>
      <c r="S39" s="92" t="str">
        <v xml:space="preserve"> </v>
      </c>
    </row>
    <row r="40" spans="8:19" ht="18.600000000000001" customHeight="1" x14ac:dyDescent="0.25">
      <c r="H40" s="91">
        <v>20</v>
      </c>
      <c r="I40" s="91" t="str">
        <v>Environnement</v>
      </c>
      <c r="J40" s="91" t="str">
        <v>2. Conception</v>
      </c>
      <c r="K40" s="92" t="str">
        <v>Pollution visuelle de l'installation</v>
      </c>
      <c r="L40" s="91">
        <v>0</v>
      </c>
      <c r="M40" s="91">
        <v>0</v>
      </c>
      <c r="N40" s="91">
        <v>0</v>
      </c>
      <c r="O40" s="91">
        <v>0</v>
      </c>
      <c r="P40" s="91">
        <v>0</v>
      </c>
      <c r="Q40" s="92" t="str">
        <v>Etudes d'impacts
Etudes spécifiques
Recherche de l'activité historique du site
Etude du sous-sol
Consultation</v>
      </c>
      <c r="R40" s="92" t="str">
        <v>Assurance
Budgétiser les aléas
Masquer l'installation</v>
      </c>
      <c r="S40" s="92" t="str">
        <v xml:space="preserve"> </v>
      </c>
    </row>
    <row r="41" spans="8:19" ht="18.600000000000001" customHeight="1" x14ac:dyDescent="0.25">
      <c r="H41" s="91">
        <v>21</v>
      </c>
      <c r="I41" s="91" t="str">
        <v>Environnement</v>
      </c>
      <c r="J41" s="91" t="str">
        <v>2. Conception</v>
      </c>
      <c r="K41" s="92" t="str">
        <v>Acceptabilité du voisinage</v>
      </c>
      <c r="L41" s="91">
        <v>0</v>
      </c>
      <c r="M41" s="91">
        <v>0</v>
      </c>
      <c r="N41" s="91">
        <v>0</v>
      </c>
      <c r="O41" s="91">
        <v>0</v>
      </c>
      <c r="P41" s="91">
        <v>0</v>
      </c>
      <c r="Q41" s="92" t="str">
        <v>Etudes d'impacts
Etudes spécifiques
Recherche de l'activité historique du site
Etude du sous-sol
Consultation</v>
      </c>
      <c r="R41" s="92" t="str">
        <v>Assurance
Budgétiser les aléas
Masquer l'installation</v>
      </c>
      <c r="S41" s="92" t="str">
        <v xml:space="preserve"> </v>
      </c>
    </row>
    <row r="42" spans="8:19" ht="18.600000000000001" customHeight="1" x14ac:dyDescent="0.25">
      <c r="H42" s="91">
        <v>22</v>
      </c>
      <c r="I42" s="91" t="str">
        <v>Exploitation</v>
      </c>
      <c r="J42" s="91" t="str">
        <v>3. Contractualisation</v>
      </c>
      <c r="K42" s="92" t="str">
        <v>Performance non atteinte</v>
      </c>
      <c r="L42" s="91">
        <v>0</v>
      </c>
      <c r="M42" s="91">
        <v>0</v>
      </c>
      <c r="N42" s="91">
        <v>0</v>
      </c>
      <c r="O42" s="91">
        <v>0</v>
      </c>
      <c r="P42" s="91">
        <v>0</v>
      </c>
      <c r="Q42" s="92" t="str">
        <v xml:space="preserve">S’appuyer sur les retours d’expérience / Faire un Benchmark </v>
      </c>
      <c r="R42" s="92" t="str">
        <v>Contrat avec objectif de performance</v>
      </c>
      <c r="S42" s="92" t="str">
        <v>Fiche CPE (Contrat de performance énergétique)</v>
      </c>
    </row>
    <row r="43" spans="8:19" ht="18.600000000000001" customHeight="1" x14ac:dyDescent="0.25">
      <c r="H43" s="91">
        <v>23</v>
      </c>
      <c r="I43" s="91" t="str">
        <v>Exploitation</v>
      </c>
      <c r="J43" s="91" t="str">
        <v>3. Contractualisation</v>
      </c>
      <c r="K43" s="92" t="str">
        <v>Coût d'exploitation non anticipé</v>
      </c>
      <c r="L43" s="91">
        <v>0</v>
      </c>
      <c r="M43" s="91">
        <v>0</v>
      </c>
      <c r="N43" s="91">
        <v>0</v>
      </c>
      <c r="O43" s="91">
        <v>0</v>
      </c>
      <c r="P43" s="91">
        <v>0</v>
      </c>
      <c r="Q43" s="92" t="str">
        <v xml:space="preserve">S’appuyer sur les retours d’expérience / Faire un Benchmark </v>
      </c>
      <c r="R43" s="92" t="str">
        <v>Contrat avec objectif de performance</v>
      </c>
      <c r="S43" s="92" t="str">
        <v>Fiches mécanismes de tiers financement</v>
      </c>
    </row>
    <row r="44" spans="8:19" ht="18.600000000000001" customHeight="1" x14ac:dyDescent="0.25">
      <c r="H44" s="91">
        <v>24</v>
      </c>
      <c r="I44" s="91" t="str">
        <v>Contrat</v>
      </c>
      <c r="J44" s="91" t="str">
        <v>3. Contractualisation</v>
      </c>
      <c r="K44" s="92" t="str">
        <v>Impossibilité de renégociation</v>
      </c>
      <c r="L44" s="91">
        <v>0</v>
      </c>
      <c r="M44" s="91">
        <v>0</v>
      </c>
      <c r="N44" s="91">
        <v>0</v>
      </c>
      <c r="O44" s="91">
        <v>0</v>
      </c>
      <c r="P44" s="91">
        <v>0</v>
      </c>
      <c r="Q44" s="92" t="str">
        <v>Identifier les parties prenantes
Définir les risques et opportunités des différents types de contrat (DSP ; SEM ; CPE ; SPV etc.)
Externaliser par un cabinet spécialisé</v>
      </c>
      <c r="R44" s="92" t="str">
        <v>Créer des nouveaux contrats (SEM)
Prévoir des articles contractuels dédiés
Clause entrée/sortie
Clause de renégociation
Propriété intelectuelle
Clause de confidentialité
Protection des données
Pacte d'associés (SPV) 
Séparer les contrats - durées (commercial / Exploitation Maintenance)</v>
      </c>
      <c r="S44" s="92" t="str">
        <v>Fiche CPE (Contrat de performance énergétique)</v>
      </c>
    </row>
    <row r="45" spans="8:19" ht="18.600000000000001" customHeight="1" x14ac:dyDescent="0.25">
      <c r="H45" s="91">
        <v>25</v>
      </c>
      <c r="I45" s="91" t="str">
        <v>Contrat</v>
      </c>
      <c r="J45" s="91" t="str">
        <v>3. Contractualisation</v>
      </c>
      <c r="K45" s="92" t="str">
        <v>Mauvaises conditions d'exploitation maintenance</v>
      </c>
      <c r="L45" s="91">
        <v>0</v>
      </c>
      <c r="M45" s="91">
        <v>0</v>
      </c>
      <c r="N45" s="91">
        <v>0</v>
      </c>
      <c r="O45" s="91">
        <v>0</v>
      </c>
      <c r="P45" s="91">
        <v>0</v>
      </c>
      <c r="Q45" s="92" t="str">
        <v>Identifier les parties prenantes
Définir les risques et opportunités des différents types de contrat (DSP ; SEM ; CPE ; SPV etc.)
Externaliser par un cabinet spécialisé</v>
      </c>
      <c r="R45" s="92" t="str">
        <v>Créer des nouveaux contrats (SEM)
Prévoir des articles contractuels dédiés
Clause entrée/sortie
Clause de renégociation
Propriété intelectuelle
Clause de confidentialité
Protection des données
Pacte d'associés (SPV) 
Séparer les contrats - durées (commercial / Exploitation Maintenance)</v>
      </c>
      <c r="S45" s="92" t="str">
        <v>Fiche CPE (Contrat de performance énergétique)</v>
      </c>
    </row>
    <row r="46" spans="8:19" ht="18.600000000000001" customHeight="1" x14ac:dyDescent="0.25">
      <c r="H46" s="91">
        <v>26</v>
      </c>
      <c r="I46" s="91" t="str">
        <v>Contrat</v>
      </c>
      <c r="J46" s="91" t="str">
        <v>3. Contractualisation</v>
      </c>
      <c r="K46" s="92" t="str">
        <v>Mauvaise définition des aléas</v>
      </c>
      <c r="L46" s="91">
        <v>0</v>
      </c>
      <c r="M46" s="91">
        <v>0</v>
      </c>
      <c r="N46" s="91">
        <v>0</v>
      </c>
      <c r="O46" s="91">
        <v>0</v>
      </c>
      <c r="P46" s="91">
        <v>0</v>
      </c>
      <c r="Q46" s="92" t="str">
        <v>Identifier les parties prenantes
Définir les risques et opportunités des différents types de contrat (DSP ; SEM ; CPE ; SPV etc.)
Externaliser par un cabinet spécialisé</v>
      </c>
      <c r="R46" s="92" t="str">
        <v>Créer des nouveaux contrats (SEM)
Prévoir des articles contractuels dédiés
Clause entrée/sortie
Clause de renégociation
Propriété intelectuelle
Clause de confidentialité
Protection des données
Pacte d'associés (SPV) 
Séparer les contrats - durées (commercial / Exploitation Maintenance)</v>
      </c>
      <c r="S46" s="92" t="str">
        <v>Fiche analyse de sensibilité</v>
      </c>
    </row>
    <row r="47" spans="8:19" ht="18.600000000000001" customHeight="1" x14ac:dyDescent="0.25">
      <c r="H47" s="91">
        <v>27</v>
      </c>
      <c r="I47" s="91" t="str">
        <v>Contrat</v>
      </c>
      <c r="J47" s="91" t="str">
        <v>3. Contractualisation</v>
      </c>
      <c r="K47" s="92" t="str">
        <v>Statut juridique SPV incohérent</v>
      </c>
      <c r="L47" s="91">
        <v>0</v>
      </c>
      <c r="M47" s="91">
        <v>0</v>
      </c>
      <c r="N47" s="91">
        <v>0</v>
      </c>
      <c r="O47" s="91">
        <v>0</v>
      </c>
      <c r="P47" s="91">
        <v>0</v>
      </c>
      <c r="Q47" s="92" t="str">
        <v>Identifier les parties prenantes
Définir les risques et opportunités des différents types de contrat (DSP ; SEM ; CPE ; SPV etc.)
Externaliser par un cabinet spécialisé</v>
      </c>
      <c r="R47" s="92" t="str">
        <v>Créer des nouveaux contrats (SEM)
Prévoir des articles contractuels dédiés
Clause entrée/sortie
Clause de renégociation
Propriété intelectuelle
Clause de confidentialité
Protection des données
Pacte d'associés (SPV) 
Séparer les contrats - durées (commercial / Exploitation Maintenance)</v>
      </c>
      <c r="S47" s="92" t="str">
        <v>Fiche CPE (Contrat de performance énergétique)</v>
      </c>
    </row>
    <row r="48" spans="8:19" ht="18.600000000000001" customHeight="1" x14ac:dyDescent="0.25">
      <c r="H48" s="91">
        <v>28</v>
      </c>
      <c r="I48" s="91" t="str">
        <v>Financier</v>
      </c>
      <c r="J48" s="91" t="str">
        <v>3. Contractualisation</v>
      </c>
      <c r="K48" s="92" t="str">
        <v>Variation des prix des énergies</v>
      </c>
      <c r="L48" s="91">
        <v>0</v>
      </c>
      <c r="M48" s="91">
        <v>0</v>
      </c>
      <c r="N48" s="91">
        <v>0</v>
      </c>
      <c r="O48" s="91">
        <v>0</v>
      </c>
      <c r="P48" s="91">
        <v>0</v>
      </c>
      <c r="Q48" s="92" t="str">
        <v>Etude de différents scénarios techniques
Prise en compte du plan de charge long terme
Analyses de sensibilité (Capex / Opex / Fourniture / Achat) +/- disruptif
Conditions et incertitudes liées à l'obtention des différents types d'aide
Echéanciers de tréso</v>
      </c>
      <c r="R48" s="92" t="str">
        <v>Assurances
Contractualisation avec pénalités, 
Indéxation des prix sur les marchés de énergies
Clause de revoyure
Garantie coface
Garantie bancaire / maison mère
Ne pas intégrer de change
Mécanisme de solidarité (variation du prix dans une certaine fourchette)
Back testing (aléas financiers)</v>
      </c>
      <c r="S48" s="92" t="str">
        <v>Fiche mécanisme de garantie du prix des énergies</v>
      </c>
    </row>
    <row r="49" spans="8:19" ht="18.600000000000001" customHeight="1" x14ac:dyDescent="0.25">
      <c r="H49" s="91">
        <v>29</v>
      </c>
      <c r="I49" s="91" t="str">
        <v>Financier</v>
      </c>
      <c r="J49" s="91" t="str">
        <v>3. Contractualisation</v>
      </c>
      <c r="K49" s="92" t="str">
        <v>Variation des index</v>
      </c>
      <c r="L49" s="91">
        <v>0</v>
      </c>
      <c r="M49" s="91">
        <v>0</v>
      </c>
      <c r="N49" s="91">
        <v>0</v>
      </c>
      <c r="O49" s="91">
        <v>0</v>
      </c>
      <c r="P49" s="91">
        <v>0</v>
      </c>
      <c r="Q49" s="92" t="str">
        <v>Etude de différents scénarios techniques
Prise en compte du plan de charge long terme
Analyses de sensibilité (Capex / Opex / Fourniture / Achat) +/- disruptif
Conditions et incertitudes liées à l'obtention des différents types d'aide
Echéanciers de tréso</v>
      </c>
      <c r="R49" s="92" t="str">
        <v>Assurances
Contractualisation avec pénalités, 
Indéxation des prix sur les marchés de énergies
Clause de revoyure
Garantie coface
Garantie bancaire / maison mère
Ne pas intégrer de change
Mécanisme de solidarité (variation du prix dans une certaine fourchette)
Back testing (aléas financiers)</v>
      </c>
      <c r="S49" s="92" t="str">
        <v>Fiche analyse de sensibilité</v>
      </c>
    </row>
    <row r="50" spans="8:19" ht="18.600000000000001" customHeight="1" x14ac:dyDescent="0.25">
      <c r="H50" s="91">
        <v>30</v>
      </c>
      <c r="I50" s="91" t="str">
        <v>Financier</v>
      </c>
      <c r="J50" s="91" t="str">
        <v>3. Contractualisation</v>
      </c>
      <c r="K50" s="92" t="str">
        <v>Non recouvrement des Cashflow</v>
      </c>
      <c r="L50" s="91">
        <v>0</v>
      </c>
      <c r="M50" s="91">
        <v>0</v>
      </c>
      <c r="N50" s="91">
        <v>0</v>
      </c>
      <c r="O50" s="91">
        <v>0</v>
      </c>
      <c r="P50" s="91">
        <v>0</v>
      </c>
      <c r="Q50" s="92" t="str">
        <v>Etude de différents scénarios techniques
Prise en compte du plan de charge long terme
Analyses de sensibilité (Capex / Opex / Fourniture / Achat) +/- disruptif
Conditions et incertitudes liées à l'obtention des différents types d'aide
Echéanciers de tréso</v>
      </c>
      <c r="R50" s="92" t="str">
        <v>Assurances
Contractualisation avec pénalités, 
Indéxation des prix sur les marchés de énergies
Clause de revoyure
Garantie coface
Garantie bancaire / maison mère
Ne pas intégrer de change
Mécanisme de solidarité (variation du prix dans une certaine fourchette)
Back testing (aléas financiers)</v>
      </c>
      <c r="S50" s="92" t="str">
        <v>Fiche CPE (Contrat de performance énergétique)</v>
      </c>
    </row>
    <row r="51" spans="8:19" ht="18.600000000000001" customHeight="1" x14ac:dyDescent="0.25">
      <c r="H51" s="91">
        <v>31</v>
      </c>
      <c r="I51" s="91" t="str">
        <v>Financier</v>
      </c>
      <c r="J51" s="91" t="str">
        <v>3. Contractualisation</v>
      </c>
      <c r="K51" s="92" t="str">
        <v>Le client part et n'est pas remplacé</v>
      </c>
      <c r="L51" s="91">
        <v>0</v>
      </c>
      <c r="M51" s="91">
        <v>0</v>
      </c>
      <c r="N51" s="91">
        <v>0</v>
      </c>
      <c r="O51" s="91">
        <v>0</v>
      </c>
      <c r="P51" s="91">
        <v>0</v>
      </c>
      <c r="Q51" s="92" t="str">
        <v>Etude de différents scénarios techniques
Prise en compte du plan de charge long terme
Analyses de sensibilité (Capex / Opex / Fourniture / Achat) +/- disruptif
Conditions et incertitudes liées à l'obtention des différents types d'aide
Echéanciers de tréso</v>
      </c>
      <c r="R51" s="92" t="str">
        <v>Assurances
Contractualisation avec pénalités, 
Indéxation des prix sur les marchés de énergies
Clause de revoyure
Garantie coface
Garantie bancaire / maison mère
Ne pas intégrer de change
Mécanisme de solidarité (variation du prix dans une certaine fourchette)
Back testing (aléas financiers)</v>
      </c>
      <c r="S51" s="92" t="str">
        <v xml:space="preserve"> </v>
      </c>
    </row>
    <row r="52" spans="8:19" ht="18.600000000000001" customHeight="1" x14ac:dyDescent="0.25">
      <c r="H52" s="91">
        <v>32</v>
      </c>
      <c r="I52" s="91" t="str">
        <v>Financier</v>
      </c>
      <c r="J52" s="91" t="str">
        <v>3. Contractualisation</v>
      </c>
      <c r="K52" s="92" t="str">
        <v>Inflation longue durée (10 ans)</v>
      </c>
      <c r="L52" s="91">
        <v>0</v>
      </c>
      <c r="M52" s="91">
        <v>0</v>
      </c>
      <c r="N52" s="91">
        <v>0</v>
      </c>
      <c r="O52" s="91">
        <v>0</v>
      </c>
      <c r="P52" s="91">
        <v>0</v>
      </c>
      <c r="Q52" s="92" t="str">
        <v>Etude de différents scénarios techniques
Prise en compte du plan de charge long terme
Analyses de sensibilité (Capex / Opex / Fourniture / Achat) +/- disruptif
Conditions et incertitudes liées à l'obtention des différents types d'aide
Echéanciers de tréso</v>
      </c>
      <c r="R52" s="92" t="str">
        <v>Assurances
Contractualisation avec pénalités, 
Indéxation des prix sur les marchés de énergies
Clause de revoyure
Garantie coface
Garantie bancaire / maison mère
Ne pas intégrer de change
Mécanisme de solidarité (variation du prix dans une certaine fourchette)
Back testing (aléas financiers)</v>
      </c>
      <c r="S52" s="92" t="str">
        <v>Fiche analyse de sensibilité</v>
      </c>
    </row>
    <row r="53" spans="8:19" ht="42" customHeight="1" x14ac:dyDescent="0.25">
      <c r="H53" s="91">
        <v>33</v>
      </c>
      <c r="I53" s="91" t="str">
        <v>Financier</v>
      </c>
      <c r="J53" s="91" t="str">
        <v>3. Contractualisation</v>
      </c>
      <c r="K53" s="92" t="str">
        <v>Variation du taux de change</v>
      </c>
      <c r="L53" s="91">
        <v>0</v>
      </c>
      <c r="M53" s="91">
        <v>0</v>
      </c>
      <c r="N53" s="91">
        <v>0</v>
      </c>
      <c r="O53" s="91">
        <v>0</v>
      </c>
      <c r="P53" s="91">
        <v>0</v>
      </c>
      <c r="Q53" s="92" t="str">
        <v>Etude de différents scénarios techniques
Prise en compte du plan de charge long terme
Analyses de sensibilité (Capex / Opex / Fourniture / Achat) +/- disruptif
Conditions et incertitudes liées à l'obtention des différents types d'aide
Echéanciers de tréso</v>
      </c>
      <c r="R53" s="92" t="str">
        <v>Assurances
Contractualisation avec pénalités, 
Indéxation des prix sur les marchés de énergies
Clause de revoyure
Garantie coface
Garantie bancaire / maison mère
Ne pas intégrer de change
Mécanisme de solidarité (variation du prix dans une certaine fourchette)
Back testing (aléas financiers)</v>
      </c>
      <c r="S53" s="92" t="str">
        <v>Fiche analyse de sensibilité</v>
      </c>
    </row>
    <row r="54" spans="8:19" ht="18.600000000000001" customHeight="1" x14ac:dyDescent="0.25">
      <c r="H54" s="91">
        <v>34</v>
      </c>
      <c r="I54" s="91" t="str">
        <v>Organisation</v>
      </c>
      <c r="J54" s="91" t="str">
        <v>3. Contractualisation</v>
      </c>
      <c r="K54" s="92" t="str">
        <v>Asymétrie d'information entre partenaires</v>
      </c>
      <c r="L54" s="91">
        <v>0</v>
      </c>
      <c r="M54" s="91">
        <v>0</v>
      </c>
      <c r="N54" s="91">
        <v>0</v>
      </c>
      <c r="O54" s="91">
        <v>0</v>
      </c>
      <c r="P54" s="91">
        <v>0</v>
      </c>
      <c r="Q54" s="92" t="str">
        <v>Identifier les différentes parties prenantes
Proposer des montages entre acteurs, format de commité de pilotage
Réflechir à la gouvernance
Cv Expérience</v>
      </c>
      <c r="R54" s="92" t="str">
        <v>Recensement des formations</v>
      </c>
      <c r="S54" s="92" t="str">
        <v>Fiche formation aux enjeux de performance énergétique</v>
      </c>
    </row>
    <row r="55" spans="8:19" ht="18" customHeight="1" x14ac:dyDescent="0.25">
      <c r="H55" s="91">
        <v>35</v>
      </c>
      <c r="I55" s="91" t="str">
        <v>Exploitation</v>
      </c>
      <c r="J55" s="91" t="str">
        <v>4. Déploiement</v>
      </c>
      <c r="K55" s="92" t="str">
        <v>Sécurité du personnel exploitant</v>
      </c>
      <c r="L55" s="91">
        <v>0</v>
      </c>
      <c r="M55" s="91">
        <v>0</v>
      </c>
      <c r="N55" s="91">
        <v>0</v>
      </c>
      <c r="O55" s="91">
        <v>0</v>
      </c>
      <c r="P55" s="91">
        <v>0</v>
      </c>
      <c r="Q55" s="92" t="str">
        <v xml:space="preserve">S’appuyer sur les retours d’expérience / Faire un Benchmark </v>
      </c>
      <c r="R55" s="92" t="str">
        <v>Contrat avec objectif de performance</v>
      </c>
      <c r="S55" s="92" t="str">
        <v>Fiche plan de prévention des accidents</v>
      </c>
    </row>
    <row r="56" spans="8:19" ht="18.600000000000001" customHeight="1" x14ac:dyDescent="0.25">
      <c r="H56" s="91">
        <v>36</v>
      </c>
      <c r="I56" s="91" t="str">
        <v>Exploitation</v>
      </c>
      <c r="J56" s="91" t="str">
        <v>4. Déploiement</v>
      </c>
      <c r="K56" s="92" t="str">
        <v>Qualité dans le temps</v>
      </c>
      <c r="L56" s="91">
        <v>0</v>
      </c>
      <c r="M56" s="91">
        <v>0</v>
      </c>
      <c r="N56" s="91">
        <v>0</v>
      </c>
      <c r="O56" s="91">
        <v>0</v>
      </c>
      <c r="P56" s="91">
        <v>0</v>
      </c>
      <c r="Q56" s="92" t="str">
        <v xml:space="preserve">S’appuyer sur les retours d’expérience / Faire un Benchmark </v>
      </c>
      <c r="R56" s="92" t="str">
        <v>Contrat avec objectif de performance</v>
      </c>
      <c r="S56" s="92" t="str">
        <v>Fiche CPE (Contrat de performance énergétique)</v>
      </c>
    </row>
    <row r="57" spans="8:19" ht="18.600000000000001" customHeight="1" x14ac:dyDescent="0.25">
      <c r="H57" s="91">
        <v>37</v>
      </c>
      <c r="I57" s="91" t="str">
        <v>Organisation</v>
      </c>
      <c r="J57" s="91" t="str">
        <v>4. Déploiement</v>
      </c>
      <c r="K57" s="92" t="str">
        <v>Manque de personnel compétent</v>
      </c>
      <c r="L57" s="91">
        <v>0</v>
      </c>
      <c r="M57" s="91">
        <v>0</v>
      </c>
      <c r="N57" s="91">
        <v>0</v>
      </c>
      <c r="O57" s="91">
        <v>0</v>
      </c>
      <c r="P57" s="91">
        <v>0</v>
      </c>
      <c r="Q57" s="92" t="str">
        <v>Identifier les différentes parties prenantes
Proposer des montages entre acteurs, format de commité de pilotage
Réflechir à la gouvernance
Cv Expérience</v>
      </c>
      <c r="R57" s="92" t="str">
        <v>Recensement des formations</v>
      </c>
      <c r="S57" s="92" t="str">
        <v>Fiche formation aux enjeux de performance énergétique</v>
      </c>
    </row>
    <row r="58" spans="8:19" ht="18.600000000000001" customHeight="1" x14ac:dyDescent="0.25">
      <c r="H58" s="91">
        <v>38</v>
      </c>
      <c r="I58" s="91" t="str">
        <v>Organisation</v>
      </c>
      <c r="J58" s="91" t="str">
        <v>4. Déploiement</v>
      </c>
      <c r="K58" s="92" t="str">
        <v>Turnover important</v>
      </c>
      <c r="L58" s="91">
        <v>0</v>
      </c>
      <c r="M58" s="91">
        <v>0</v>
      </c>
      <c r="N58" s="91">
        <v>0</v>
      </c>
      <c r="O58" s="91">
        <v>0</v>
      </c>
      <c r="P58" s="91">
        <v>0</v>
      </c>
      <c r="Q58" s="92" t="str">
        <v>Identifier les différentes parties prenantes
Proposer des montages entre acteurs, format de commité de pilotage
Réflechir à la gouvernance
Cv Expérience</v>
      </c>
      <c r="R58" s="92" t="str">
        <v>Recensement des formations</v>
      </c>
      <c r="S58" s="92" t="str">
        <v>Fiche formation aux enjeux de performance énergétique</v>
      </c>
    </row>
    <row r="59" spans="8:19" ht="18.600000000000001" customHeight="1" x14ac:dyDescent="0.25">
      <c r="H59" s="91">
        <v>39</v>
      </c>
      <c r="I59" s="91" t="str">
        <v>Environnement</v>
      </c>
      <c r="J59" s="91" t="str">
        <v>4. Déploiement</v>
      </c>
      <c r="K59" s="92" t="str">
        <v>Pollution atmosphérique</v>
      </c>
      <c r="L59" s="91">
        <v>0</v>
      </c>
      <c r="M59" s="91">
        <v>0</v>
      </c>
      <c r="N59" s="91">
        <v>0</v>
      </c>
      <c r="O59" s="91">
        <v>0</v>
      </c>
      <c r="P59" s="91">
        <v>0</v>
      </c>
      <c r="Q59" s="92" t="str">
        <v>Etudes d'impacts
Etudes spécifiques
Recherche de l'activité historique du site
Etude du sous-sol
Consultation</v>
      </c>
      <c r="R59" s="92" t="str">
        <v>Assurance
Budgétiser les aléas
Masquer l'installation</v>
      </c>
      <c r="S59" s="92" t="str">
        <v xml:space="preserve"> </v>
      </c>
    </row>
    <row r="60" spans="8:19" ht="18.600000000000001" customHeight="1" x14ac:dyDescent="0.25">
      <c r="H60" s="91">
        <v>40</v>
      </c>
      <c r="I60" s="91" t="str">
        <v>Environnement</v>
      </c>
      <c r="J60" s="91" t="str">
        <v>4. Déploiement</v>
      </c>
      <c r="K60" s="91" t="str">
        <v>Pollution du sol</v>
      </c>
      <c r="L60" s="91">
        <v>0</v>
      </c>
      <c r="M60" s="91">
        <v>0</v>
      </c>
      <c r="N60" s="91">
        <v>0</v>
      </c>
      <c r="O60" s="91">
        <v>0</v>
      </c>
      <c r="P60" s="91">
        <v>0</v>
      </c>
      <c r="Q60" s="92" t="str">
        <v>Etudes d'impacts
Etudes spécifiques
Recherche de l'activité historique du site
Etude du sous-sol
Consultation</v>
      </c>
      <c r="R60" s="92" t="str">
        <v>Assurance
Budgétiser les aléas
Masquer l'installation</v>
      </c>
      <c r="S60" s="92" t="str">
        <v xml:space="preserve"> </v>
      </c>
    </row>
    <row r="61" spans="8:19" ht="18" customHeight="1" x14ac:dyDescent="0.25">
      <c r="H61" s="91">
        <v>41</v>
      </c>
      <c r="I61" s="91" t="str">
        <v>Environnement</v>
      </c>
      <c r="J61" s="91" t="str">
        <v>4. Déploiement</v>
      </c>
      <c r="K61" s="91" t="str">
        <v>Pollution de l'eau</v>
      </c>
      <c r="L61" s="91">
        <v>0</v>
      </c>
      <c r="M61" s="91">
        <v>0</v>
      </c>
      <c r="N61" s="91">
        <v>0</v>
      </c>
      <c r="O61" s="91">
        <v>0</v>
      </c>
      <c r="P61" s="91">
        <v>0</v>
      </c>
      <c r="Q61" s="92" t="str">
        <v>Etudes d'impacts
Etudes spécifiques
Recherche de l'activité historique du site
Etude du sous-sol
Consultation</v>
      </c>
      <c r="R61" s="92" t="str">
        <v>Assurance
Budgétiser les aléas
Masquer l'installation</v>
      </c>
      <c r="S61" s="92" t="str">
        <v xml:space="preserve"> </v>
      </c>
    </row>
    <row r="62" spans="8:19" ht="18.600000000000001" customHeight="1" x14ac:dyDescent="0.25"/>
    <row r="63" spans="8:19" ht="18.600000000000001" customHeight="1" x14ac:dyDescent="0.25"/>
    <row r="64" spans="8:19" ht="18.600000000000001" customHeight="1" x14ac:dyDescent="0.25"/>
    <row r="65" ht="18.600000000000001" customHeight="1" x14ac:dyDescent="0.25"/>
    <row r="66" ht="18.600000000000001" customHeight="1" x14ac:dyDescent="0.25"/>
    <row r="67" ht="18.600000000000001" customHeight="1" x14ac:dyDescent="0.25"/>
    <row r="68" ht="18.600000000000001" customHeight="1" x14ac:dyDescent="0.25"/>
    <row r="69" ht="18.600000000000001" customHeight="1" x14ac:dyDescent="0.25"/>
    <row r="70" ht="18.600000000000001" customHeight="1" x14ac:dyDescent="0.25"/>
    <row r="71" ht="18.600000000000001" customHeight="1" x14ac:dyDescent="0.25"/>
    <row r="72" ht="18.600000000000001" customHeight="1" x14ac:dyDescent="0.25"/>
    <row r="73" ht="18.600000000000001" customHeight="1" x14ac:dyDescent="0.25"/>
    <row r="74" ht="18.600000000000001" customHeight="1" x14ac:dyDescent="0.25"/>
    <row r="75" ht="18.600000000000001" customHeight="1" x14ac:dyDescent="0.25"/>
    <row r="76" ht="18.600000000000001" customHeight="1" x14ac:dyDescent="0.25"/>
    <row r="77" ht="18.600000000000001" customHeight="1" x14ac:dyDescent="0.25"/>
    <row r="78" ht="18.600000000000001" customHeight="1" x14ac:dyDescent="0.25"/>
    <row r="79" ht="18.600000000000001" customHeight="1" x14ac:dyDescent="0.25"/>
    <row r="80" ht="18.600000000000001" customHeight="1" x14ac:dyDescent="0.25"/>
    <row r="81" ht="18.600000000000001" customHeight="1" x14ac:dyDescent="0.25"/>
    <row r="82" ht="18.600000000000001" customHeight="1" x14ac:dyDescent="0.25"/>
    <row r="83" ht="18.600000000000001" customHeight="1" x14ac:dyDescent="0.25"/>
    <row r="84" ht="18.600000000000001" customHeight="1" x14ac:dyDescent="0.25"/>
    <row r="85" ht="18.95" customHeight="1" x14ac:dyDescent="0.25"/>
    <row r="86" ht="18.95" customHeight="1" x14ac:dyDescent="0.25"/>
    <row r="87" ht="18.95" customHeight="1" x14ac:dyDescent="0.25"/>
    <row r="88" ht="18.95" customHeight="1" x14ac:dyDescent="0.25"/>
    <row r="89" ht="18.95" customHeight="1" x14ac:dyDescent="0.25"/>
    <row r="90" ht="18.95" customHeight="1" x14ac:dyDescent="0.25"/>
    <row r="91" ht="18.95" customHeight="1" x14ac:dyDescent="0.25"/>
    <row r="92" ht="18.95" customHeight="1" x14ac:dyDescent="0.25"/>
    <row r="93" ht="18.95" customHeight="1" x14ac:dyDescent="0.25"/>
    <row r="94" ht="18.95" customHeight="1" x14ac:dyDescent="0.25"/>
  </sheetData>
  <sheetProtection algorithmName="SHA-512" hashValue="BHniQeux85BPOEanoF3qk8fm94e9EE5B8uq4AN7FDPWZzaCTeoRPVVY5Awg0zADDtBdUcvY3AQeDdR9OQ/rZvA==" saltValue="Hk5kWHLMque6Ktr8dnUh9w==" spinCount="100000" sheet="1" objects="1" scenarios="1" formatCells="0" formatColumns="0" formatRows="0" sort="0" autoFilter="0" pivotTables="0"/>
  <autoFilter ref="I20:S60" xr:uid="{1C2AD546-A4AA-48CA-91D9-33EC275444AC}"/>
  <mergeCells count="2">
    <mergeCell ref="D2:E2"/>
    <mergeCell ref="D4:E4"/>
  </mergeCells>
  <conditionalFormatting sqref="I21:P59">
    <cfRule type="expression" dxfId="9" priority="7">
      <formula>I21=""</formula>
    </cfRule>
  </conditionalFormatting>
  <conditionalFormatting sqref="P21:P60">
    <cfRule type="colorScale" priority="17">
      <colorScale>
        <cfvo type="min"/>
        <cfvo type="percent" val="33"/>
        <cfvo type="max"/>
        <color theme="9" tint="0.39997558519241921"/>
        <color rgb="FFFFEB84"/>
        <color rgb="FFFE6868"/>
      </colorScale>
    </cfRule>
  </conditionalFormatting>
  <conditionalFormatting sqref="Q21:S60">
    <cfRule type="expression" dxfId="8" priority="6">
      <formula>Q21=""</formula>
    </cfRule>
  </conditionalFormatting>
  <conditionalFormatting sqref="S21:S60">
    <cfRule type="cellIs" dxfId="7" priority="4" operator="equal">
      <formula>0</formula>
    </cfRule>
  </conditionalFormatting>
  <conditionalFormatting sqref="P61">
    <cfRule type="colorScale" priority="3">
      <colorScale>
        <cfvo type="min"/>
        <cfvo type="percent" val="33"/>
        <cfvo type="max"/>
        <color theme="9" tint="0.39997558519241921"/>
        <color rgb="FFFFEB84"/>
        <color rgb="FFFE6868"/>
      </colorScale>
    </cfRule>
  </conditionalFormatting>
  <conditionalFormatting sqref="Q61:S61">
    <cfRule type="expression" dxfId="6" priority="2">
      <formula>Q61=""</formula>
    </cfRule>
  </conditionalFormatting>
  <conditionalFormatting sqref="S61">
    <cfRule type="cellIs" dxfId="5" priority="1" operator="equal">
      <formula>0</formula>
    </cfRule>
  </conditionalFormatting>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65F14-3CB1-43D7-984D-94202B59C1D7}">
  <sheetPr codeName="Feuil5"/>
  <dimension ref="C3:M51"/>
  <sheetViews>
    <sheetView showGridLines="0" workbookViewId="0">
      <selection activeCell="D3" sqref="D3"/>
    </sheetView>
  </sheetViews>
  <sheetFormatPr baseColWidth="10" defaultColWidth="11.42578125" defaultRowHeight="15" x14ac:dyDescent="0.25"/>
  <cols>
    <col min="3" max="3" width="24.7109375" bestFit="1" customWidth="1"/>
    <col min="5" max="5" width="16.42578125" customWidth="1"/>
    <col min="9" max="9" width="14.7109375" bestFit="1" customWidth="1"/>
  </cols>
  <sheetData>
    <row r="3" spans="3:13" x14ac:dyDescent="0.25">
      <c r="C3" s="5" t="s">
        <v>190</v>
      </c>
      <c r="D3" s="5">
        <f>COUNTIF('2. Classement des risques'!$P$21:$P$133,"&gt;=10")</f>
        <v>1</v>
      </c>
    </row>
    <row r="4" spans="3:13" x14ac:dyDescent="0.25">
      <c r="C4" s="5" t="s">
        <v>191</v>
      </c>
      <c r="D4" s="5">
        <f>COUNTIF('2. Classement des risques'!$P$21:$P$133,"&gt;6")-D3</f>
        <v>1</v>
      </c>
    </row>
    <row r="5" spans="3:13" x14ac:dyDescent="0.25">
      <c r="C5" s="5" t="s">
        <v>192</v>
      </c>
      <c r="D5" s="5">
        <f>COUNTIFS('2. Classement des risques'!$P$21:$P$133,"&lt;=6",'2. Classement des risques'!$P$21:$P$133,"&gt;0")</f>
        <v>1</v>
      </c>
    </row>
    <row r="10" spans="3:13" x14ac:dyDescent="0.25">
      <c r="C10" s="22" t="s">
        <v>193</v>
      </c>
      <c r="I10" s="22" t="s">
        <v>194</v>
      </c>
    </row>
    <row r="12" spans="3:13" x14ac:dyDescent="0.25">
      <c r="C12" s="19" t="str" cm="1">
        <f t="array" ref="C12">_xlfn._xlws.FILTER(Tableau_risques3[Nature],Tableau_risques3[Intensité du risque]&gt;=10)</f>
        <v>Technique</v>
      </c>
      <c r="E12" s="5" t="s">
        <v>59</v>
      </c>
      <c r="F12" s="5">
        <f>COUNTIF($C$12:$C$51,E12)</f>
        <v>1</v>
      </c>
      <c r="I12" s="19" t="str" cm="1">
        <f t="array" ref="I12:I13">_xlfn._xlws.FILTER(Tableau_risques3[Nature],Tableau_risques3[Intensité du risque]&gt;6)</f>
        <v>Technique</v>
      </c>
      <c r="L12" s="5" t="s">
        <v>59</v>
      </c>
      <c r="M12" s="5">
        <f>COUNTIF($I$12:$I$51,L12)-F12</f>
        <v>1</v>
      </c>
    </row>
    <row r="13" spans="3:13" x14ac:dyDescent="0.25">
      <c r="C13" s="20"/>
      <c r="E13" s="5" t="s">
        <v>95</v>
      </c>
      <c r="F13" s="5">
        <f t="shared" ref="F13:F17" si="0">COUNTIF($C$12:$C$51,E13)</f>
        <v>0</v>
      </c>
      <c r="I13" s="20" t="str">
        <v>Technique</v>
      </c>
      <c r="L13" s="5" t="s">
        <v>95</v>
      </c>
      <c r="M13" s="5">
        <f t="shared" ref="M13:M17" si="1">COUNTIF($I$12:$I$51,L13)-F13</f>
        <v>0</v>
      </c>
    </row>
    <row r="14" spans="3:13" x14ac:dyDescent="0.25">
      <c r="C14" s="20"/>
      <c r="E14" s="5" t="s">
        <v>74</v>
      </c>
      <c r="F14" s="5">
        <f t="shared" si="0"/>
        <v>0</v>
      </c>
      <c r="I14" s="20"/>
      <c r="L14" s="5" t="s">
        <v>74</v>
      </c>
      <c r="M14" s="5">
        <f t="shared" si="1"/>
        <v>0</v>
      </c>
    </row>
    <row r="15" spans="3:13" x14ac:dyDescent="0.25">
      <c r="C15" s="20"/>
      <c r="E15" s="5" t="s">
        <v>104</v>
      </c>
      <c r="F15" s="5">
        <f t="shared" si="0"/>
        <v>0</v>
      </c>
      <c r="I15" s="20"/>
      <c r="L15" s="5" t="s">
        <v>104</v>
      </c>
      <c r="M15" s="5">
        <f t="shared" si="1"/>
        <v>0</v>
      </c>
    </row>
    <row r="16" spans="3:13" x14ac:dyDescent="0.25">
      <c r="C16" s="20"/>
      <c r="E16" s="5" t="s">
        <v>81</v>
      </c>
      <c r="F16" s="5">
        <f t="shared" si="0"/>
        <v>0</v>
      </c>
      <c r="I16" s="20"/>
      <c r="L16" s="5" t="s">
        <v>81</v>
      </c>
      <c r="M16" s="5">
        <f t="shared" si="1"/>
        <v>0</v>
      </c>
    </row>
    <row r="17" spans="3:13" x14ac:dyDescent="0.25">
      <c r="C17" s="20"/>
      <c r="E17" s="5" t="s">
        <v>120</v>
      </c>
      <c r="F17" s="5">
        <f t="shared" si="0"/>
        <v>0</v>
      </c>
      <c r="I17" s="20"/>
      <c r="L17" s="5" t="s">
        <v>120</v>
      </c>
      <c r="M17" s="5">
        <f t="shared" si="1"/>
        <v>0</v>
      </c>
    </row>
    <row r="18" spans="3:13" x14ac:dyDescent="0.25">
      <c r="C18" s="20"/>
      <c r="I18" s="20"/>
    </row>
    <row r="19" spans="3:13" x14ac:dyDescent="0.25">
      <c r="C19" s="20"/>
      <c r="I19" s="20"/>
    </row>
    <row r="20" spans="3:13" x14ac:dyDescent="0.25">
      <c r="C20" s="20"/>
      <c r="I20" s="20"/>
    </row>
    <row r="21" spans="3:13" x14ac:dyDescent="0.25">
      <c r="C21" s="20"/>
      <c r="I21" s="20"/>
    </row>
    <row r="22" spans="3:13" x14ac:dyDescent="0.25">
      <c r="C22" s="20"/>
      <c r="I22" s="20"/>
    </row>
    <row r="23" spans="3:13" x14ac:dyDescent="0.25">
      <c r="C23" s="20"/>
      <c r="I23" s="20"/>
    </row>
    <row r="24" spans="3:13" x14ac:dyDescent="0.25">
      <c r="C24" s="20"/>
      <c r="I24" s="20"/>
    </row>
    <row r="25" spans="3:13" x14ac:dyDescent="0.25">
      <c r="C25" s="20"/>
      <c r="I25" s="20"/>
    </row>
    <row r="26" spans="3:13" x14ac:dyDescent="0.25">
      <c r="C26" s="20"/>
      <c r="I26" s="20"/>
    </row>
    <row r="27" spans="3:13" x14ac:dyDescent="0.25">
      <c r="C27" s="20"/>
      <c r="I27" s="20"/>
    </row>
    <row r="28" spans="3:13" x14ac:dyDescent="0.25">
      <c r="C28" s="20"/>
      <c r="I28" s="20"/>
    </row>
    <row r="29" spans="3:13" x14ac:dyDescent="0.25">
      <c r="C29" s="20"/>
      <c r="I29" s="20"/>
    </row>
    <row r="30" spans="3:13" x14ac:dyDescent="0.25">
      <c r="C30" s="20"/>
      <c r="I30" s="20"/>
    </row>
    <row r="31" spans="3:13" x14ac:dyDescent="0.25">
      <c r="C31" s="20"/>
      <c r="I31" s="20"/>
    </row>
    <row r="32" spans="3:13" x14ac:dyDescent="0.25">
      <c r="C32" s="20"/>
      <c r="I32" s="20"/>
    </row>
    <row r="33" spans="3:9" x14ac:dyDescent="0.25">
      <c r="C33" s="20"/>
      <c r="I33" s="20"/>
    </row>
    <row r="34" spans="3:9" x14ac:dyDescent="0.25">
      <c r="C34" s="20"/>
      <c r="I34" s="20"/>
    </row>
    <row r="35" spans="3:9" x14ac:dyDescent="0.25">
      <c r="C35" s="20"/>
      <c r="I35" s="20"/>
    </row>
    <row r="36" spans="3:9" x14ac:dyDescent="0.25">
      <c r="C36" s="20"/>
      <c r="I36" s="20"/>
    </row>
    <row r="37" spans="3:9" x14ac:dyDescent="0.25">
      <c r="C37" s="20"/>
      <c r="I37" s="20"/>
    </row>
    <row r="38" spans="3:9" x14ac:dyDescent="0.25">
      <c r="C38" s="20"/>
      <c r="I38" s="20"/>
    </row>
    <row r="39" spans="3:9" x14ac:dyDescent="0.25">
      <c r="C39" s="20"/>
      <c r="I39" s="20"/>
    </row>
    <row r="40" spans="3:9" x14ac:dyDescent="0.25">
      <c r="C40" s="20"/>
      <c r="I40" s="20"/>
    </row>
    <row r="41" spans="3:9" x14ac:dyDescent="0.25">
      <c r="C41" s="20"/>
      <c r="I41" s="20"/>
    </row>
    <row r="42" spans="3:9" x14ac:dyDescent="0.25">
      <c r="C42" s="20"/>
      <c r="I42" s="20"/>
    </row>
    <row r="43" spans="3:9" x14ac:dyDescent="0.25">
      <c r="C43" s="20"/>
      <c r="I43" s="20"/>
    </row>
    <row r="44" spans="3:9" x14ac:dyDescent="0.25">
      <c r="C44" s="20"/>
      <c r="I44" s="20"/>
    </row>
    <row r="45" spans="3:9" x14ac:dyDescent="0.25">
      <c r="C45" s="20"/>
      <c r="I45" s="20"/>
    </row>
    <row r="46" spans="3:9" x14ac:dyDescent="0.25">
      <c r="C46" s="20"/>
      <c r="I46" s="20"/>
    </row>
    <row r="47" spans="3:9" x14ac:dyDescent="0.25">
      <c r="C47" s="20"/>
      <c r="I47" s="20"/>
    </row>
    <row r="48" spans="3:9" x14ac:dyDescent="0.25">
      <c r="C48" s="20"/>
      <c r="I48" s="20"/>
    </row>
    <row r="49" spans="3:9" x14ac:dyDescent="0.25">
      <c r="C49" s="20"/>
      <c r="I49" s="20"/>
    </row>
    <row r="50" spans="3:9" x14ac:dyDescent="0.25">
      <c r="C50" s="20"/>
      <c r="I50" s="20"/>
    </row>
    <row r="51" spans="3:9" x14ac:dyDescent="0.25">
      <c r="C51" s="21"/>
      <c r="I51" s="21"/>
    </row>
  </sheetData>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E4469-D1EF-4AE5-805A-42B597A5A3FB}">
  <sheetPr codeName="Feuil6">
    <tabColor theme="9" tint="0.39997558519241921"/>
  </sheetPr>
  <dimension ref="B2:M42"/>
  <sheetViews>
    <sheetView showGridLines="0" workbookViewId="0">
      <selection activeCell="Q27" sqref="Q27"/>
    </sheetView>
  </sheetViews>
  <sheetFormatPr baseColWidth="10" defaultColWidth="11.42578125" defaultRowHeight="15" x14ac:dyDescent="0.25"/>
  <cols>
    <col min="1" max="1" width="11.42578125" style="23"/>
    <col min="2" max="2" width="21.28515625" style="23" customWidth="1"/>
    <col min="3" max="3" width="44.7109375" style="23" bestFit="1" customWidth="1"/>
    <col min="4" max="9" width="56.42578125" style="23" hidden="1" customWidth="1"/>
    <col min="10" max="13" width="0" style="23" hidden="1" customWidth="1"/>
    <col min="14" max="16384" width="11.42578125" style="23"/>
  </cols>
  <sheetData>
    <row r="2" spans="2:13" ht="15.95" customHeight="1" x14ac:dyDescent="0.25">
      <c r="C2" s="86" t="s">
        <v>195</v>
      </c>
      <c r="D2" s="86"/>
    </row>
    <row r="3" spans="2:13" ht="23.45" customHeight="1" x14ac:dyDescent="0.25"/>
    <row r="4" spans="2:13" ht="23.45" customHeight="1" x14ac:dyDescent="0.25">
      <c r="B4" s="23" t="s">
        <v>196</v>
      </c>
    </row>
    <row r="5" spans="2:13" ht="15.75" x14ac:dyDescent="0.25">
      <c r="D5" s="159"/>
      <c r="E5" s="159"/>
      <c r="F5" s="87"/>
      <c r="G5" s="87"/>
    </row>
    <row r="6" spans="2:13" ht="20.25" customHeight="1" x14ac:dyDescent="0.25">
      <c r="B6" s="72" t="s">
        <v>27</v>
      </c>
      <c r="C6" s="72" t="s">
        <v>197</v>
      </c>
      <c r="D6" s="93"/>
      <c r="E6" s="93"/>
      <c r="F6" s="93"/>
      <c r="G6" s="93"/>
      <c r="H6" s="93"/>
      <c r="I6" s="93"/>
    </row>
    <row r="7" spans="2:13" ht="18.600000000000001" customHeight="1" x14ac:dyDescent="0.25">
      <c r="B7" s="94" t="s">
        <v>59</v>
      </c>
      <c r="C7" s="94" t="str">
        <f>_xlfn.CONCAT(D7:H7)</f>
        <v xml:space="preserve"> </v>
      </c>
      <c r="D7" s="95" t="str">
        <f>IF('2. Classement des risques'!$I$21=$B7,IF('2. Classement des risques'!$P$21&gt;10,'2. Classement des risques'!$S$21,""),"")</f>
        <v xml:space="preserve"> </v>
      </c>
      <c r="E7" s="95" t="str">
        <f>IF('2. Classement des risques'!$I$22=$B7,IF('2. Classement des risques'!$P$22&gt;10,'2. Classement des risques'!$S$22,""),"")</f>
        <v/>
      </c>
      <c r="F7" s="95" t="str">
        <f>IF('2. Classement des risques'!$I$23=$B7,IF('2. Classement des risques'!$P$23&gt;10,'2. Classement des risques'!$S$23,""),"")</f>
        <v/>
      </c>
      <c r="G7" s="95" t="str">
        <f>IF('2. Classement des risques'!$I$24=$B7,IF('2. Classement des risques'!$P$24&gt;10,'2. Classement des risques'!$S$24,""),"")</f>
        <v/>
      </c>
      <c r="H7" s="95" t="str">
        <f>IF('2. Classement des risques'!$I$25=$B7,IF('2. Classement des risques'!$P$25&gt;10,'2. Classement des risques'!$S$25,""),"")</f>
        <v/>
      </c>
    </row>
    <row r="8" spans="2:13" ht="18.600000000000001" customHeight="1" x14ac:dyDescent="0.25">
      <c r="B8" s="94" t="s">
        <v>95</v>
      </c>
      <c r="C8" s="94" t="str">
        <f t="shared" ref="C8:C12" si="0">_xlfn.CONCAT(D8:H8)</f>
        <v/>
      </c>
      <c r="D8" s="96" t="str">
        <f>IF('2. Classement des risques'!$I$21=$B8,IF('2. Classement des risques'!$P$21&gt;10,'2. Classement des risques'!$S$21,""),"")</f>
        <v/>
      </c>
      <c r="E8" s="96" t="str">
        <f>IF('2. Classement des risques'!$I$22=$B8,IF('2. Classement des risques'!$P$22&gt;10,'2. Classement des risques'!$S$22,""),"")</f>
        <v/>
      </c>
      <c r="F8" s="96" t="str">
        <f>IF('2. Classement des risques'!$I$23=$B8,IF('2. Classement des risques'!$P$23&gt;10,'2. Classement des risques'!$S$23,""),"")</f>
        <v/>
      </c>
      <c r="G8" s="96" t="str">
        <f>IF('2. Classement des risques'!$I$24=$B8,IF('2. Classement des risques'!$P$24&gt;10,'2. Classement des risques'!$S$24,""),"")</f>
        <v/>
      </c>
      <c r="H8" s="96" t="str">
        <f>IF('2. Classement des risques'!$I$25=$B8,IF('2. Classement des risques'!$P$25&gt;10,'2. Classement des risques'!$S$25,""),"")</f>
        <v/>
      </c>
      <c r="I8" s="95" t="str">
        <f>IF('2. Classement des risques'!$I$26=$B8,IF('2. Classement des risques'!$P$26&gt;10,'2. Classement des risques'!$S$26,""),"")</f>
        <v/>
      </c>
    </row>
    <row r="9" spans="2:13" ht="18.600000000000001" customHeight="1" x14ac:dyDescent="0.25">
      <c r="B9" s="94" t="s">
        <v>74</v>
      </c>
      <c r="C9" s="94" t="str">
        <f t="shared" si="0"/>
        <v/>
      </c>
      <c r="D9" s="96" t="str">
        <f>IF('2. Classement des risques'!$I$21=$B9,IF('2. Classement des risques'!$P$21&gt;10,'2. Classement des risques'!$S$21,""),"")</f>
        <v/>
      </c>
      <c r="E9" s="96" t="str">
        <f>IF('2. Classement des risques'!$I$22=$B9,IF('2. Classement des risques'!$P$22&gt;10,'2. Classement des risques'!$S$22,""),"")</f>
        <v/>
      </c>
      <c r="F9" s="96" t="str">
        <f>IF('2. Classement des risques'!$I$23=$B9,IF('2. Classement des risques'!$P$23&gt;10,'2. Classement des risques'!$S$23,""),"")</f>
        <v/>
      </c>
      <c r="G9" s="96" t="str">
        <f>IF('2. Classement des risques'!$I$24=$B9,IF('2. Classement des risques'!$P$24&gt;10,'2. Classement des risques'!$S$24,""),"")</f>
        <v/>
      </c>
      <c r="H9" s="96" t="str">
        <f>IF('2. Classement des risques'!$I$25=$B9,IF('2. Classement des risques'!$P$25&gt;10,'2. Classement des risques'!$S$25,""),"")</f>
        <v/>
      </c>
      <c r="I9" s="96" t="str">
        <f>IF('2. Classement des risques'!$I$26=$B9,IF('2. Classement des risques'!$P$26&gt;10,'2. Classement des risques'!$S$26,""),"")</f>
        <v/>
      </c>
    </row>
    <row r="10" spans="2:13" ht="18" customHeight="1" x14ac:dyDescent="0.25">
      <c r="B10" s="94" t="s">
        <v>104</v>
      </c>
      <c r="C10" s="94" t="str">
        <f t="shared" si="0"/>
        <v/>
      </c>
      <c r="D10" s="96" t="str">
        <f>IF('2. Classement des risques'!$I$21=$B10,IF('2. Classement des risques'!$P$21&gt;10,'2. Classement des risques'!$S$21,""),"")</f>
        <v/>
      </c>
      <c r="E10" s="96" t="str">
        <f>IF('2. Classement des risques'!$I$22=$B10,IF('2. Classement des risques'!$P$22&gt;10,'2. Classement des risques'!$S$22,""),"")</f>
        <v/>
      </c>
      <c r="F10" s="96" t="str">
        <f>IF('2. Classement des risques'!$I$23=$B10,IF('2. Classement des risques'!$P$23&gt;10,'2. Classement des risques'!$S$23,""),"")</f>
        <v/>
      </c>
      <c r="G10" s="96" t="str">
        <f>IF('2. Classement des risques'!$I$24=$B10,IF('2. Classement des risques'!$P$24&gt;10,'2. Classement des risques'!$S$24,""),"")</f>
        <v/>
      </c>
      <c r="H10" s="96" t="str">
        <f>IF('2. Classement des risques'!$I$25=$B10,IF('2. Classement des risques'!$P$25&gt;10,'2. Classement des risques'!$S$25,""),"")</f>
        <v/>
      </c>
      <c r="I10" s="96" t="str">
        <f>IF('2. Classement des risques'!$I$26=$B10,IF('2. Classement des risques'!$P$26&gt;10,'2. Classement des risques'!$S$26,""),"")</f>
        <v/>
      </c>
      <c r="J10" s="95" t="str">
        <f>IF('2. Classement des risques'!$I$27=$B10,IF('2. Classement des risques'!$P$27&gt;10,'2. Classement des risques'!$S$27,""),"")</f>
        <v/>
      </c>
      <c r="K10" s="95" t="str">
        <f>IF('2. Classement des risques'!$I$28=$B10,IF('2. Classement des risques'!$P$28&gt;10,'2. Classement des risques'!$S$28,""),"")</f>
        <v/>
      </c>
      <c r="L10" s="95" t="str">
        <f>IF('2. Classement des risques'!$I$29=$B10,IF('2. Classement des risques'!$P$29&gt;10,'2. Classement des risques'!$S$29,""),"")</f>
        <v/>
      </c>
      <c r="M10" s="95" t="str">
        <f>IF('2. Classement des risques'!$I$30=$B10,IF('2. Classement des risques'!$P$30&gt;10,'2. Classement des risques'!$S$30,""),"")</f>
        <v/>
      </c>
    </row>
    <row r="11" spans="2:13" ht="18" customHeight="1" x14ac:dyDescent="0.25">
      <c r="B11" s="94" t="s">
        <v>81</v>
      </c>
      <c r="C11" s="94" t="str">
        <f t="shared" si="0"/>
        <v/>
      </c>
      <c r="D11" s="96" t="str">
        <f>IF('2. Classement des risques'!$I$21=$B11,IF('2. Classement des risques'!$P$21&gt;10,'2. Classement des risques'!$S$21,""),"")</f>
        <v/>
      </c>
      <c r="E11" s="96" t="str">
        <f>IF('2. Classement des risques'!$I$22=$B11,IF('2. Classement des risques'!$P$22&gt;10,'2. Classement des risques'!$S$22,""),"")</f>
        <v/>
      </c>
      <c r="F11" s="96" t="str">
        <f>IF('2. Classement des risques'!$I$23=$B11,IF('2. Classement des risques'!$P$23&gt;10,'2. Classement des risques'!$S$23,""),"")</f>
        <v/>
      </c>
      <c r="G11" s="96" t="str">
        <f>IF('2. Classement des risques'!$I$24=$B11,IF('2. Classement des risques'!$P$24&gt;10,'2. Classement des risques'!$S$24,""),"")</f>
        <v/>
      </c>
      <c r="H11" s="96" t="str">
        <f>IF('2. Classement des risques'!$I$25=$B11,IF('2. Classement des risques'!$P$25&gt;10,'2. Classement des risques'!$S$25,""),"")</f>
        <v/>
      </c>
      <c r="I11" s="96"/>
    </row>
    <row r="12" spans="2:13" ht="18" customHeight="1" x14ac:dyDescent="0.25">
      <c r="B12" s="94" t="s">
        <v>120</v>
      </c>
      <c r="C12" s="94" t="str">
        <f t="shared" si="0"/>
        <v/>
      </c>
      <c r="D12" s="96" t="str">
        <f>IF('2. Classement des risques'!$I$21=$B12,IF('2. Classement des risques'!$P$21&gt;10,'2. Classement des risques'!$S$21,""),"")</f>
        <v/>
      </c>
      <c r="E12" s="96" t="str">
        <f>IF('2. Classement des risques'!$I$22=$B12,IF('2. Classement des risques'!$P$22&gt;10,'2. Classement des risques'!$S$22,""),"")</f>
        <v/>
      </c>
      <c r="F12" s="96" t="str">
        <f>IF('2. Classement des risques'!$I$23=$B12,IF('2. Classement des risques'!$P$23&gt;10,'2. Classement des risques'!$S$23,""),"")</f>
        <v/>
      </c>
      <c r="G12" s="96" t="str">
        <f>IF('2. Classement des risques'!$I$24=$B12,IF('2. Classement des risques'!$P$24&gt;10,'2. Classement des risques'!$S$24,""),"")</f>
        <v/>
      </c>
      <c r="H12" s="96" t="str">
        <f>IF('2. Classement des risques'!$I$25=$B12,IF('2. Classement des risques'!$P$25&gt;10,'2. Classement des risques'!$S$25,""),"")</f>
        <v/>
      </c>
      <c r="I12" s="96" t="str">
        <f>IF('2. Classement des risques'!$I$26=$B12,IF('2. Classement des risques'!$P$26&gt;10,'2. Classement des risques'!$S$26,""),"")</f>
        <v/>
      </c>
      <c r="J12" s="95" t="str">
        <f>IF('2. Classement des risques'!$I$27=$B12,IF('2. Classement des risques'!$P$27&gt;10,'2. Classement des risques'!$S$27,""),"")</f>
        <v/>
      </c>
      <c r="K12" s="95" t="str">
        <f>IF('2. Classement des risques'!$I$28=$B12,IF('2. Classement des risques'!$P$28&gt;10,'2. Classement des risques'!$S$28,""),"")</f>
        <v/>
      </c>
    </row>
    <row r="13" spans="2:13" ht="18" customHeight="1" x14ac:dyDescent="0.25"/>
    <row r="14" spans="2:13" ht="18" customHeight="1" x14ac:dyDescent="0.25">
      <c r="B14" s="23" t="s">
        <v>198</v>
      </c>
      <c r="C14" s="91"/>
      <c r="D14" s="91"/>
      <c r="E14" s="92"/>
      <c r="F14" s="91"/>
      <c r="G14" s="91"/>
      <c r="H14" s="91"/>
      <c r="I14" s="91"/>
      <c r="J14" s="91"/>
      <c r="K14" s="92"/>
      <c r="L14" s="92"/>
      <c r="M14" s="92"/>
    </row>
    <row r="15" spans="2:13" ht="18" customHeight="1" x14ac:dyDescent="0.25">
      <c r="B15" s="91"/>
      <c r="C15" s="91"/>
      <c r="D15" s="91"/>
      <c r="E15" s="92"/>
      <c r="F15" s="91"/>
      <c r="G15" s="91"/>
      <c r="H15" s="91"/>
      <c r="I15" s="91"/>
      <c r="J15" s="91"/>
      <c r="K15" s="92"/>
      <c r="L15" s="92"/>
      <c r="M15" s="92"/>
    </row>
    <row r="16" spans="2:13" ht="18" customHeight="1" x14ac:dyDescent="0.25">
      <c r="B16" s="91"/>
      <c r="C16" s="91"/>
      <c r="D16" s="91"/>
      <c r="E16" s="92"/>
      <c r="F16" s="91"/>
      <c r="G16" s="91"/>
      <c r="H16" s="91"/>
      <c r="I16" s="91"/>
      <c r="J16" s="91"/>
      <c r="K16" s="92"/>
      <c r="L16" s="92"/>
      <c r="M16" s="92"/>
    </row>
    <row r="17" spans="2:13" ht="18" customHeight="1" x14ac:dyDescent="0.25">
      <c r="B17" s="91"/>
      <c r="C17" s="91"/>
      <c r="D17" s="91"/>
      <c r="E17" s="92"/>
      <c r="F17" s="91"/>
      <c r="G17" s="91"/>
      <c r="H17" s="91"/>
      <c r="I17" s="91"/>
      <c r="J17" s="91"/>
      <c r="K17" s="92"/>
      <c r="L17" s="92"/>
      <c r="M17" s="92"/>
    </row>
    <row r="18" spans="2:13" ht="18" customHeight="1" x14ac:dyDescent="0.25">
      <c r="B18" s="91"/>
      <c r="C18" s="91"/>
      <c r="D18" s="91"/>
      <c r="E18" s="92"/>
      <c r="F18" s="91"/>
      <c r="G18" s="91"/>
      <c r="H18" s="91"/>
      <c r="I18" s="91"/>
      <c r="J18" s="91"/>
      <c r="K18" s="92"/>
      <c r="L18" s="92"/>
      <c r="M18" s="92"/>
    </row>
    <row r="19" spans="2:13" ht="18" customHeight="1" x14ac:dyDescent="0.25">
      <c r="B19" s="91"/>
      <c r="C19" s="91"/>
      <c r="D19" s="91"/>
      <c r="E19" s="92"/>
      <c r="F19" s="91"/>
      <c r="G19" s="91"/>
      <c r="H19" s="91"/>
      <c r="I19" s="91"/>
      <c r="J19" s="91"/>
      <c r="K19" s="92"/>
      <c r="L19" s="92"/>
      <c r="M19" s="92"/>
    </row>
    <row r="20" spans="2:13" ht="18" customHeight="1" x14ac:dyDescent="0.25">
      <c r="B20" s="91"/>
      <c r="C20" s="91"/>
      <c r="D20" s="91"/>
      <c r="E20" s="92"/>
      <c r="F20" s="91"/>
      <c r="G20" s="91"/>
      <c r="H20" s="91"/>
      <c r="I20" s="91"/>
      <c r="J20" s="91"/>
      <c r="K20" s="92"/>
      <c r="L20" s="92"/>
      <c r="M20" s="92"/>
    </row>
    <row r="21" spans="2:13" ht="18" customHeight="1" x14ac:dyDescent="0.25">
      <c r="B21" s="91"/>
      <c r="C21" s="91"/>
      <c r="D21" s="91"/>
      <c r="E21" s="92"/>
      <c r="F21" s="91"/>
      <c r="G21" s="91"/>
      <c r="H21" s="91"/>
      <c r="I21" s="91"/>
      <c r="J21" s="91"/>
      <c r="K21" s="92"/>
      <c r="L21" s="92"/>
      <c r="M21" s="92"/>
    </row>
    <row r="22" spans="2:13" ht="18" customHeight="1" x14ac:dyDescent="0.25">
      <c r="B22" s="91"/>
      <c r="C22" s="91"/>
      <c r="D22" s="91"/>
      <c r="E22" s="92"/>
      <c r="F22" s="91"/>
      <c r="G22" s="91"/>
      <c r="H22" s="91"/>
      <c r="I22" s="91"/>
      <c r="J22" s="91"/>
      <c r="K22" s="92"/>
      <c r="L22" s="92"/>
      <c r="M22" s="92"/>
    </row>
    <row r="23" spans="2:13" ht="18" customHeight="1" x14ac:dyDescent="0.25">
      <c r="B23" s="91"/>
      <c r="C23" s="91"/>
      <c r="D23" s="91"/>
      <c r="E23" s="92"/>
      <c r="F23" s="91"/>
      <c r="G23" s="91"/>
      <c r="H23" s="91"/>
      <c r="I23" s="91"/>
      <c r="J23" s="91"/>
      <c r="K23" s="92"/>
      <c r="L23" s="92"/>
      <c r="M23" s="92"/>
    </row>
    <row r="24" spans="2:13" ht="18" customHeight="1" x14ac:dyDescent="0.25">
      <c r="B24" s="91"/>
      <c r="C24" s="91"/>
      <c r="D24" s="91"/>
      <c r="E24" s="92"/>
      <c r="F24" s="91"/>
      <c r="G24" s="91"/>
      <c r="H24" s="91"/>
      <c r="I24" s="91"/>
      <c r="J24" s="91"/>
      <c r="K24" s="92"/>
      <c r="L24" s="92"/>
      <c r="M24" s="92"/>
    </row>
    <row r="25" spans="2:13" ht="18" customHeight="1" x14ac:dyDescent="0.25">
      <c r="B25" s="91"/>
      <c r="C25" s="91"/>
      <c r="D25" s="91"/>
      <c r="E25" s="92"/>
      <c r="F25" s="91"/>
      <c r="G25" s="91"/>
      <c r="H25" s="91"/>
      <c r="I25" s="91"/>
      <c r="J25" s="91"/>
      <c r="K25" s="92"/>
      <c r="L25" s="92"/>
      <c r="M25" s="92"/>
    </row>
    <row r="26" spans="2:13" ht="18" customHeight="1" x14ac:dyDescent="0.25">
      <c r="B26" s="91"/>
      <c r="C26" s="91"/>
      <c r="D26" s="91"/>
      <c r="E26" s="92"/>
      <c r="F26" s="91"/>
      <c r="G26" s="91"/>
      <c r="H26" s="91"/>
      <c r="I26" s="91"/>
      <c r="J26" s="91"/>
      <c r="K26" s="92"/>
      <c r="L26" s="92"/>
      <c r="M26" s="92"/>
    </row>
    <row r="27" spans="2:13" ht="18" customHeight="1" x14ac:dyDescent="0.25">
      <c r="B27" s="91"/>
      <c r="C27" s="91"/>
      <c r="D27" s="91"/>
      <c r="E27" s="92"/>
      <c r="F27" s="91"/>
      <c r="G27" s="91"/>
      <c r="H27" s="91"/>
      <c r="I27" s="91"/>
      <c r="J27" s="91"/>
      <c r="K27" s="92"/>
      <c r="L27" s="92"/>
      <c r="M27" s="92"/>
    </row>
    <row r="28" spans="2:13" ht="18" customHeight="1" x14ac:dyDescent="0.25">
      <c r="B28" s="91"/>
      <c r="C28" s="91"/>
      <c r="D28" s="91"/>
      <c r="E28" s="92"/>
      <c r="F28" s="91"/>
      <c r="G28" s="91"/>
      <c r="H28" s="91"/>
      <c r="I28" s="91"/>
      <c r="J28" s="91"/>
      <c r="K28" s="92"/>
      <c r="L28" s="92"/>
      <c r="M28" s="92"/>
    </row>
    <row r="29" spans="2:13" ht="18" customHeight="1" x14ac:dyDescent="0.25">
      <c r="B29" s="91"/>
      <c r="C29" s="91"/>
      <c r="D29" s="91"/>
      <c r="E29" s="92"/>
      <c r="F29" s="91"/>
      <c r="G29" s="91"/>
      <c r="H29" s="91"/>
      <c r="I29" s="91"/>
      <c r="J29" s="91"/>
      <c r="K29" s="92"/>
      <c r="L29" s="92"/>
      <c r="M29" s="92"/>
    </row>
    <row r="30" spans="2:13" ht="18" customHeight="1" x14ac:dyDescent="0.25">
      <c r="B30" s="91"/>
      <c r="C30" s="91"/>
      <c r="D30" s="91"/>
      <c r="E30" s="92"/>
      <c r="F30" s="91"/>
      <c r="G30" s="91"/>
      <c r="H30" s="91"/>
      <c r="I30" s="91"/>
      <c r="J30" s="91"/>
      <c r="K30" s="92"/>
      <c r="L30" s="92"/>
      <c r="M30" s="92"/>
    </row>
    <row r="31" spans="2:13" ht="18" customHeight="1" x14ac:dyDescent="0.25">
      <c r="B31" s="91"/>
      <c r="C31" s="91"/>
      <c r="D31" s="91"/>
      <c r="E31" s="92"/>
      <c r="F31" s="91"/>
      <c r="G31" s="91"/>
      <c r="H31" s="91"/>
      <c r="I31" s="91"/>
      <c r="J31" s="91"/>
      <c r="K31" s="92"/>
      <c r="L31" s="92"/>
      <c r="M31" s="92"/>
    </row>
    <row r="32" spans="2:13" ht="18" customHeight="1" x14ac:dyDescent="0.25">
      <c r="B32" s="91"/>
      <c r="C32" s="91"/>
      <c r="D32" s="91"/>
      <c r="E32" s="92"/>
      <c r="F32" s="91"/>
      <c r="G32" s="91"/>
      <c r="H32" s="91"/>
      <c r="I32" s="91"/>
      <c r="J32" s="91"/>
      <c r="K32" s="92"/>
      <c r="L32" s="92"/>
      <c r="M32" s="92"/>
    </row>
    <row r="33" spans="2:13" ht="18" customHeight="1" x14ac:dyDescent="0.25">
      <c r="B33" s="91"/>
      <c r="C33" s="91"/>
      <c r="D33" s="91"/>
      <c r="E33" s="92"/>
      <c r="F33" s="91"/>
      <c r="G33" s="91"/>
      <c r="H33" s="91"/>
      <c r="I33" s="91"/>
      <c r="J33" s="91"/>
      <c r="K33" s="92"/>
      <c r="L33" s="92"/>
      <c r="M33" s="92"/>
    </row>
    <row r="34" spans="2:13" ht="18.600000000000001" customHeight="1" x14ac:dyDescent="0.25">
      <c r="B34" s="91"/>
      <c r="C34" s="91"/>
      <c r="D34" s="91"/>
      <c r="E34" s="92"/>
      <c r="F34" s="91"/>
      <c r="G34" s="91"/>
      <c r="H34" s="91"/>
      <c r="I34" s="91"/>
      <c r="J34" s="91"/>
      <c r="K34" s="92"/>
      <c r="L34" s="92"/>
      <c r="M34" s="92"/>
    </row>
    <row r="35" spans="2:13" ht="18.600000000000001" customHeight="1" x14ac:dyDescent="0.25">
      <c r="B35" s="91"/>
      <c r="C35" s="91"/>
      <c r="D35" s="91"/>
      <c r="E35" s="92"/>
      <c r="F35" s="91"/>
      <c r="G35" s="91"/>
      <c r="H35" s="91"/>
      <c r="I35" s="91"/>
      <c r="J35" s="91"/>
      <c r="K35" s="92"/>
      <c r="L35" s="92"/>
      <c r="M35" s="92"/>
    </row>
    <row r="36" spans="2:13" ht="18.600000000000001" customHeight="1" x14ac:dyDescent="0.25">
      <c r="B36" s="91"/>
      <c r="C36" s="91"/>
      <c r="D36" s="91"/>
      <c r="E36" s="92"/>
      <c r="F36" s="91"/>
      <c r="G36" s="91"/>
      <c r="H36" s="91"/>
      <c r="I36" s="91"/>
      <c r="J36" s="91"/>
      <c r="K36" s="92"/>
      <c r="L36" s="92"/>
      <c r="M36" s="92"/>
    </row>
    <row r="37" spans="2:13" x14ac:dyDescent="0.25">
      <c r="B37" s="91"/>
      <c r="C37" s="91"/>
      <c r="D37" s="91"/>
      <c r="E37" s="92"/>
      <c r="F37" s="91"/>
      <c r="G37" s="91"/>
      <c r="H37" s="91"/>
      <c r="I37" s="91"/>
      <c r="J37" s="91"/>
      <c r="K37" s="92"/>
      <c r="L37" s="92"/>
      <c r="M37" s="92"/>
    </row>
    <row r="38" spans="2:13" x14ac:dyDescent="0.25">
      <c r="B38" s="91"/>
      <c r="C38" s="91"/>
      <c r="D38" s="91"/>
      <c r="E38" s="92"/>
      <c r="F38" s="91"/>
      <c r="G38" s="91"/>
      <c r="H38" s="91"/>
      <c r="I38" s="91"/>
      <c r="J38" s="91"/>
      <c r="K38" s="92"/>
      <c r="L38" s="92"/>
      <c r="M38" s="92"/>
    </row>
    <row r="39" spans="2:13" x14ac:dyDescent="0.25">
      <c r="B39" s="91"/>
      <c r="C39" s="91"/>
      <c r="D39" s="91"/>
      <c r="E39" s="92"/>
      <c r="F39" s="91"/>
      <c r="G39" s="91"/>
      <c r="H39" s="91"/>
      <c r="I39" s="91"/>
      <c r="J39" s="91"/>
      <c r="K39" s="92"/>
      <c r="L39" s="92"/>
      <c r="M39" s="92"/>
    </row>
    <row r="40" spans="2:13" x14ac:dyDescent="0.25">
      <c r="B40" s="91"/>
      <c r="C40" s="91"/>
      <c r="D40" s="91"/>
      <c r="E40" s="92"/>
      <c r="F40" s="91"/>
      <c r="G40" s="91"/>
      <c r="H40" s="91"/>
      <c r="I40" s="91"/>
      <c r="J40" s="91"/>
      <c r="K40" s="92"/>
      <c r="L40" s="92"/>
      <c r="M40" s="92"/>
    </row>
    <row r="41" spans="2:13" x14ac:dyDescent="0.25">
      <c r="B41" s="91"/>
      <c r="C41" s="91"/>
      <c r="D41" s="91"/>
      <c r="E41" s="92"/>
      <c r="F41" s="91"/>
      <c r="G41" s="91"/>
      <c r="H41" s="91"/>
      <c r="I41" s="91"/>
      <c r="J41" s="91"/>
      <c r="K41" s="92"/>
      <c r="L41" s="92"/>
      <c r="M41" s="92"/>
    </row>
    <row r="42" spans="2:13" x14ac:dyDescent="0.25">
      <c r="B42" s="91"/>
      <c r="C42" s="91"/>
      <c r="D42" s="91"/>
      <c r="E42" s="92"/>
      <c r="F42" s="91"/>
      <c r="G42" s="91"/>
      <c r="H42" s="91"/>
      <c r="I42" s="91"/>
      <c r="J42" s="91"/>
      <c r="K42" s="92"/>
      <c r="L42" s="92"/>
      <c r="M42" s="92"/>
    </row>
  </sheetData>
  <sheetProtection algorithmName="SHA-512" hashValue="hmEbkZDLapc2WHlRnqiucLons5TALNoNClMTVsHAX+J+b7gj1POp2HNH2eG5thNJHG7nE75HWl6kwhqGRr8dlw==" saltValue="vwRCd7l5uE16iQk4JcwNdw==" spinCount="100000" sheet="1" objects="1" scenarios="1" formatCells="0" formatColumns="0" formatRows="0"/>
  <mergeCells count="1">
    <mergeCell ref="D5:E5"/>
  </mergeCells>
  <conditionalFormatting sqref="D8:I12 M14:M42 D7:H7">
    <cfRule type="cellIs" dxfId="4" priority="11" operator="equal">
      <formula>0</formula>
    </cfRule>
  </conditionalFormatting>
  <conditionalFormatting sqref="B15:M42 C14:M14">
    <cfRule type="expression" dxfId="3" priority="9">
      <formula>B14=""</formula>
    </cfRule>
  </conditionalFormatting>
  <conditionalFormatting sqref="J12">
    <cfRule type="cellIs" dxfId="2" priority="3" operator="equal">
      <formula>0</formula>
    </cfRule>
  </conditionalFormatting>
  <conditionalFormatting sqref="J10:M10">
    <cfRule type="cellIs" dxfId="1" priority="4" operator="equal">
      <formula>0</formula>
    </cfRule>
  </conditionalFormatting>
  <conditionalFormatting sqref="K12">
    <cfRule type="cellIs" dxfId="0" priority="2" operator="equal">
      <formula>0</formula>
    </cfRule>
  </conditionalFormatting>
  <conditionalFormatting sqref="J14:J42">
    <cfRule type="colorScale" priority="23">
      <colorScale>
        <cfvo type="min"/>
        <cfvo type="percent" val="33"/>
        <cfvo type="max"/>
        <color theme="9" tint="0.39997558519241921"/>
        <color rgb="FFFFEB84"/>
        <color rgb="FFFE6868"/>
      </colorScale>
    </cfRule>
  </conditionalFormatting>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D3BE8-FE85-47FA-97A5-8A8D7B9CFFCE}">
  <sheetPr codeName="Feuil7"/>
  <dimension ref="A1"/>
  <sheetViews>
    <sheetView showGridLines="0" zoomScale="80" zoomScaleNormal="80" workbookViewId="0">
      <selection activeCell="A2" sqref="A2"/>
    </sheetView>
  </sheetViews>
  <sheetFormatPr baseColWidth="10" defaultColWidth="11.42578125" defaultRowHeight="15" x14ac:dyDescent="0.25"/>
  <cols>
    <col min="2" max="2" width="11.42578125" customWidth="1"/>
  </cols>
  <sheetData/>
  <sheetProtection algorithmName="SHA-512" hashValue="9HxdK28pvvwEDFne77jlJ7PkTbhoYwWC9J1uLv8heCNVmIsuMApXMO8O/9SZf8kVG9yfgMBFtHdY/TBsM8Mjag==" saltValue="XOelsm4i3gmyv9oEaJlEcA==" spinCount="100000" sheet="1" objects="1" scenarios="1" formatColumns="0" formatRows="0"/>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B5DE9-7F9B-4DBF-BAD9-1D567CCCB23D}">
  <sheetPr codeName="Feuil8"/>
  <dimension ref="A1:N1"/>
  <sheetViews>
    <sheetView showGridLines="0" zoomScale="80" zoomScaleNormal="80" workbookViewId="0"/>
  </sheetViews>
  <sheetFormatPr baseColWidth="10" defaultColWidth="11.42578125" defaultRowHeight="15" x14ac:dyDescent="0.25"/>
  <cols>
    <col min="1" max="14" width="11.42578125" style="25"/>
  </cols>
  <sheetData/>
  <sheetProtection algorithmName="SHA-512" hashValue="xw5rsfwbPEIC/8VICnWud6OM+B55xZ3zd4FczJXafvudGBDuOAY7pVX808wfCLP+GE/GnW5QPhDS9ToGq9JQuQ==" saltValue="mL4q9T9708acXfziKwTSxA==" spinCount="100000" sheet="1" objects="1" scenarios="1" formatCells="0" formatColumns="0" formatRows="0"/>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945D3-F588-445A-95A6-CF63E21556B7}">
  <sheetPr codeName="Feuil9"/>
  <dimension ref="A1"/>
  <sheetViews>
    <sheetView showGridLines="0" zoomScale="80" zoomScaleNormal="80" workbookViewId="0"/>
  </sheetViews>
  <sheetFormatPr baseColWidth="10" defaultColWidth="11.42578125" defaultRowHeight="15" x14ac:dyDescent="0.25"/>
  <sheetData/>
  <sheetProtection algorithmName="SHA-512" hashValue="zgYc5yBbwCMC/25ddpMK9KjC3MtVrL+6IzE2bsdLGc7Vh/1elNZPyA/mIoq/ShPKGFpzodyGtW5VPEKXjWIu6A==" saltValue="cvPfbFeYwEo5E2j9ZdQWLA==" spinCount="100000" sheet="1" objects="1" scenarios="1" formatCells="0" formatColumns="0" formatRows="0"/>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B9F27C07320EB4BA11EFDE7E61F661D" ma:contentTypeVersion="" ma:contentTypeDescription="Crée un document." ma:contentTypeScope="" ma:versionID="54311c89da467df5e87019d3653d3414">
  <xsd:schema xmlns:xsd="http://www.w3.org/2001/XMLSchema" xmlns:xs="http://www.w3.org/2001/XMLSchema" xmlns:p="http://schemas.microsoft.com/office/2006/metadata/properties" xmlns:ns2="9be1a0f2-ba22-43e5-9ae0-12741561126b" targetNamespace="http://schemas.microsoft.com/office/2006/metadata/properties" ma:root="true" ma:fieldsID="0a36cc111054d69450a48aa850559430" ns2:_="">
    <xsd:import namespace="9be1a0f2-ba22-43e5-9ae0-12741561126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be1a0f2-ba22-43e5-9ae0-12741561126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CCFEE29-F787-4ABF-9412-DF4E94C96C8D}">
  <ds:schemaRefs>
    <ds:schemaRef ds:uri="http://schemas.microsoft.com/sharepoint/v3/contenttype/forms"/>
  </ds:schemaRefs>
</ds:datastoreItem>
</file>

<file path=customXml/itemProps2.xml><?xml version="1.0" encoding="utf-8"?>
<ds:datastoreItem xmlns:ds="http://schemas.openxmlformats.org/officeDocument/2006/customXml" ds:itemID="{FE680274-3FF3-43CC-B07E-F78E2F61E0C2}">
  <ds:schemaRefs>
    <ds:schemaRef ds:uri="http://schemas.microsoft.com/office/2006/documentManagement/types"/>
    <ds:schemaRef ds:uri="http://schemas.microsoft.com/office/infopath/2007/PartnerControls"/>
    <ds:schemaRef ds:uri="37d1e7fc-7787-42c9-8a36-5df4e07ac338"/>
    <ds:schemaRef ds:uri="http://purl.org/dc/elements/1.1/"/>
    <ds:schemaRef ds:uri="http://schemas.microsoft.com/office/2006/metadata/properties"/>
    <ds:schemaRef ds:uri="http://purl.org/dc/terms/"/>
    <ds:schemaRef ds:uri="http://schemas.openxmlformats.org/package/2006/metadata/core-properties"/>
    <ds:schemaRef ds:uri="da2a7015-d7ad-4aae-8d67-1d4767e62306"/>
    <ds:schemaRef ds:uri="http://www.w3.org/XML/1998/namespace"/>
    <ds:schemaRef ds:uri="http://purl.org/dc/dcmitype/"/>
  </ds:schemaRefs>
</ds:datastoreItem>
</file>

<file path=customXml/itemProps3.xml><?xml version="1.0" encoding="utf-8"?>
<ds:datastoreItem xmlns:ds="http://schemas.openxmlformats.org/officeDocument/2006/customXml" ds:itemID="{8953E81A-44C5-4439-94C6-0B39DDD60D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be1a0f2-ba22-43e5-9ae0-12741561126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12</vt:i4>
      </vt:variant>
    </vt:vector>
  </HeadingPairs>
  <TitlesOfParts>
    <vt:vector size="12" baseType="lpstr">
      <vt:lpstr>Notice d'utilisation</vt:lpstr>
      <vt:lpstr>1. Evaluation des risques</vt:lpstr>
      <vt:lpstr>2. Classement des risques</vt:lpstr>
      <vt:lpstr>3. Actions de mitigation</vt:lpstr>
      <vt:lpstr>Fiche_financement</vt:lpstr>
      <vt:lpstr>Fiche_CPE</vt:lpstr>
      <vt:lpstr>Fiche_IPMVP</vt:lpstr>
      <vt:lpstr>Fiche_prévention accidents</vt:lpstr>
      <vt:lpstr>Fiche_formation</vt:lpstr>
      <vt:lpstr>Fiche_prix énergies</vt:lpstr>
      <vt:lpstr>Fiche_aides</vt:lpstr>
      <vt:lpstr>Fiche_analyse sensibilité</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GreenFlex - INVEEST</dc:creator>
  <cp:keywords/>
  <dc:description/>
  <cp:lastModifiedBy>Arnaud Becq</cp:lastModifiedBy>
  <cp:revision/>
  <dcterms:created xsi:type="dcterms:W3CDTF">2019-12-17T10:05:43Z</dcterms:created>
  <dcterms:modified xsi:type="dcterms:W3CDTF">2023-02-22T07:35:30Z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0x010100CB9F27C07320EB4BA11EFDE7E61F661D</vt:lpwstr>
  </property>
</Properties>
</file>