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Z:\PROJETS\Fonds_decarbonation\13 - France 2030\AAP Industrie Zéro Fossile\Préparation mise en ligne R2da\"/>
    </mc:Choice>
  </mc:AlternateContent>
  <xr:revisionPtr revIDLastSave="0" documentId="8_{98E75021-CCAF-42B9-A961-BEC4AE94B7D1}" xr6:coauthVersionLast="47" xr6:coauthVersionMax="47" xr10:uidLastSave="{00000000-0000-0000-0000-000000000000}"/>
  <bookViews>
    <workbookView xWindow="-120" yWindow="-120" windowWidth="19440" windowHeight="15000" tabRatio="874" firstSheet="1" activeTab="2" xr2:uid="{00000000-000D-0000-FFFF-FFFF00000000}"/>
  </bookViews>
  <sheets>
    <sheet name="essai" sheetId="11" state="hidden" r:id="rId1"/>
    <sheet name="Notice" sheetId="16" r:id="rId2"/>
    <sheet name="1-Données techniques" sheetId="14" r:id="rId3"/>
    <sheet name="2-Données Economiques" sheetId="4" r:id="rId4"/>
    <sheet name="3-Santé financière" sheetId="5" r:id="rId5"/>
    <sheet name="4-Attestation CEE" sheetId="8" r:id="rId6"/>
    <sheet name="5-Synthèse factures" sheetId="17" r:id="rId7"/>
    <sheet name="6-Grille d'impact DNSH" sheetId="18" r:id="rId8"/>
    <sheet name="data" sheetId="10" state="hidden" r:id="rId9"/>
  </sheets>
  <externalReferences>
    <externalReference r:id="rId10"/>
    <externalReference r:id="rId11"/>
    <externalReference r:id="rId12"/>
  </externalReferences>
  <definedNames>
    <definedName name="_2__PLAN_DE_FINANCEMENT" localSheetId="6">#REF!</definedName>
    <definedName name="_2__PLAN_DE_FINANCEMENT">#REF!</definedName>
    <definedName name="appoint" localSheetId="6">#REF!</definedName>
    <definedName name="appoint">#REF!</definedName>
    <definedName name="Besoins_utiles_projet">'[1]caractéristiques projet'!$D$12</definedName>
    <definedName name="combustible">#REF!</definedName>
    <definedName name="Création_chauff_app">'[1]caractéristiques projet'!#REF!</definedName>
    <definedName name="essai">#REF!</definedName>
    <definedName name="filtration">#REF!</definedName>
    <definedName name="financement">'2-Données Economiques'!$B$66</definedName>
    <definedName name="Grande" localSheetId="6">#REF!</definedName>
    <definedName name="Grande">#REF!</definedName>
    <definedName name="localisation">'[2]Déf. des données'!$A$17:$A$20</definedName>
    <definedName name="nature_activite">'[2]Déf. des données'!$A$24:$A$25</definedName>
    <definedName name="nb_nvle_ss">'[1]caractéristiques projet'!$D$34</definedName>
    <definedName name="ouinon">#REF!</definedName>
    <definedName name="parametres">#REF!</definedName>
    <definedName name="planfin">#REF!</definedName>
    <definedName name="Prix_biomasse">'[1]caractéristiques projet'!$D$22</definedName>
    <definedName name="Prod_biomasse">'[1]caractéristiques projet'!$D$18</definedName>
    <definedName name="Prod_chaud_app">'[1]caractéristiques projet'!$D$27</definedName>
    <definedName name="Puiss_app_exist">'[1]caractéristiques projet'!#REF!</definedName>
    <definedName name="Puiss_appoint">'[1]caractéristiques projet'!$D$26</definedName>
    <definedName name="Puissance_biomasse">'[1]caractéristiques projet'!$D$17</definedName>
    <definedName name="reseau">#REF!</definedName>
    <definedName name="Statut_investisseur">'[1]caractéristiques projet'!$D$10</definedName>
    <definedName name="supportjuridique">'[3]partenaire1-Coord'!$AO$1:$AO$2</definedName>
    <definedName name="taille_ent">'[2]Déf. des données'!$A$29:$A$31</definedName>
    <definedName name="top" localSheetId="5">#REF!</definedName>
    <definedName name="top">'2-Données Economiques'!$B$3</definedName>
    <definedName name="type_de_projet">#REF!</definedName>
    <definedName name="type_investisseur">#REF!</definedName>
    <definedName name="Type_projet">'[1]caractéristiques projet'!$D$9</definedName>
    <definedName name="typerèglement">'[3]partenaire1-Coord'!$AT$1:$AT$4</definedName>
    <definedName name="Ventes_clients">'[1]caractéristiques projet'!#REF!</definedName>
    <definedName name="_xlnm.Print_Area" localSheetId="3">'2-Données Economiques'!$B$1:$F$67</definedName>
    <definedName name="_xlnm.Print_Area" localSheetId="4">'3-Santé financière'!$A$2:$E$38</definedName>
    <definedName name="_xlnm.Print_Area" localSheetId="5">'4-Attestation CEE'!$A$1:$F$32</definedName>
    <definedName name="ZoneListe" localSheetId="5">#REF!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5" i="4" l="1"/>
  <c r="F65" i="4"/>
  <c r="C63" i="17"/>
  <c r="B63" i="17"/>
  <c r="C32" i="17"/>
  <c r="B32" i="17"/>
  <c r="F41" i="14"/>
  <c r="F35" i="14"/>
  <c r="F37" i="14" s="1"/>
  <c r="F36" i="5" l="1"/>
  <c r="E36" i="5"/>
  <c r="G36" i="5" s="1"/>
  <c r="D36" i="5"/>
  <c r="C36" i="5"/>
  <c r="F30" i="5"/>
  <c r="E30" i="5"/>
  <c r="D30" i="5"/>
  <c r="C30" i="5"/>
  <c r="F27" i="5"/>
  <c r="F31" i="5" s="1"/>
  <c r="E27" i="5"/>
  <c r="E35" i="5" s="1"/>
  <c r="D27" i="5"/>
  <c r="D35" i="5" s="1"/>
  <c r="C27" i="5"/>
  <c r="C35" i="5" s="1"/>
  <c r="C94" i="17"/>
  <c r="D94" i="17" s="1"/>
  <c r="B94" i="17"/>
  <c r="D63" i="17" l="1"/>
  <c r="D32" i="17"/>
  <c r="C31" i="5"/>
  <c r="F35" i="5"/>
  <c r="G35" i="5" s="1"/>
  <c r="D31" i="5"/>
  <c r="E31" i="5"/>
  <c r="D35" i="14"/>
  <c r="D37" i="14" s="1"/>
  <c r="G31" i="5" l="1"/>
  <c r="A38" i="5" s="1"/>
  <c r="E35" i="14"/>
  <c r="E37" i="14" s="1"/>
  <c r="D41" i="14"/>
  <c r="F16" i="8"/>
  <c r="F17" i="8"/>
  <c r="F18" i="8"/>
  <c r="F19" i="8"/>
  <c r="F15" i="8"/>
  <c r="E41" i="14" l="1"/>
  <c r="F20" i="8"/>
  <c r="D88" i="4" l="1"/>
  <c r="C110" i="4"/>
  <c r="C114" i="4" s="1"/>
  <c r="C107" i="4" l="1"/>
  <c r="C102" i="4"/>
  <c r="C98" i="4"/>
  <c r="F34" i="4" l="1"/>
  <c r="F43" i="4" l="1"/>
  <c r="H65" i="4" l="1"/>
</calcChain>
</file>

<file path=xl/sharedStrings.xml><?xml version="1.0" encoding="utf-8"?>
<sst xmlns="http://schemas.openxmlformats.org/spreadsheetml/2006/main" count="1794" uniqueCount="1736">
  <si>
    <t>TOTAL</t>
  </si>
  <si>
    <t>TOTAL GENERAL</t>
  </si>
  <si>
    <t>Type</t>
  </si>
  <si>
    <t>FEDER</t>
  </si>
  <si>
    <t>Autres (précisez)</t>
  </si>
  <si>
    <t>Aides privées</t>
  </si>
  <si>
    <t>Fonds propres</t>
  </si>
  <si>
    <t>Aides publiques</t>
  </si>
  <si>
    <t>Montant (en € HTR)</t>
  </si>
  <si>
    <t>Financement escompté</t>
  </si>
  <si>
    <t>Région</t>
  </si>
  <si>
    <t>Mode de financement</t>
  </si>
  <si>
    <t>Auto-financement</t>
  </si>
  <si>
    <t>Emprunt</t>
  </si>
  <si>
    <t>Crédit-Bail</t>
  </si>
  <si>
    <t>Coût lié à la certification de l'état récapitulatif des dépenses du présent projet</t>
  </si>
  <si>
    <t>Précisez la nature des investissements</t>
  </si>
  <si>
    <t>LES AIDES DE L’ADEME NE CONSTITUENT PAS UN DROIT DE DELIVRANCE ET N’ONT PAS DE CARACTERE SYSTEMATIQUE</t>
  </si>
  <si>
    <t>Si besoin insérer des lignes ci-dessus</t>
  </si>
  <si>
    <t>ETAT</t>
  </si>
  <si>
    <t xml:space="preserve"> Coût  en € HTR</t>
  </si>
  <si>
    <t>1/ BUDGET PREVISIONNEL DE L'OPERATION</t>
  </si>
  <si>
    <t>Envisagez-vous d'avoir recours à un Commissaire aux comptes, un comptable public ou un expert comptable indépendant pour certifier les dépenses de ce projet :</t>
  </si>
  <si>
    <t>Choisir une valeur</t>
  </si>
  <si>
    <t>Pour cette opération :</t>
  </si>
  <si>
    <t>Précisions éventuelles</t>
  </si>
  <si>
    <t>Acquisition, crédit-bail ou location</t>
  </si>
  <si>
    <t>Si location, 
durée (en mois)</t>
  </si>
  <si>
    <t xml:space="preserve">2/ PLAN DE FINANCEMENT </t>
  </si>
  <si>
    <t>Retour haut de page</t>
  </si>
  <si>
    <t>DOSSIER DE DEMANDE D’AIDE ADEME</t>
  </si>
  <si>
    <t>Etes-vous ?</t>
  </si>
  <si>
    <r>
      <t xml:space="preserve">Pour rappel, les dépenses doivent être présentées </t>
    </r>
    <r>
      <rPr>
        <b/>
        <sz val="11"/>
        <rFont val="Arial"/>
        <family val="2"/>
      </rPr>
      <t>HTR</t>
    </r>
    <r>
      <rPr>
        <sz val="11"/>
        <rFont val="Arial"/>
        <family val="2"/>
      </rPr>
      <t xml:space="preserve">, c’est-à-dire : 
</t>
    </r>
    <r>
      <rPr>
        <b/>
        <sz val="11"/>
        <rFont val="Arial"/>
        <family val="2"/>
      </rPr>
      <t xml:space="preserve">Coûts de l’opération déduits de la taxe récupérable directement (TVA) ou indirectement (FCTVA). </t>
    </r>
    <r>
      <rPr>
        <sz val="11"/>
        <rFont val="Arial"/>
        <family val="2"/>
      </rPr>
      <t xml:space="preserve">
En conséquence, la part de TVA non récupérable sur ces dépenses pour les partenaires assujettis ou partiellement assujettis à la TVA constituent une dépense éligible. </t>
    </r>
  </si>
  <si>
    <t xml:space="preserve">Dépenses </t>
  </si>
  <si>
    <t>CEE</t>
  </si>
  <si>
    <t>TOTAL INSTALLATION DE REFERENCE</t>
  </si>
  <si>
    <t>TOTAL DES DEPENSES NECESSAIRES A L'OPERATION</t>
  </si>
  <si>
    <t>5/ DONNEES POUR ESTIMER LE TEMPS DE RETOUR BRUT</t>
  </si>
  <si>
    <t>*Justification du montant de l'aide ADEME demandée dans le cadre de cet appel à projets :</t>
  </si>
  <si>
    <r>
      <t>ADEME</t>
    </r>
    <r>
      <rPr>
        <sz val="11"/>
        <color rgb="FFFF0000"/>
        <rFont val="Arial"/>
        <family val="2"/>
      </rPr>
      <t xml:space="preserve">* </t>
    </r>
  </si>
  <si>
    <r>
      <rPr>
        <b/>
        <sz val="11"/>
        <rFont val="Arial"/>
        <family val="2"/>
      </rPr>
      <t>Consignes pour le remplissage :</t>
    </r>
    <r>
      <rPr>
        <sz val="11"/>
        <rFont val="Arial"/>
        <family val="2"/>
      </rPr>
      <t xml:space="preserve">
Vous pourrez porter dans ce tableau ligne par ligne chaque poste de dépense.
Vous devez spécifier une </t>
    </r>
    <r>
      <rPr>
        <b/>
        <sz val="11"/>
        <rFont val="Arial"/>
        <family val="2"/>
      </rPr>
      <t>nature de dépense,</t>
    </r>
    <r>
      <rPr>
        <sz val="11"/>
        <rFont val="Arial"/>
        <family val="2"/>
      </rPr>
      <t xml:space="preserve"> vous pouvez également mentionner en texte libre des précisions éventuelles</t>
    </r>
    <r>
      <rPr>
        <b/>
        <sz val="11"/>
        <rFont val="Arial"/>
        <family val="2"/>
      </rPr>
      <t xml:space="preserve"> pour la dépense (être concis)</t>
    </r>
    <r>
      <rPr>
        <sz val="11"/>
        <rFont val="Arial"/>
        <family val="2"/>
      </rPr>
      <t xml:space="preserve"> : 
nom de l'équipement nécessaire à l'opération, nature d'emploi/métier impliqué dans le projet, détail de la dépense de fonctionnement, etc... puis le chiffrage de la dépense. </t>
    </r>
  </si>
  <si>
    <r>
      <rPr>
        <b/>
        <sz val="11"/>
        <rFont val="Arial"/>
        <family val="2"/>
      </rPr>
      <t>Quels sont les objectifs du tableau "budget prévisionnel" ? :</t>
    </r>
    <r>
      <rPr>
        <sz val="11"/>
        <rFont val="Arial"/>
        <family val="2"/>
      </rPr>
      <t xml:space="preserve">
Nous vous invitons à y mentionner les dépenses et charges prévisionnelles nécessaires à l'opération. 
Ces informations doivent refléter le coût total de l'opération et le détail des postes de dépenses permettant, lors de l'instruction par l'ADEME, d'identifier les dépenses éligibles au calcul de l'aide potentielle.  En cas d'octroi de l'aide, le détail de ces coûts sert également de base à la justification des dépenses réelles imputées à l'opération. </t>
    </r>
  </si>
  <si>
    <t>Au moment de la justification des dépenses, celles-ci peuvent être certifiées par un commissaire aux comptes, comptable public ou expert-comptable indépendant.</t>
  </si>
  <si>
    <t>Dans le cas où ce recours est envisagé, merci d’indiquer le coût prévisionnel de cette certification</t>
  </si>
  <si>
    <t>TRB calculé à partir de l'aide demandée</t>
  </si>
  <si>
    <t>Feuillets 2050 à 2053</t>
  </si>
  <si>
    <t xml:space="preserve">Capital Social </t>
  </si>
  <si>
    <t>DA</t>
  </si>
  <si>
    <t>Primes d'émission</t>
  </si>
  <si>
    <t>DB</t>
  </si>
  <si>
    <t>Ecarts de réévaluation</t>
  </si>
  <si>
    <t>DC</t>
  </si>
  <si>
    <t>Réserves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</si>
  <si>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</si>
  <si>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</si>
  <si>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</si>
  <si>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</si>
  <si>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</si>
  <si>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</si>
  <si>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</si>
  <si>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</si>
  <si>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</si>
  <si>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</si>
  <si>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</si>
  <si>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</si>
  <si>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</si>
  <si>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</si>
  <si>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</si>
  <si>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Total I - Capitaux Propres</t>
  </si>
  <si>
    <t>DL</t>
  </si>
  <si>
    <t>Produit des émissions de titres participatifs</t>
  </si>
  <si>
    <t>DM</t>
  </si>
  <si>
    <t>Avances conditionnées</t>
  </si>
  <si>
    <t>DN</t>
  </si>
  <si>
    <t>Total II - Autres Fonds Propres</t>
  </si>
  <si>
    <t>DO</t>
  </si>
  <si>
    <t>Fonds propres rapportés au Capital Social</t>
  </si>
  <si>
    <t>Emprunts à la clôture</t>
  </si>
  <si>
    <t>Charges financières d'intérêt</t>
  </si>
  <si>
    <t>GR</t>
  </si>
  <si>
    <t>Excédent Brut d'Exploitation (EBE)</t>
  </si>
  <si>
    <t>GG +/- Dot/Rep A&amp;P
attention aux transferts de charge - renvoi 9 - à laisser</t>
  </si>
  <si>
    <t>Ratio Emprunts/ Capitaux propres</t>
  </si>
  <si>
    <t>Couverture intérêts par EBE</t>
  </si>
  <si>
    <t>Montants exprimés en EUR</t>
  </si>
  <si>
    <t>4/ ESTIMATION DU COÛT DU SCENARIO CONTREFACTUEL</t>
  </si>
  <si>
    <t>Les informations ci-dessous concernent uniquement le site de réalisation de l'opération.</t>
  </si>
  <si>
    <t>Adresse du site :</t>
  </si>
  <si>
    <t>Code NAF associé au site de réalisation :</t>
  </si>
  <si>
    <t>SANTE FINANCIERE</t>
  </si>
  <si>
    <t>«entreprise en difficulté»: une entreprise remplissant au moins une des conditions suivantes:</t>
  </si>
  <si>
    <t>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t>
  </si>
  <si>
    <t>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t>
  </si>
  <si>
    <t>c) lorsque l'entreprise fait l'objet d'une procédure collective d'insolvabilité ou remplit, selon le droit national qui lui est applicable, les conditions de soumission à une procédure collective d'insolvabilité à la demande de ses créanciers ;</t>
  </si>
  <si>
    <t>d) lorsque l'entreprise a bénéficié d'une aide au sauvetage et n'a pas encore remboursé le prêt ou mis fin à la garantie, ou a bénéficié d'une aide à la restructuration et est toujours soumise à un plan de restructuration,</t>
  </si>
  <si>
    <t>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t>
  </si>
  <si>
    <t>e) dans le cas d'une entreprise autre qu'une PME, lorsque depuis les deux exercices précédents:
     1) le ratio emprunts/capitaux propres de l'entreprise est supérieur à 7,5; et
     2) le ratio de couverture des intérêts de l'entreprise, calculé sur la base de l'EBITDA, est inférieur à 1,0.</t>
  </si>
  <si>
    <t>Critère a) ou b)</t>
  </si>
  <si>
    <t>Critère e)</t>
  </si>
  <si>
    <t>Installation(s) soumise(s) au système  EU-ETS :</t>
  </si>
  <si>
    <t>Dépenses scénario contrefactuel</t>
  </si>
  <si>
    <t>Economies de matière entre la situation finale et la situation initiale [tonnes/an]</t>
  </si>
  <si>
    <t>Quantité de matière supplémentaire [tonnes/an]</t>
  </si>
  <si>
    <t>Economies annuelles de CO2 entre la situation finale et la situation initiale [tCO2e/an]</t>
  </si>
  <si>
    <t>Gain financier annuel induit par les émissions de gaz à effet de serre évitées</t>
  </si>
  <si>
    <t>Valorisation annuelle des quotas d’émissions de gaz à effet de serre évitées pour les installations EU-ETS</t>
  </si>
  <si>
    <t>Prix de la tonne CO2e pour les installations EU-ETS</t>
  </si>
  <si>
    <t>Gain financier induit par le dispositif des CEE</t>
  </si>
  <si>
    <t>Prix fixe de valorisation des CEE dans l’analyse économique de l’ADEME</t>
  </si>
  <si>
    <t>Soutien CEE "prévisionnel"</t>
  </si>
  <si>
    <t xml:space="preserve">Calcul du temps de retour brut TRB après aides </t>
  </si>
  <si>
    <t>Données économiques</t>
  </si>
  <si>
    <t>Données économiques complémentaires 
de calcul et justification</t>
  </si>
  <si>
    <t>DS+DT+DU+DV</t>
  </si>
  <si>
    <t>Ratio "€ aide ADEME demandée / t CO2 évitée sur 20 ans"</t>
  </si>
  <si>
    <r>
      <rPr>
        <b/>
        <sz val="11"/>
        <color theme="1"/>
        <rFont val="Arial"/>
        <family val="2"/>
      </rPr>
      <t>Quels sont les objectifs du "plan de financement" ?</t>
    </r>
    <r>
      <rPr>
        <sz val="11"/>
        <color theme="1"/>
        <rFont val="Arial"/>
        <family val="2"/>
      </rPr>
      <t xml:space="preserve">
Ce plan de financement a pour but d'informer l'ADEME des sources de financement pour votre projet. Ces informations seront utilisées pour identifier notamment les éventuels cumuls d'aides publiques ainsi que toute information qui nous demanderait de revenir vers vous pour recueillir des informations complémentaires. 
</t>
    </r>
    <r>
      <rPr>
        <sz val="11"/>
        <rFont val="Arial"/>
        <family val="2"/>
      </rPr>
      <t>Nous vous proposons également de nous faire part si ces sources de financement sont déjà acquises.</t>
    </r>
  </si>
  <si>
    <t>Cette proposition et les coûts afférents devront être validés par l'ADEME.</t>
  </si>
  <si>
    <t>Gains financiers annuels induits par les changements d’énergie et/ou de matière</t>
  </si>
  <si>
    <t>Gain financier induit par les changements d'énergie</t>
  </si>
  <si>
    <t>Gain financier induit par les changements d'usage matières</t>
  </si>
  <si>
    <t>Je soussigné,</t>
  </si>
  <si>
    <t xml:space="preserve">représentant légal ou dûment habilité de </t>
  </si>
  <si>
    <t xml:space="preserve">pour laquelle j'ai sollicité une aide à l'investissement de l'ADEME : </t>
  </si>
  <si>
    <t xml:space="preserve">Opération spécifique </t>
  </si>
  <si>
    <t xml:space="preserve">Délégataire ou obligé </t>
  </si>
  <si>
    <t>Volume estimé</t>
  </si>
  <si>
    <t>Montant sollicité</t>
  </si>
  <si>
    <r>
      <rPr>
        <b/>
        <sz val="10"/>
        <color theme="1"/>
        <rFont val="Arial"/>
        <family val="2"/>
      </rPr>
      <t>Article R221-19 du Code de l'énergie</t>
    </r>
    <r>
      <rPr>
        <sz val="10"/>
        <color theme="1"/>
        <rFont val="Arial"/>
        <family val="2"/>
      </rPr>
      <t xml:space="preserve">
"</t>
    </r>
    <r>
      <rPr>
        <i/>
        <sz val="10"/>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</si>
  <si>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t>Toute fausse déclaration est passible de peines d’emprisonnement et d’amendes prévues par les articles 441-6 et 441-7 du code pénal.</t>
  </si>
  <si>
    <t>Fait à :</t>
  </si>
  <si>
    <t>Le :</t>
  </si>
  <si>
    <t>A remplir pour la demande d'aide</t>
  </si>
  <si>
    <t>En cas de contractualisation et 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</si>
  <si>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r>
      <t xml:space="preserve">OU valeur économique maximum des CEE [€] </t>
    </r>
    <r>
      <rPr>
        <sz val="8"/>
        <color theme="1"/>
        <rFont val="Arial"/>
        <family val="2"/>
      </rPr>
      <t>attestée dans l'onglet "Incitations CEE" si le prix de valorisation est inférieur à 7€/Mwhcumac</t>
    </r>
  </si>
  <si>
    <r>
      <t xml:space="preserve">Volume de CEE [MWhcumac] </t>
    </r>
    <r>
      <rPr>
        <sz val="8"/>
        <color theme="1"/>
        <rFont val="Arial"/>
        <family val="2"/>
      </rPr>
      <t>attesté dans l'onglet "Incitations CEE"</t>
    </r>
  </si>
  <si>
    <t>Code NAF</t>
  </si>
  <si>
    <t>Intitulé NAF</t>
  </si>
  <si>
    <t>liste déroulante</t>
  </si>
  <si>
    <t>liste automatique</t>
  </si>
  <si>
    <t>01.11Z</t>
  </si>
  <si>
    <t>Culture de céréales (à l'exception du riz), de légumineuses et de graines oléagineuses</t>
  </si>
  <si>
    <t>01.12Z</t>
  </si>
  <si>
    <t>Culture du riz</t>
  </si>
  <si>
    <t>01.13Z</t>
  </si>
  <si>
    <t>Culture de légumes, de melons, de racines et de tubercules</t>
  </si>
  <si>
    <t>01.14Z</t>
  </si>
  <si>
    <t xml:space="preserve">Culture de la canne à sucre </t>
  </si>
  <si>
    <t>01.15Z</t>
  </si>
  <si>
    <t>Culture du tabac</t>
  </si>
  <si>
    <t>01.16Z</t>
  </si>
  <si>
    <t xml:space="preserve">Culture de plantes à fibres </t>
  </si>
  <si>
    <t>01.19Z</t>
  </si>
  <si>
    <t>Autres cultures non permanentes</t>
  </si>
  <si>
    <t>01.21Z</t>
  </si>
  <si>
    <t xml:space="preserve">Culture de la vigne </t>
  </si>
  <si>
    <t>01.22Z</t>
  </si>
  <si>
    <t>Culture de fruits tropicaux et subtropicaux</t>
  </si>
  <si>
    <t>01.23Z</t>
  </si>
  <si>
    <t>Culture d'agrumes</t>
  </si>
  <si>
    <t>01.24Z</t>
  </si>
  <si>
    <t>Culture de fruits à pépins et à noyau</t>
  </si>
  <si>
    <t>01.25Z</t>
  </si>
  <si>
    <t>Culture d'autres fruits d'arbres ou d'arbustes et de fruits à coque</t>
  </si>
  <si>
    <t>01.26Z</t>
  </si>
  <si>
    <t xml:space="preserve">Culture de fruits oléagineux </t>
  </si>
  <si>
    <t>01.27Z</t>
  </si>
  <si>
    <t xml:space="preserve">Culture de plantes à boissons </t>
  </si>
  <si>
    <t>01.28Z</t>
  </si>
  <si>
    <t>Culture de plantes à épices, aromatiques, médicinales et pharmaceutiques</t>
  </si>
  <si>
    <t>01.29Z</t>
  </si>
  <si>
    <t xml:space="preserve">Autres cultures permanentes </t>
  </si>
  <si>
    <t>01.30Z</t>
  </si>
  <si>
    <t>Reproduction de plantes</t>
  </si>
  <si>
    <t>01.41Z</t>
  </si>
  <si>
    <t xml:space="preserve">Élevage de vaches laitières </t>
  </si>
  <si>
    <t>01.42Z</t>
  </si>
  <si>
    <t>Élevage d'autres bovins et de buffles</t>
  </si>
  <si>
    <t>01.43Z</t>
  </si>
  <si>
    <t>Élevage de chevaux et d'autres équidés</t>
  </si>
  <si>
    <t>01.44Z</t>
  </si>
  <si>
    <t>Élevage de chameaux et d'autres camélidés</t>
  </si>
  <si>
    <t>01.45Z</t>
  </si>
  <si>
    <t>Élevage d'ovins et de caprins</t>
  </si>
  <si>
    <t>01.46Z</t>
  </si>
  <si>
    <t xml:space="preserve">Élevage de porcins </t>
  </si>
  <si>
    <t>01.47Z</t>
  </si>
  <si>
    <t>Élevage de volailles</t>
  </si>
  <si>
    <t>01.49Z</t>
  </si>
  <si>
    <t xml:space="preserve">Élevage d'autres animaux </t>
  </si>
  <si>
    <t>01.50Z</t>
  </si>
  <si>
    <t>Culture et élevage associés</t>
  </si>
  <si>
    <t>01.61Z</t>
  </si>
  <si>
    <t>Activités de soutien aux cultures</t>
  </si>
  <si>
    <t>01.62Z</t>
  </si>
  <si>
    <t>Activités de soutien à la production animale</t>
  </si>
  <si>
    <t>01.63Z</t>
  </si>
  <si>
    <t>Traitement primaire des récoltes</t>
  </si>
  <si>
    <t>01.64Z</t>
  </si>
  <si>
    <t>Traitement des semences</t>
  </si>
  <si>
    <t>01.70Z</t>
  </si>
  <si>
    <t>Chasse, piégeage et services annexes</t>
  </si>
  <si>
    <t>02.10Z</t>
  </si>
  <si>
    <t xml:space="preserve">Sylviculture et autres activités forestières </t>
  </si>
  <si>
    <t>02.20Z</t>
  </si>
  <si>
    <t>Exploitation forestière 56</t>
  </si>
  <si>
    <t>02.30Z</t>
  </si>
  <si>
    <t>Récolte de produits forestiers non ligneux poussant à l'état sauvage</t>
  </si>
  <si>
    <t>02.40Z</t>
  </si>
  <si>
    <t>Services de soutien à l'exploitation forestière</t>
  </si>
  <si>
    <t>03.11Z</t>
  </si>
  <si>
    <t>Pêche en mer</t>
  </si>
  <si>
    <t>03.12Z</t>
  </si>
  <si>
    <t xml:space="preserve">Pêche en eau douce </t>
  </si>
  <si>
    <t>03.21Z</t>
  </si>
  <si>
    <t xml:space="preserve">Aquaculture en mer </t>
  </si>
  <si>
    <t>03.22Z</t>
  </si>
  <si>
    <t>Aquaculture en eau douce</t>
  </si>
  <si>
    <t>05.10Z</t>
  </si>
  <si>
    <t xml:space="preserve">Extraction de houille </t>
  </si>
  <si>
    <t>05.20Z</t>
  </si>
  <si>
    <t>Extraction de lignite</t>
  </si>
  <si>
    <t>06.10Z</t>
  </si>
  <si>
    <t xml:space="preserve">Extraction de pétrole brut </t>
  </si>
  <si>
    <t>06.20Z</t>
  </si>
  <si>
    <t xml:space="preserve">Extraction de gaz naturel </t>
  </si>
  <si>
    <t>07.10Z</t>
  </si>
  <si>
    <t>Extraction de minerais de fer</t>
  </si>
  <si>
    <t>07.21Z</t>
  </si>
  <si>
    <t xml:space="preserve">Extraction de minerais d'uranium et de thorium </t>
  </si>
  <si>
    <t>07.29Z</t>
  </si>
  <si>
    <t xml:space="preserve">Extraction d'autres minerais de métaux non ferreux </t>
  </si>
  <si>
    <t>08.11Z</t>
  </si>
  <si>
    <t xml:space="preserve">Extraction de pierres ornementales et de construction, de calcaire industriel, de gypse, de craie et d'ardoise </t>
  </si>
  <si>
    <t>08.12Z</t>
  </si>
  <si>
    <t xml:space="preserve">Exploitation de gravières et sablières, extraction d'argiles et de kaolin </t>
  </si>
  <si>
    <t>08.91Z</t>
  </si>
  <si>
    <t xml:space="preserve">Extraction des minéraux chimiques et d'engrais minéraux </t>
  </si>
  <si>
    <t>08.92Z</t>
  </si>
  <si>
    <t xml:space="preserve">Extraction de tourbe </t>
  </si>
  <si>
    <t>08.93Z</t>
  </si>
  <si>
    <t xml:space="preserve">Production de sel </t>
  </si>
  <si>
    <t>08.99Z</t>
  </si>
  <si>
    <t xml:space="preserve">Autres activités extractives n.c.a. </t>
  </si>
  <si>
    <t>09.10Z</t>
  </si>
  <si>
    <t>Activités de soutien à l'extraction d'hydrocarbures</t>
  </si>
  <si>
    <t>09.90Z</t>
  </si>
  <si>
    <t>Activités de soutien aux autres industries extractives</t>
  </si>
  <si>
    <t>10.11Z</t>
  </si>
  <si>
    <t>Transformation et conservation de la viande de boucherie</t>
  </si>
  <si>
    <t>10.12Z</t>
  </si>
  <si>
    <t xml:space="preserve">Transformation et conservation de la viande de volaille </t>
  </si>
  <si>
    <t>10.13A</t>
  </si>
  <si>
    <t xml:space="preserve">Préparation industrielle de produits à base de viande </t>
  </si>
  <si>
    <t>10.13B</t>
  </si>
  <si>
    <t xml:space="preserve">Charcuterie </t>
  </si>
  <si>
    <t>10.20Z</t>
  </si>
  <si>
    <t>Transformation et conservation de poisson, de crustacés et de mollusques</t>
  </si>
  <si>
    <t>10.31Z</t>
  </si>
  <si>
    <t xml:space="preserve">Transformation et conservation de pommes de terre </t>
  </si>
  <si>
    <t>10.32Z</t>
  </si>
  <si>
    <t xml:space="preserve">Préparation de jus de fruits et légumes </t>
  </si>
  <si>
    <t>10.39A</t>
  </si>
  <si>
    <t xml:space="preserve">Autre transformation et conservation de légumes </t>
  </si>
  <si>
    <t>10.39B</t>
  </si>
  <si>
    <t xml:space="preserve">Transformation et conservation de fruits </t>
  </si>
  <si>
    <t>10.41A</t>
  </si>
  <si>
    <t xml:space="preserve">Fabrication d'huiles et graisses brutes </t>
  </si>
  <si>
    <t>10.41B</t>
  </si>
  <si>
    <t xml:space="preserve">Fabrication d'huiles et graisses raffinées </t>
  </si>
  <si>
    <t>10.42Z</t>
  </si>
  <si>
    <t>Fabrication de margarine et graisses comestibles similaires</t>
  </si>
  <si>
    <t>10.51A</t>
  </si>
  <si>
    <t>Fabrication de lait liquide et de produits frais</t>
  </si>
  <si>
    <t>10.51B</t>
  </si>
  <si>
    <t xml:space="preserve">Fabrication de beurre </t>
  </si>
  <si>
    <t>10.51C</t>
  </si>
  <si>
    <t xml:space="preserve">Fabrication de fromage </t>
  </si>
  <si>
    <t>10.51D</t>
  </si>
  <si>
    <t>Fabrication d'autres produits laitiers</t>
  </si>
  <si>
    <t>10.52Z</t>
  </si>
  <si>
    <t>Fabrication de glaces et sorbets</t>
  </si>
  <si>
    <t>10.61A</t>
  </si>
  <si>
    <t xml:space="preserve">Meunerie </t>
  </si>
  <si>
    <t>10.61B</t>
  </si>
  <si>
    <t xml:space="preserve">Autres activités du travail des grains </t>
  </si>
  <si>
    <t>10.62Z</t>
  </si>
  <si>
    <t xml:space="preserve">Fabrication de produits amylacés </t>
  </si>
  <si>
    <t>10.71A</t>
  </si>
  <si>
    <t xml:space="preserve">Fabrication industrielle de pain et de pâtisserie fraîche </t>
  </si>
  <si>
    <t>10.71B</t>
  </si>
  <si>
    <t xml:space="preserve">Cuisson de produits de boulangerie </t>
  </si>
  <si>
    <t>10.71C</t>
  </si>
  <si>
    <t xml:space="preserve">Boulangerie et boulangerie-pâtisserie </t>
  </si>
  <si>
    <t>10.71D</t>
  </si>
  <si>
    <t xml:space="preserve">Pâtisserie </t>
  </si>
  <si>
    <t>10.72Z</t>
  </si>
  <si>
    <t xml:space="preserve">Fabrication de biscuits, biscottes et pâtisseries de conservation </t>
  </si>
  <si>
    <t>10.73Z</t>
  </si>
  <si>
    <t>Fabrication de pâtes alimentaires</t>
  </si>
  <si>
    <t>10.81Z</t>
  </si>
  <si>
    <t>Fabrication de sucre</t>
  </si>
  <si>
    <t>10.82Z</t>
  </si>
  <si>
    <t xml:space="preserve">Fabrication de cacao, chocolat et de produits de confiserie </t>
  </si>
  <si>
    <t>10.83Z</t>
  </si>
  <si>
    <t xml:space="preserve">Transformation du thé et du café </t>
  </si>
  <si>
    <t>10.84Z</t>
  </si>
  <si>
    <t xml:space="preserve">Fabrication de condiments et assaisonnements </t>
  </si>
  <si>
    <t>10.85Z</t>
  </si>
  <si>
    <t xml:space="preserve">Fabrication de plats préparés </t>
  </si>
  <si>
    <t>10.86Z</t>
  </si>
  <si>
    <t xml:space="preserve">Fabrication d'aliments homogénéisés et diététiques </t>
  </si>
  <si>
    <t>10.89Z</t>
  </si>
  <si>
    <t xml:space="preserve">Fabrication d'autres produits alimentaires n.c.a. </t>
  </si>
  <si>
    <t>10.91Z</t>
  </si>
  <si>
    <t xml:space="preserve">Fabrication d'aliments pour animaux de ferme </t>
  </si>
  <si>
    <t>10.92Z</t>
  </si>
  <si>
    <t xml:space="preserve">Fabrication d'aliments pour animaux de compagnie </t>
  </si>
  <si>
    <t>11.01Z</t>
  </si>
  <si>
    <t xml:space="preserve">Production de boissons alcooliques distillées </t>
  </si>
  <si>
    <t>11.02A</t>
  </si>
  <si>
    <t xml:space="preserve">Fabrication de vins effervescents </t>
  </si>
  <si>
    <t>11.02B</t>
  </si>
  <si>
    <t xml:space="preserve">Vinification </t>
  </si>
  <si>
    <t>11.03Z</t>
  </si>
  <si>
    <t xml:space="preserve">Fabrication de cidre et de vins de fruits </t>
  </si>
  <si>
    <t>11.04Z</t>
  </si>
  <si>
    <t xml:space="preserve">Production d'autres boissons fermentées non distillées </t>
  </si>
  <si>
    <t>11.05Z</t>
  </si>
  <si>
    <t xml:space="preserve">Fabrication de bière </t>
  </si>
  <si>
    <t>11.06Z</t>
  </si>
  <si>
    <t xml:space="preserve">Fabrication de malt </t>
  </si>
  <si>
    <t>11.07A</t>
  </si>
  <si>
    <t xml:space="preserve">Industrie des eaux de table </t>
  </si>
  <si>
    <t>11.07B</t>
  </si>
  <si>
    <t xml:space="preserve">Production de boissons rafraîchissantes </t>
  </si>
  <si>
    <t>12.00Z</t>
  </si>
  <si>
    <t xml:space="preserve">Fabrication de produits à base de tabac </t>
  </si>
  <si>
    <t>13.10Z</t>
  </si>
  <si>
    <t xml:space="preserve">Préparation de fibres textiles et filature </t>
  </si>
  <si>
    <t>13.20Z</t>
  </si>
  <si>
    <t xml:space="preserve">Tissage </t>
  </si>
  <si>
    <t>13.30Z</t>
  </si>
  <si>
    <t xml:space="preserve">Ennoblissement textile </t>
  </si>
  <si>
    <t>13.91Z</t>
  </si>
  <si>
    <t xml:space="preserve">Fabrication d'étoffes à mailles </t>
  </si>
  <si>
    <t>13.92Z</t>
  </si>
  <si>
    <t xml:space="preserve">Fabrication d'articles textiles, sauf habillement </t>
  </si>
  <si>
    <t>13.93Z</t>
  </si>
  <si>
    <t xml:space="preserve">Fabrication de tapis et moquettes </t>
  </si>
  <si>
    <t>13.94Z</t>
  </si>
  <si>
    <t xml:space="preserve">Fabrication de ficelles, cordes et filets </t>
  </si>
  <si>
    <t>13.95Z</t>
  </si>
  <si>
    <t xml:space="preserve">Fabrication de non-tissés, sauf habillement </t>
  </si>
  <si>
    <t>13.96Z</t>
  </si>
  <si>
    <t xml:space="preserve">Fabrication d'autres textiles techniques et industriels </t>
  </si>
  <si>
    <t>13.99Z</t>
  </si>
  <si>
    <t xml:space="preserve">Fabrication d'autres textiles n.c.a. </t>
  </si>
  <si>
    <t>14.11Z</t>
  </si>
  <si>
    <t xml:space="preserve">Fabrication de vêtements en cuir </t>
  </si>
  <si>
    <t>14.12Z</t>
  </si>
  <si>
    <t xml:space="preserve">Fabrication de vêtements de travail </t>
  </si>
  <si>
    <t>14.13Z</t>
  </si>
  <si>
    <t xml:space="preserve">Fabrication de vêtements de dessus </t>
  </si>
  <si>
    <t>14.14Z</t>
  </si>
  <si>
    <t xml:space="preserve">Fabrication de vêtements de dessous </t>
  </si>
  <si>
    <t>14.19Z</t>
  </si>
  <si>
    <t xml:space="preserve">Fabrication d'autres vêtements et accessoires </t>
  </si>
  <si>
    <t>14.20Z</t>
  </si>
  <si>
    <t xml:space="preserve">Fabrication d'articles en fourrure </t>
  </si>
  <si>
    <t>14.31Z</t>
  </si>
  <si>
    <t xml:space="preserve">Fabrication d'articles chaussants à mailles </t>
  </si>
  <si>
    <t>14.39Z</t>
  </si>
  <si>
    <t xml:space="preserve">Fabrication d'autres articles à mailles </t>
  </si>
  <si>
    <t>15.11Z</t>
  </si>
  <si>
    <t xml:space="preserve">Apprêt et tannage des cuirs ; préparation et teinture des fourrures </t>
  </si>
  <si>
    <t>15.12Z</t>
  </si>
  <si>
    <t xml:space="preserve">Fabrication d'articles de voyage, de maroquinerie et de sellerie </t>
  </si>
  <si>
    <t>15.20Z</t>
  </si>
  <si>
    <t xml:space="preserve">Fabrication de chaussures </t>
  </si>
  <si>
    <t>16.10A</t>
  </si>
  <si>
    <t xml:space="preserve">Sciage et rabotage du bois, hors imprégnation </t>
  </si>
  <si>
    <t>16.10B</t>
  </si>
  <si>
    <t xml:space="preserve">Imprégnation du bois </t>
  </si>
  <si>
    <t>16.21Z</t>
  </si>
  <si>
    <t xml:space="preserve">Fabrication de placage et de panneaux de bois </t>
  </si>
  <si>
    <t>16.22Z</t>
  </si>
  <si>
    <t xml:space="preserve">Fabrication de parquets assemblés </t>
  </si>
  <si>
    <t>16.23Z</t>
  </si>
  <si>
    <t xml:space="preserve">Fabrication de charpentes et d'autres menuiseries </t>
  </si>
  <si>
    <t>16.24Z</t>
  </si>
  <si>
    <t xml:space="preserve">Fabrication d'emballages en bois </t>
  </si>
  <si>
    <t>16.29Z</t>
  </si>
  <si>
    <t xml:space="preserve">Fabrication d'objets divers en bois ; fabrication d'objets en liège, vannerie et sparterie </t>
  </si>
  <si>
    <t>17.11Z</t>
  </si>
  <si>
    <t xml:space="preserve">Fabrication de pâte à papier </t>
  </si>
  <si>
    <t>17.12Z</t>
  </si>
  <si>
    <t xml:space="preserve">Fabrication de papier et de carton </t>
  </si>
  <si>
    <t>17.21A</t>
  </si>
  <si>
    <t xml:space="preserve">Fabrication de carton ondulé </t>
  </si>
  <si>
    <t>17.21B</t>
  </si>
  <si>
    <t xml:space="preserve">Fabrication de cartonnages </t>
  </si>
  <si>
    <t>17.21C</t>
  </si>
  <si>
    <t xml:space="preserve">Fabrication d'emballages en papier </t>
  </si>
  <si>
    <t>17.22Z</t>
  </si>
  <si>
    <t xml:space="preserve">Fabrication d'articles en papier à usage sanitaire ou domestique </t>
  </si>
  <si>
    <t>17.23Z</t>
  </si>
  <si>
    <t xml:space="preserve">Fabrication d'articles de papeterie </t>
  </si>
  <si>
    <t>17.24Z</t>
  </si>
  <si>
    <t xml:space="preserve">Fabrication de papiers peints </t>
  </si>
  <si>
    <t>17.29Z</t>
  </si>
  <si>
    <t xml:space="preserve">Fabrication d'autres articles en papier ou en carton </t>
  </si>
  <si>
    <t>18.11Z</t>
  </si>
  <si>
    <t xml:space="preserve">Imprimerie de journaux </t>
  </si>
  <si>
    <t>18.12Z</t>
  </si>
  <si>
    <t xml:space="preserve">Autre imprimerie (labeur) </t>
  </si>
  <si>
    <t>18.13Z</t>
  </si>
  <si>
    <t xml:space="preserve">Activités de pré-presse </t>
  </si>
  <si>
    <t>18.14Z</t>
  </si>
  <si>
    <t xml:space="preserve">Reliure et activités connexes </t>
  </si>
  <si>
    <t>18.20Z</t>
  </si>
  <si>
    <t xml:space="preserve">Reproduction d'enregistrements </t>
  </si>
  <si>
    <t>19.10Z</t>
  </si>
  <si>
    <t>Cokéfaction</t>
  </si>
  <si>
    <t>19.20Z</t>
  </si>
  <si>
    <t>Raffinage de pétrole</t>
  </si>
  <si>
    <t>20.11Z</t>
  </si>
  <si>
    <t xml:space="preserve">Fabrication de gaz industriels </t>
  </si>
  <si>
    <t>20.12Z</t>
  </si>
  <si>
    <t xml:space="preserve">Fabrication de colorants et de pigments </t>
  </si>
  <si>
    <t>20.13A</t>
  </si>
  <si>
    <t>Enrichissement et retraitement de matières nucléaires</t>
  </si>
  <si>
    <t>20.13B</t>
  </si>
  <si>
    <t xml:space="preserve">Fabrication d'autres produits chimiques inorganiques de base n.c.a </t>
  </si>
  <si>
    <t>20.14Z</t>
  </si>
  <si>
    <t xml:space="preserve">Fabrication d'autres produits chimiques organiques de base </t>
  </si>
  <si>
    <t>20.15Z</t>
  </si>
  <si>
    <t xml:space="preserve">Fabrication de produits azotés et d’engrais </t>
  </si>
  <si>
    <t>20.16Z</t>
  </si>
  <si>
    <t>Fabrication de matières plastiques de base</t>
  </si>
  <si>
    <t>20.17Z</t>
  </si>
  <si>
    <t xml:space="preserve">Fabrication de caoutchouc synthétique </t>
  </si>
  <si>
    <t>20.20Z</t>
  </si>
  <si>
    <t xml:space="preserve">Fabrication de pesticides et d’autres produits agrochimiques </t>
  </si>
  <si>
    <t>20.30Z</t>
  </si>
  <si>
    <t xml:space="preserve">Fabrication de peintures, vernis, encres et mastics </t>
  </si>
  <si>
    <t>20.41Z</t>
  </si>
  <si>
    <t>Fabrication de savons, détergents et produits d’entretien</t>
  </si>
  <si>
    <t>20.42Z</t>
  </si>
  <si>
    <t xml:space="preserve">Fabrication de parfums et de produits pour la toilette </t>
  </si>
  <si>
    <t>20.51Z</t>
  </si>
  <si>
    <t xml:space="preserve">Fabrication de produits explosifs </t>
  </si>
  <si>
    <t>20.52Z</t>
  </si>
  <si>
    <t xml:space="preserve">Fabrication de colles </t>
  </si>
  <si>
    <t>20.53Z</t>
  </si>
  <si>
    <t xml:space="preserve">Fabrication d'huiles essentielles </t>
  </si>
  <si>
    <t>20.59Z</t>
  </si>
  <si>
    <t xml:space="preserve">Fabrication d’autres produits chimiques n.c.a. </t>
  </si>
  <si>
    <t>20.60Z</t>
  </si>
  <si>
    <t xml:space="preserve">Fabrication de fibres artificielles ou synthétiques </t>
  </si>
  <si>
    <t>21.10Z</t>
  </si>
  <si>
    <t xml:space="preserve">Fabrication de produits pharmaceutiques de base </t>
  </si>
  <si>
    <t>21.20Z</t>
  </si>
  <si>
    <t xml:space="preserve">Fabrication de préparations pharmaceutiques </t>
  </si>
  <si>
    <t>22.11Z</t>
  </si>
  <si>
    <t xml:space="preserve">Fabrication et rechapage de pneumatiques </t>
  </si>
  <si>
    <t>22.19Z</t>
  </si>
  <si>
    <t xml:space="preserve">Fabrication d'autres articles en caoutchouc </t>
  </si>
  <si>
    <t>22.21Z</t>
  </si>
  <si>
    <t>Fabrication de plaques, feuilles, tubes et profilés en matières plastiques</t>
  </si>
  <si>
    <t>22.22Z</t>
  </si>
  <si>
    <t xml:space="preserve">Fabrication d'emballages en matières plastiques </t>
  </si>
  <si>
    <t>22.23Z</t>
  </si>
  <si>
    <t xml:space="preserve">Fabrication d'éléments en matières plastiques pour la construction </t>
  </si>
  <si>
    <t>22.29A</t>
  </si>
  <si>
    <t xml:space="preserve">Fabrication de pièces techniques à base de matières plastiques </t>
  </si>
  <si>
    <t>22.29B</t>
  </si>
  <si>
    <t>Fabrication de produits de consommation courante en matières plastiques</t>
  </si>
  <si>
    <t>23.11Z</t>
  </si>
  <si>
    <t xml:space="preserve">Fabrication de verre plat </t>
  </si>
  <si>
    <t>23.12Z</t>
  </si>
  <si>
    <t xml:space="preserve">Façonnage et transformation du verre plat </t>
  </si>
  <si>
    <t>23.13Z</t>
  </si>
  <si>
    <t xml:space="preserve">Fabrication de verre creux </t>
  </si>
  <si>
    <t>23.14Z</t>
  </si>
  <si>
    <t xml:space="preserve">Fabrication de fibres de verre </t>
  </si>
  <si>
    <t>23.19Z</t>
  </si>
  <si>
    <t>Fabrication et façonnage d'autres articles en verre, y compris verre technique</t>
  </si>
  <si>
    <t>23.20Z</t>
  </si>
  <si>
    <t>Fabrication de produits réfractaires</t>
  </si>
  <si>
    <t>23.31Z</t>
  </si>
  <si>
    <t xml:space="preserve">Fabrication de carreaux en céramique </t>
  </si>
  <si>
    <t>23.32Z</t>
  </si>
  <si>
    <t>Fabrication de briques, tuiles et produits de construction, en terre cuite</t>
  </si>
  <si>
    <t>23.41Z</t>
  </si>
  <si>
    <t xml:space="preserve">Fabrication d'articles céramiques à usage domestique ou ornemental </t>
  </si>
  <si>
    <t>23.42Z</t>
  </si>
  <si>
    <t xml:space="preserve">Fabrication d'appareils sanitaires en céramique </t>
  </si>
  <si>
    <t>23.43Z</t>
  </si>
  <si>
    <t xml:space="preserve">Fabrication d'isolateurs et pièces isolantes en céramique </t>
  </si>
  <si>
    <t>23.44Z</t>
  </si>
  <si>
    <t xml:space="preserve">Fabrication d'autres produits céramiques à usage technique </t>
  </si>
  <si>
    <t>23.49Z</t>
  </si>
  <si>
    <t xml:space="preserve">Fabrication d'autres produits céramiques </t>
  </si>
  <si>
    <t>23.51Z</t>
  </si>
  <si>
    <t>Fabrication de ciment</t>
  </si>
  <si>
    <t>23.52Z</t>
  </si>
  <si>
    <t xml:space="preserve">Fabrication de chaux et plâtre </t>
  </si>
  <si>
    <t>23.61Z</t>
  </si>
  <si>
    <t xml:space="preserve">Fabrication d'éléments en béton pour la construction </t>
  </si>
  <si>
    <t>23.62Z</t>
  </si>
  <si>
    <t xml:space="preserve">Fabrication d'éléments en plâtre pour la construction </t>
  </si>
  <si>
    <t>23.63Z</t>
  </si>
  <si>
    <t xml:space="preserve">Fabrication de béton prêt à l'emploi </t>
  </si>
  <si>
    <t>23.64Z</t>
  </si>
  <si>
    <t xml:space="preserve">Fabrication de mortiers et bétons secs </t>
  </si>
  <si>
    <t>23.65Z</t>
  </si>
  <si>
    <t xml:space="preserve">Fabrication d'ouvrages en fibre-ciment </t>
  </si>
  <si>
    <t>23.69Z</t>
  </si>
  <si>
    <t xml:space="preserve">Fabrication d'autres ouvrages en béton, en ciment ou en plâtre </t>
  </si>
  <si>
    <t>23.70Z</t>
  </si>
  <si>
    <t xml:space="preserve">Taille, façonnage et finissage de pierres </t>
  </si>
  <si>
    <t>23.91Z</t>
  </si>
  <si>
    <t xml:space="preserve">Fabrication de produits abrasifs </t>
  </si>
  <si>
    <t>23.99Z</t>
  </si>
  <si>
    <t xml:space="preserve">Fabrication d'autres produits minéraux non métalliques n.c.a. </t>
  </si>
  <si>
    <t>24.10Z</t>
  </si>
  <si>
    <t xml:space="preserve">Sidérurgie </t>
  </si>
  <si>
    <t>24.20Z</t>
  </si>
  <si>
    <t xml:space="preserve">Fabrication de tubes, tuyaux, profilés creux et accessoires correspondants en acier </t>
  </si>
  <si>
    <t>24.31Z</t>
  </si>
  <si>
    <t>Étirage à froid de barres</t>
  </si>
  <si>
    <t>24.32Z</t>
  </si>
  <si>
    <t xml:space="preserve">Laminage à froid de feuillards </t>
  </si>
  <si>
    <t>24.33Z</t>
  </si>
  <si>
    <t xml:space="preserve">Profilage à froid par formage ou pliage </t>
  </si>
  <si>
    <t>24.34Z</t>
  </si>
  <si>
    <t xml:space="preserve">Tréfilage à froid </t>
  </si>
  <si>
    <t>24.41Z</t>
  </si>
  <si>
    <t>Production de métaux précieux 109</t>
  </si>
  <si>
    <t>24.42Z</t>
  </si>
  <si>
    <t xml:space="preserve">Métallurgie de l'aluminium </t>
  </si>
  <si>
    <t>24.43Z</t>
  </si>
  <si>
    <t xml:space="preserve">Métallurgie du plomb, du zinc ou de l'étain </t>
  </si>
  <si>
    <t>24.44Z</t>
  </si>
  <si>
    <t xml:space="preserve">Métallurgie du cuivre </t>
  </si>
  <si>
    <t>24.45Z</t>
  </si>
  <si>
    <t xml:space="preserve">Métallurgie des autres métaux non ferreux </t>
  </si>
  <si>
    <t>24.46Z</t>
  </si>
  <si>
    <t xml:space="preserve">Élaboration et transformation de matières nucléaires </t>
  </si>
  <si>
    <t>24.51Z</t>
  </si>
  <si>
    <t>Fonderie de fonte</t>
  </si>
  <si>
    <t>24.52Z</t>
  </si>
  <si>
    <t xml:space="preserve">Fonderie d'acier </t>
  </si>
  <si>
    <t>24.53Z</t>
  </si>
  <si>
    <t xml:space="preserve">Fonderie de métaux légers </t>
  </si>
  <si>
    <t>24.54Z</t>
  </si>
  <si>
    <t xml:space="preserve">Fonderie d'autres métaux non ferreux </t>
  </si>
  <si>
    <t>25.11Z</t>
  </si>
  <si>
    <t xml:space="preserve">Fabrication de structures métalliques et de parties de structures </t>
  </si>
  <si>
    <t>25.12Z</t>
  </si>
  <si>
    <t xml:space="preserve">Fabrication de portes et fenêtres en métal </t>
  </si>
  <si>
    <t>25.21Z</t>
  </si>
  <si>
    <t xml:space="preserve">Fabrication de radiateurs et de chaudières pour le chauffage central </t>
  </si>
  <si>
    <t>25.29Z</t>
  </si>
  <si>
    <t xml:space="preserve">Fabrication d'autres réservoirs, citernes et conteneurs métalliques </t>
  </si>
  <si>
    <t>25.30Z</t>
  </si>
  <si>
    <t xml:space="preserve">Fabrication de générateurs de vapeur, à l'exception des chaudières pour le chauffage central </t>
  </si>
  <si>
    <t>25.40Z</t>
  </si>
  <si>
    <t>Fabrication d'arme et de munitions</t>
  </si>
  <si>
    <t>25.50A</t>
  </si>
  <si>
    <t xml:space="preserve">Forge, estampage, matriçage ; métallurgie des poudres </t>
  </si>
  <si>
    <t>25.50B</t>
  </si>
  <si>
    <t xml:space="preserve">Découpage, emboutissage </t>
  </si>
  <si>
    <t>25.61Z</t>
  </si>
  <si>
    <t xml:space="preserve">Traitement et revêtement des métaux </t>
  </si>
  <si>
    <t>25.62A</t>
  </si>
  <si>
    <t xml:space="preserve">Décolletage </t>
  </si>
  <si>
    <t>25.62B</t>
  </si>
  <si>
    <t>Mécanique industrielle</t>
  </si>
  <si>
    <t>25.71Z</t>
  </si>
  <si>
    <t xml:space="preserve">Fabrication de coutellerie </t>
  </si>
  <si>
    <t>25.72Z</t>
  </si>
  <si>
    <t xml:space="preserve">Fabrication de serrures et de ferrures </t>
  </si>
  <si>
    <t>25.73A</t>
  </si>
  <si>
    <t xml:space="preserve">Fabrication de moules et modèles </t>
  </si>
  <si>
    <t>25.73B</t>
  </si>
  <si>
    <t xml:space="preserve">Fabrication d'autres outillages </t>
  </si>
  <si>
    <t>25.91Z</t>
  </si>
  <si>
    <t xml:space="preserve">Fabrication de fûts et emballages métalliques similaires </t>
  </si>
  <si>
    <t>25.92Z</t>
  </si>
  <si>
    <t>Fabrication d'emballages métalliques légers</t>
  </si>
  <si>
    <t>25.93Z</t>
  </si>
  <si>
    <t xml:space="preserve">Fabrication d'articles en fils métalliques, de chaînes et de ressorts </t>
  </si>
  <si>
    <t>25.94Z</t>
  </si>
  <si>
    <t xml:space="preserve">Fabrication de vis et de boulons </t>
  </si>
  <si>
    <t>25.99A</t>
  </si>
  <si>
    <t xml:space="preserve">Fabrication d'articles métalliques ménagers </t>
  </si>
  <si>
    <t>25.99B</t>
  </si>
  <si>
    <t xml:space="preserve">Fabrication d'autres articles métalliques </t>
  </si>
  <si>
    <t>26.11Z</t>
  </si>
  <si>
    <t xml:space="preserve">Fabrication de composants électroniques </t>
  </si>
  <si>
    <t>26.12Z</t>
  </si>
  <si>
    <t xml:space="preserve">Fabrication de cartes électroniques assemblées </t>
  </si>
  <si>
    <t>26.20Z</t>
  </si>
  <si>
    <t xml:space="preserve">Fabrication d'ordinateurs et d'équipements périphériques </t>
  </si>
  <si>
    <t>26.30Z</t>
  </si>
  <si>
    <t xml:space="preserve">Fabrication d'équipements de communication </t>
  </si>
  <si>
    <t>26.40Z</t>
  </si>
  <si>
    <t xml:space="preserve">Fabrication de produits électroniques grand public </t>
  </si>
  <si>
    <t>26.51A</t>
  </si>
  <si>
    <t xml:space="preserve">Fabrication d'équipements d'aide à la navigation </t>
  </si>
  <si>
    <t>26.51B</t>
  </si>
  <si>
    <t xml:space="preserve">Fabrication d'instrumentation scientifique et technique </t>
  </si>
  <si>
    <t>26.52Z</t>
  </si>
  <si>
    <t xml:space="preserve">Horlogerie </t>
  </si>
  <si>
    <t>26.60Z</t>
  </si>
  <si>
    <t xml:space="preserve">Fabrication d'équipements d'irradiation médicale, d'équipements électromédicaux et électrothérapeutiques </t>
  </si>
  <si>
    <t>26.70Z</t>
  </si>
  <si>
    <t xml:space="preserve">Fabrication de matériels optique et photographique </t>
  </si>
  <si>
    <t>26.80Z</t>
  </si>
  <si>
    <t xml:space="preserve">Fabrication de supports magnétiques et optiques </t>
  </si>
  <si>
    <t>27.11Z</t>
  </si>
  <si>
    <t xml:space="preserve">Fabrication de moteurs, génératrices et transformateurs électriques </t>
  </si>
  <si>
    <t>27.12Z</t>
  </si>
  <si>
    <t xml:space="preserve">Fabrication de matériel de distribution et de commande électrique </t>
  </si>
  <si>
    <t>27.20Z</t>
  </si>
  <si>
    <t xml:space="preserve">Fabrication de piles et d'accumulateurs électriques </t>
  </si>
  <si>
    <t>27.31Z</t>
  </si>
  <si>
    <t xml:space="preserve">Fabrication de câbles de fibres optiques </t>
  </si>
  <si>
    <t>27.32Z</t>
  </si>
  <si>
    <t xml:space="preserve">Fabrication d'autres fils et câbles électroniques ou électriques </t>
  </si>
  <si>
    <t>27.33Z</t>
  </si>
  <si>
    <t xml:space="preserve">Fabrication de matériel d'installation électrique </t>
  </si>
  <si>
    <t>27.40Z</t>
  </si>
  <si>
    <t xml:space="preserve">Fabrication d'appareils d'éclairage électrique </t>
  </si>
  <si>
    <t>27.51Z</t>
  </si>
  <si>
    <t>Fabrication d'appareils électroménagers</t>
  </si>
  <si>
    <t>27.52Z</t>
  </si>
  <si>
    <t xml:space="preserve">Fabrication d'appareils ménagers non électriques </t>
  </si>
  <si>
    <t>27.90Z</t>
  </si>
  <si>
    <t xml:space="preserve">Fabrication d'autres matériels électriques </t>
  </si>
  <si>
    <t>28.11Z</t>
  </si>
  <si>
    <t xml:space="preserve">Fabrication de moteurs et turbines, à l'exception des moteurs d’avions et de véhicules </t>
  </si>
  <si>
    <t>28.12Z</t>
  </si>
  <si>
    <t xml:space="preserve">Fabrication d'équipements hydrauliques et pneumatiques </t>
  </si>
  <si>
    <t>28.13Z</t>
  </si>
  <si>
    <t xml:space="preserve">Fabrication d'autres pompes et compresseurs </t>
  </si>
  <si>
    <t>28.14Z</t>
  </si>
  <si>
    <t xml:space="preserve">Fabrication d'autres articles de robinetterie </t>
  </si>
  <si>
    <t>28.15Z</t>
  </si>
  <si>
    <t xml:space="preserve">Fabrication d'engrenages et d'organes mécaniques de transmission </t>
  </si>
  <si>
    <t>28.21Z</t>
  </si>
  <si>
    <t xml:space="preserve">Fabrication de fours et brûleurs </t>
  </si>
  <si>
    <t>28.22Z</t>
  </si>
  <si>
    <t xml:space="preserve">Fabrication de matériel de levage et de manutention </t>
  </si>
  <si>
    <t>28.23Z</t>
  </si>
  <si>
    <t xml:space="preserve">Fabrication de machines et d'équipements de bureau (à l'exception des ordinateurs et équipements périphériques) </t>
  </si>
  <si>
    <t>28.24Z</t>
  </si>
  <si>
    <t xml:space="preserve">Fabrication d'outillage portatif à moteur incorporé </t>
  </si>
  <si>
    <t>28.25Z</t>
  </si>
  <si>
    <t xml:space="preserve">Fabrication d'équipements aérauliques et frigorifiques industriels </t>
  </si>
  <si>
    <t>28.29A</t>
  </si>
  <si>
    <t>Fabrication d'équipements d'emballage, de conditionnement et de pesage</t>
  </si>
  <si>
    <t>28.29B</t>
  </si>
  <si>
    <t xml:space="preserve">Fabrication d'autres machines d'usage général </t>
  </si>
  <si>
    <t>28.30Z</t>
  </si>
  <si>
    <t xml:space="preserve">Fabrication de machines agricoles et forestières </t>
  </si>
  <si>
    <t>28.41Z</t>
  </si>
  <si>
    <t xml:space="preserve">Fabrication de machines-outils pour le travail des métaux </t>
  </si>
  <si>
    <t>28.49Z</t>
  </si>
  <si>
    <t xml:space="preserve">Fabrication d'autres machines-outils </t>
  </si>
  <si>
    <t>28.91Z</t>
  </si>
  <si>
    <t xml:space="preserve">Fabrication de machines pour la métallurgie </t>
  </si>
  <si>
    <t>28.92Z</t>
  </si>
  <si>
    <t xml:space="preserve">Fabrication de machines pour l'extraction ou la construction </t>
  </si>
  <si>
    <t>28.93Z</t>
  </si>
  <si>
    <t xml:space="preserve">Fabrication de machines pour l'industrie agro-alimentaire </t>
  </si>
  <si>
    <t>28.94Z</t>
  </si>
  <si>
    <t xml:space="preserve">Fabrication de machines pour les industries textiles </t>
  </si>
  <si>
    <t>28.95Z</t>
  </si>
  <si>
    <t xml:space="preserve">Fabrication de machines pour les industries du papier et du carton </t>
  </si>
  <si>
    <t>28.96Z</t>
  </si>
  <si>
    <t>Fabrication de machines pour le travail du caoutchouc ou des plastiques</t>
  </si>
  <si>
    <t>28.99A</t>
  </si>
  <si>
    <t xml:space="preserve">Fabrication de machines d'imprimerie </t>
  </si>
  <si>
    <t>28.99B</t>
  </si>
  <si>
    <t xml:space="preserve">Fabrication d'autres machines spécialisées </t>
  </si>
  <si>
    <t>29.10Z</t>
  </si>
  <si>
    <t xml:space="preserve">Construction de véhicules automobiles </t>
  </si>
  <si>
    <t>29.20Z</t>
  </si>
  <si>
    <t xml:space="preserve">Fabrication de carrosseries et remorques </t>
  </si>
  <si>
    <t>29.31Z</t>
  </si>
  <si>
    <t xml:space="preserve">Fabrication d'équipements électriques et électroniques automobiles </t>
  </si>
  <si>
    <t>29.32Z</t>
  </si>
  <si>
    <t xml:space="preserve">Fabrication d'autres équipements automobiles </t>
  </si>
  <si>
    <t>30.11Z</t>
  </si>
  <si>
    <t xml:space="preserve">Construction de navires et de structures flottantes </t>
  </si>
  <si>
    <t>30.12Z</t>
  </si>
  <si>
    <t xml:space="preserve">Construction de bateaux de plaisance </t>
  </si>
  <si>
    <t>30.20Z</t>
  </si>
  <si>
    <t xml:space="preserve">Construction de locomotives et d'autre matériel ferroviaire roulant </t>
  </si>
  <si>
    <t>30.30Z</t>
  </si>
  <si>
    <t xml:space="preserve">Construction aéronautique et spatiale </t>
  </si>
  <si>
    <t>30.40Z</t>
  </si>
  <si>
    <t xml:space="preserve">Construction de véhicule militaire de combat </t>
  </si>
  <si>
    <t>30.91Z</t>
  </si>
  <si>
    <t xml:space="preserve">Fabrication de motocycles </t>
  </si>
  <si>
    <t>30.92Z</t>
  </si>
  <si>
    <t xml:space="preserve">Fabrication de bicyclettes et de véhicules pour invalides </t>
  </si>
  <si>
    <t>30.99Z</t>
  </si>
  <si>
    <t xml:space="preserve">Fabrication d'autres équipements de transport n.c.a. </t>
  </si>
  <si>
    <t>31.01Z</t>
  </si>
  <si>
    <t xml:space="preserve">Fabrication de meubles de bureau et de magasin </t>
  </si>
  <si>
    <t>31.02Z</t>
  </si>
  <si>
    <t xml:space="preserve">Fabrication de meubles de cuisine </t>
  </si>
  <si>
    <t>31.03Z</t>
  </si>
  <si>
    <t xml:space="preserve">Fabrication de matelas </t>
  </si>
  <si>
    <t>31.09A</t>
  </si>
  <si>
    <t xml:space="preserve">Fabrication de sièges d'ameublement d'intérieur </t>
  </si>
  <si>
    <t>31.09B</t>
  </si>
  <si>
    <t>Fabrication d'autres meubles et industries connexes de l'ameublement</t>
  </si>
  <si>
    <t>32.11Z</t>
  </si>
  <si>
    <t xml:space="preserve">Frappe de monnaie </t>
  </si>
  <si>
    <t>32.12Z</t>
  </si>
  <si>
    <t xml:space="preserve">Fabrication d'articles de joaillerie et bijouterie </t>
  </si>
  <si>
    <t>32.13Z</t>
  </si>
  <si>
    <t xml:space="preserve">Fabrication d'articles de bijouterie fantaisie et articles similaires </t>
  </si>
  <si>
    <t>32.20Z</t>
  </si>
  <si>
    <t xml:space="preserve">Fabrication d'instruments de musique </t>
  </si>
  <si>
    <t>32.30Z</t>
  </si>
  <si>
    <t xml:space="preserve">Fabrication d'articles de sport </t>
  </si>
  <si>
    <t>32.40Z</t>
  </si>
  <si>
    <t xml:space="preserve">Fabrication de jeux et jouets </t>
  </si>
  <si>
    <t>32.50A</t>
  </si>
  <si>
    <t xml:space="preserve">Fabrication de matériel médico-chirurgical et dentaire </t>
  </si>
  <si>
    <t>32.50B</t>
  </si>
  <si>
    <t xml:space="preserve">Fabrication de lunettes </t>
  </si>
  <si>
    <t>32.91Z</t>
  </si>
  <si>
    <t xml:space="preserve">Fabrication d'articles de brosserie </t>
  </si>
  <si>
    <t>32.99Z</t>
  </si>
  <si>
    <t xml:space="preserve">Autres activités manufacturières n.c.a. </t>
  </si>
  <si>
    <t>33.11Z</t>
  </si>
  <si>
    <t xml:space="preserve">Réparation d'ouvrages en métaux </t>
  </si>
  <si>
    <t>33.12Z</t>
  </si>
  <si>
    <t xml:space="preserve">Réparation de machines et équipements mécaniques </t>
  </si>
  <si>
    <t>33.13Z</t>
  </si>
  <si>
    <t xml:space="preserve">Réparation de matériels électroniques et optiques </t>
  </si>
  <si>
    <t>33.14Z</t>
  </si>
  <si>
    <t xml:space="preserve">Réparation d'équipements électriques </t>
  </si>
  <si>
    <t>33.15Z</t>
  </si>
  <si>
    <t xml:space="preserve">Réparation et maintenance navale </t>
  </si>
  <si>
    <t>33.16Z</t>
  </si>
  <si>
    <t xml:space="preserve">Réparation et maintenance d'aéronefs et d'engins spatiaux </t>
  </si>
  <si>
    <t>33.17Z</t>
  </si>
  <si>
    <t xml:space="preserve">Réparation et maintenance d'autres équipements de transport </t>
  </si>
  <si>
    <t>33.19Z</t>
  </si>
  <si>
    <t xml:space="preserve">Réparation d'autres équipements </t>
  </si>
  <si>
    <t>33.20A</t>
  </si>
  <si>
    <t xml:space="preserve">Installation de structures métalliques, chaudronnées et de tuyauterie </t>
  </si>
  <si>
    <t>33.20B</t>
  </si>
  <si>
    <t xml:space="preserve">Installation de machines et équipements mécaniques </t>
  </si>
  <si>
    <t>33.20C</t>
  </si>
  <si>
    <t xml:space="preserve">Conception d'ensemble et assemblage sur site industriel d'équipements de contrôle des processus industriels </t>
  </si>
  <si>
    <t>33.20D</t>
  </si>
  <si>
    <t xml:space="preserve">Installation d'équipements électriques, de matériels électroniques et optiques ou d'autres matériels </t>
  </si>
  <si>
    <t>35.11Z</t>
  </si>
  <si>
    <t xml:space="preserve">Production d'électricité </t>
  </si>
  <si>
    <t>35.12Z</t>
  </si>
  <si>
    <t>Transport d'électricité</t>
  </si>
  <si>
    <t>35.13Z</t>
  </si>
  <si>
    <t xml:space="preserve">Distribution d'électricité </t>
  </si>
  <si>
    <t>35.14Z</t>
  </si>
  <si>
    <t xml:space="preserve">Commerce d'électricité </t>
  </si>
  <si>
    <t>35.21Z</t>
  </si>
  <si>
    <t xml:space="preserve">Production de combustibles gazeux </t>
  </si>
  <si>
    <t>35.22Z</t>
  </si>
  <si>
    <t>Distribution de combustibles gazeux par conduites</t>
  </si>
  <si>
    <t>35.23Z</t>
  </si>
  <si>
    <t xml:space="preserve">Commerce de combustibles gazeux par conduites </t>
  </si>
  <si>
    <t>35.30Z</t>
  </si>
  <si>
    <t>Production et distribution de vapeur et d'air conditionné</t>
  </si>
  <si>
    <t>36.00Z</t>
  </si>
  <si>
    <t xml:space="preserve">Captage, traitement et distribution d'eau </t>
  </si>
  <si>
    <t>37.00Z</t>
  </si>
  <si>
    <t>Collecte et traitement des eaux usées</t>
  </si>
  <si>
    <t>38.11Z</t>
  </si>
  <si>
    <t xml:space="preserve">Collecte des déchets non dangereux </t>
  </si>
  <si>
    <t>38.12Z</t>
  </si>
  <si>
    <t xml:space="preserve">Collecte des déchets dangereux </t>
  </si>
  <si>
    <t>38.21Z</t>
  </si>
  <si>
    <t xml:space="preserve">Traitement et élimination des déchets non dangereux </t>
  </si>
  <si>
    <t>38.22Z</t>
  </si>
  <si>
    <t xml:space="preserve">Traitement et élimination des déchets dangereux </t>
  </si>
  <si>
    <t>38.31Z</t>
  </si>
  <si>
    <t xml:space="preserve">Démantèlement d'épaves </t>
  </si>
  <si>
    <t>38.32Z</t>
  </si>
  <si>
    <t xml:space="preserve">Récupération de déchets triés </t>
  </si>
  <si>
    <t>39.00Z</t>
  </si>
  <si>
    <t xml:space="preserve">Dépollution et autres services de gestion des déchets </t>
  </si>
  <si>
    <t>41.10A</t>
  </si>
  <si>
    <t>Promotion immobilière de logements</t>
  </si>
  <si>
    <t>41.10B</t>
  </si>
  <si>
    <t>Promotion immobilière de bureaux 543</t>
  </si>
  <si>
    <t>41.10C</t>
  </si>
  <si>
    <t xml:space="preserve">Promotion immobilière d'autres bâtiments </t>
  </si>
  <si>
    <t>41.10D</t>
  </si>
  <si>
    <t xml:space="preserve">Supports juridiques de programmes </t>
  </si>
  <si>
    <t>41.20A</t>
  </si>
  <si>
    <t xml:space="preserve">Construction de maisons individuelles </t>
  </si>
  <si>
    <t>41.20B</t>
  </si>
  <si>
    <t xml:space="preserve">Construction d'autres bâtiments </t>
  </si>
  <si>
    <t>42.11Z</t>
  </si>
  <si>
    <t xml:space="preserve">Construction de routes et autoroutes </t>
  </si>
  <si>
    <t>42.12Z</t>
  </si>
  <si>
    <t xml:space="preserve">Construction de voies ferrées de surface et souterraines </t>
  </si>
  <si>
    <t>42.13A</t>
  </si>
  <si>
    <t>Construction d'ouvrages d'art</t>
  </si>
  <si>
    <t>42.13B</t>
  </si>
  <si>
    <t xml:space="preserve">Construction et entretien de tunnels </t>
  </si>
  <si>
    <t>42.21Z</t>
  </si>
  <si>
    <t xml:space="preserve">Construction de réseaux pour fluides </t>
  </si>
  <si>
    <t>42.22Z</t>
  </si>
  <si>
    <t xml:space="preserve">Construction de réseaux électriques et de télécommunications </t>
  </si>
  <si>
    <t>42.91Z</t>
  </si>
  <si>
    <t xml:space="preserve">Construction d'ouvrages maritimes et fluviaux </t>
  </si>
  <si>
    <t>42.99Z</t>
  </si>
  <si>
    <t xml:space="preserve">Construction d'autres ouvrages de génie civil n.c.a. </t>
  </si>
  <si>
    <t>43.11Z</t>
  </si>
  <si>
    <t xml:space="preserve">Travaux de démolition </t>
  </si>
  <si>
    <t>43.12A</t>
  </si>
  <si>
    <t xml:space="preserve">Travaux de terrassement courants et travaux préparatoires </t>
  </si>
  <si>
    <t>43.12B</t>
  </si>
  <si>
    <t xml:space="preserve">Travaux de terrassement spécialisés ou de grande masse </t>
  </si>
  <si>
    <t>43.13Z</t>
  </si>
  <si>
    <t xml:space="preserve">Forages et sondages </t>
  </si>
  <si>
    <t>43.21A</t>
  </si>
  <si>
    <t xml:space="preserve">Travaux d'installation électrique dans tous locaux </t>
  </si>
  <si>
    <t>43.21B</t>
  </si>
  <si>
    <t xml:space="preserve">Travaux d'installation électrique sur la voie publique </t>
  </si>
  <si>
    <t>43.22A</t>
  </si>
  <si>
    <t xml:space="preserve">Travaux d'installation d'eau et de gaz en tous locaux </t>
  </si>
  <si>
    <t>43.22B</t>
  </si>
  <si>
    <t xml:space="preserve">Travaux d'installation d'équipements thermiques et de climatisation </t>
  </si>
  <si>
    <t>43.29A</t>
  </si>
  <si>
    <t>Travaux d'isolation</t>
  </si>
  <si>
    <t>43.29B</t>
  </si>
  <si>
    <t xml:space="preserve">Autres travaux d'installation n.c.a. </t>
  </si>
  <si>
    <t>43.31Z</t>
  </si>
  <si>
    <t xml:space="preserve">Travaux de plâtrerie </t>
  </si>
  <si>
    <t>43.32A</t>
  </si>
  <si>
    <t xml:space="preserve">Travaux de menuiserie bois et PVC </t>
  </si>
  <si>
    <t>43.32B</t>
  </si>
  <si>
    <t xml:space="preserve">Travaux de menuiserie métallique et serrurerie </t>
  </si>
  <si>
    <t>43.32C</t>
  </si>
  <si>
    <t xml:space="preserve">Agencement de lieux de vente </t>
  </si>
  <si>
    <t>43.33Z</t>
  </si>
  <si>
    <t xml:space="preserve">Travaux de revêtement des sols et des murs </t>
  </si>
  <si>
    <t>43.34Z</t>
  </si>
  <si>
    <t xml:space="preserve">Travaux de peinture et vitrerie </t>
  </si>
  <si>
    <t>43.39Z</t>
  </si>
  <si>
    <t xml:space="preserve">Autres travaux de finition </t>
  </si>
  <si>
    <t>43.91A</t>
  </si>
  <si>
    <t xml:space="preserve">Travaux de charpente </t>
  </si>
  <si>
    <t>43.91B</t>
  </si>
  <si>
    <t xml:space="preserve">Travaux de couverture par éléments </t>
  </si>
  <si>
    <t>43.99A</t>
  </si>
  <si>
    <t xml:space="preserve">Travaux d'étanchéification </t>
  </si>
  <si>
    <t>43.99B</t>
  </si>
  <si>
    <t xml:space="preserve">Travaux de montage de structures métalliques </t>
  </si>
  <si>
    <t>43.99C</t>
  </si>
  <si>
    <t xml:space="preserve">Travaux de maçonnerie générale et gros oeuvre de bâtiment </t>
  </si>
  <si>
    <t>43.99D</t>
  </si>
  <si>
    <t xml:space="preserve">Autres travaux spécialisés de construction </t>
  </si>
  <si>
    <t>43.99E</t>
  </si>
  <si>
    <t xml:space="preserve">Location avec opérateur de matériel de construction </t>
  </si>
  <si>
    <t>45.11Z</t>
  </si>
  <si>
    <t xml:space="preserve">Commerce de voitures et de véhicules automobiles légers </t>
  </si>
  <si>
    <t>45.19Z</t>
  </si>
  <si>
    <t xml:space="preserve">Commerce d'autres véhicules automobiles </t>
  </si>
  <si>
    <t>45.20A</t>
  </si>
  <si>
    <t xml:space="preserve">Entretien et réparation de véhicules automobiles légers </t>
  </si>
  <si>
    <t>45.20B</t>
  </si>
  <si>
    <t xml:space="preserve">Entretien et réparation d'autres véhicules automobiles </t>
  </si>
  <si>
    <t>45.31Z</t>
  </si>
  <si>
    <t xml:space="preserve">Commerce de gros d'équipements automobiles </t>
  </si>
  <si>
    <t>45.32Z</t>
  </si>
  <si>
    <t xml:space="preserve">Commerce de détail d'équipements automobiles </t>
  </si>
  <si>
    <t>45.40Z</t>
  </si>
  <si>
    <t xml:space="preserve">Commerce et réparation de motocycles </t>
  </si>
  <si>
    <t>46.11Z</t>
  </si>
  <si>
    <t xml:space="preserve">Intermédiaires du commerce en matières premières agricoles, animaux vivants, matières premières textiles et produits semi-finis </t>
  </si>
  <si>
    <t>46.12A</t>
  </si>
  <si>
    <t xml:space="preserve">Centrales d'achat de carburant </t>
  </si>
  <si>
    <t>46.12B</t>
  </si>
  <si>
    <t xml:space="preserve">Autres intermédiaires du commerce en combustibles, métaux, minéraux et produits chimiques </t>
  </si>
  <si>
    <t>46.13Z</t>
  </si>
  <si>
    <t xml:space="preserve">Intermédiaires du commerce en bois et matériaux de construction </t>
  </si>
  <si>
    <t>46.14Z</t>
  </si>
  <si>
    <t xml:space="preserve">Intermédiaires du commerce en machines, équipements industriels, navires et avions </t>
  </si>
  <si>
    <t>46.15Z</t>
  </si>
  <si>
    <t>Intermédiaires du commerce en meubles, articles de ménage et quincaillerie</t>
  </si>
  <si>
    <t>46.16Z</t>
  </si>
  <si>
    <t xml:space="preserve">Intermédiaires du commerce en textiles, habillement, fourrures, chaussures et articles en cuir </t>
  </si>
  <si>
    <t>46.17A</t>
  </si>
  <si>
    <t xml:space="preserve">Centrales d'achat alimentaires </t>
  </si>
  <si>
    <t>46.17B</t>
  </si>
  <si>
    <t xml:space="preserve">Autres intermédiaires du commerce en denrées, boissons et tabac </t>
  </si>
  <si>
    <t>46.18Z</t>
  </si>
  <si>
    <t>Intermédiaires spécialisés dans le commerce d'autres produits spécifiques</t>
  </si>
  <si>
    <t>46.19A</t>
  </si>
  <si>
    <t xml:space="preserve">Centrales d'achat non alimentaires </t>
  </si>
  <si>
    <t>46.19B</t>
  </si>
  <si>
    <t xml:space="preserve">Autres intermédiaires du commerce en produits divers </t>
  </si>
  <si>
    <t>46.21Z</t>
  </si>
  <si>
    <t xml:space="preserve">Commerce de gros (commerce interentreprises) de céréales, de tabac non manufacturé, de semences et d'aliments pour le bétail </t>
  </si>
  <si>
    <t>46.22Z</t>
  </si>
  <si>
    <t xml:space="preserve">Commerce de gros (commerce interentreprises) de fleurs et plantes </t>
  </si>
  <si>
    <t>46.23Z</t>
  </si>
  <si>
    <t xml:space="preserve">Commerce de gros (commerce interentreprises) d'animaux vivants </t>
  </si>
  <si>
    <t>46.24Z</t>
  </si>
  <si>
    <t xml:space="preserve">Commerce de gros (commerce interentreprises) de cuirs et peaux </t>
  </si>
  <si>
    <t>46.31Z</t>
  </si>
  <si>
    <t xml:space="preserve">Commerce de gros (commerce interentreprises) de fruits et légumes </t>
  </si>
  <si>
    <t>46.32A</t>
  </si>
  <si>
    <t>Commerce de gros (commerce interentreprises) de viandes de boucherie</t>
  </si>
  <si>
    <t>46.32B</t>
  </si>
  <si>
    <t>Commerce de gros (commerce interentreprises) de produits à base de viande</t>
  </si>
  <si>
    <t>46.32C</t>
  </si>
  <si>
    <t xml:space="preserve">Commerce de gros (commerce interentreprises) de volailles et gibier </t>
  </si>
  <si>
    <t>46.33Z</t>
  </si>
  <si>
    <t xml:space="preserve">Commerce de gros (commerce interentreprises) de produits laitiers, oeufs, huiles et matières grasses comestibles </t>
  </si>
  <si>
    <t>46.34Z</t>
  </si>
  <si>
    <t xml:space="preserve">Commerce de gros (commerce interentreprises) de boissons </t>
  </si>
  <si>
    <t>46.35Z</t>
  </si>
  <si>
    <t xml:space="preserve">Commerce de gros (commerce interentreprises) de produits à base de tabac </t>
  </si>
  <si>
    <t>46.36Z</t>
  </si>
  <si>
    <t>Commerce de gros (commerce interentreprises) de sucre, chocolat et confiserie</t>
  </si>
  <si>
    <t>46.37Z</t>
  </si>
  <si>
    <t>Commerce de gros (commerce interentreprises) de café, thé, cacao et épices</t>
  </si>
  <si>
    <t>46.38A</t>
  </si>
  <si>
    <t xml:space="preserve">Commerce de gros (commerce interentreprises) de poissons, crustacés et mollusque </t>
  </si>
  <si>
    <t>46.38B</t>
  </si>
  <si>
    <t>Commerce de gros (commerce interentreprises) alimentaire spécialisé divers</t>
  </si>
  <si>
    <t>46.39A</t>
  </si>
  <si>
    <t xml:space="preserve">Commerce de gros (commerce interentreprises) de produits surgelés </t>
  </si>
  <si>
    <t>46.39B</t>
  </si>
  <si>
    <t>Commerce de gros (commerce interentreprises) alimentaire non spécialisé</t>
  </si>
  <si>
    <t>46.41Z</t>
  </si>
  <si>
    <t xml:space="preserve">Commerce de gros (commerce interentreprises) de textiles </t>
  </si>
  <si>
    <t>46.42Z</t>
  </si>
  <si>
    <t>Commerce de gros (commerce interentreprises) d'habillement et de chaussures</t>
  </si>
  <si>
    <t>46.43Z</t>
  </si>
  <si>
    <t>Commerce de gros (commerce interentreprises) d'appareils éléctroménagers</t>
  </si>
  <si>
    <t>46.44Z</t>
  </si>
  <si>
    <t>Commerce de gros (commerce interentreprises) de vaisselle, verrerie et produits d'entretien</t>
  </si>
  <si>
    <t>46.45Z</t>
  </si>
  <si>
    <t>Commerce de gros (commerce interentreprises) de parfumerie et de produits de beauté</t>
  </si>
  <si>
    <t>46.46Z</t>
  </si>
  <si>
    <t>Commerce de gros (commerce interentreprises) de produits pharmaceutiques</t>
  </si>
  <si>
    <t>46.47Z</t>
  </si>
  <si>
    <t xml:space="preserve">Commerce de gros (commerce interentreprises) de meubles, de tapis et d'appareils d'éclairage </t>
  </si>
  <si>
    <t>46.48Z</t>
  </si>
  <si>
    <t xml:space="preserve">Commerce de gros (commerce interentreprises) d'articles d'horlogerie et de bijouterie </t>
  </si>
  <si>
    <t>46.49Z</t>
  </si>
  <si>
    <t>Commerce de gros (commerce interentreprises) d'autres biens domestiques</t>
  </si>
  <si>
    <t>46.51Z</t>
  </si>
  <si>
    <t xml:space="preserve">Commerce de gros (commerce interentreprises) d'ordinateurs, d'équipements informatiques périphériques et de logiciels </t>
  </si>
  <si>
    <t>46.52Z</t>
  </si>
  <si>
    <t xml:space="preserve">Commerce de gros (commerce interentreprises) de composants et d'équipements électroniques et de télécommunication </t>
  </si>
  <si>
    <t>46.61Z</t>
  </si>
  <si>
    <t xml:space="preserve">Commerce de gros (commerce interentreprises) de matériel agricole </t>
  </si>
  <si>
    <t>46.62Z</t>
  </si>
  <si>
    <t xml:space="preserve">Commerce de gros (commerce interentreprises) de machines-outils </t>
  </si>
  <si>
    <t>46.63Z</t>
  </si>
  <si>
    <t xml:space="preserve">Commerce de gros (commerce interentreprises) de machines pour l'extraction, la construction et le génie civil </t>
  </si>
  <si>
    <t>46.64Z</t>
  </si>
  <si>
    <t xml:space="preserve">Commerce de gros (commerce interentreprises) de machines pour l'industrie textile et l'habillement </t>
  </si>
  <si>
    <t>46.65Z</t>
  </si>
  <si>
    <t xml:space="preserve">Commerce de gros (commerce interentreprises) de mobilier de bureau </t>
  </si>
  <si>
    <t>46.66Z</t>
  </si>
  <si>
    <t xml:space="preserve">Commerce de gros (commerce interentreprises) d'autres machines et équipements de bureau </t>
  </si>
  <si>
    <t>46.69A</t>
  </si>
  <si>
    <t xml:space="preserve">Commerce de gros (commerce interentreprises) de matériel électrique </t>
  </si>
  <si>
    <t>46.69B</t>
  </si>
  <si>
    <t xml:space="preserve">Commerce de gros (commerce interentreprises) de fournitures et équipements industriels divers </t>
  </si>
  <si>
    <t>46.69C</t>
  </si>
  <si>
    <t xml:space="preserve">Commerce de gros (commerce interentreprises) de fournitures et équipements divers pour le commerce et les services </t>
  </si>
  <si>
    <t>46.71Z</t>
  </si>
  <si>
    <t xml:space="preserve">Commerce de gros (commerce interentreprises) de combustibles et de produits annexes </t>
  </si>
  <si>
    <t>46.72Z</t>
  </si>
  <si>
    <t>Commerce de gros (commerce interentreprises) de minerais et métaux</t>
  </si>
  <si>
    <t>46.73A</t>
  </si>
  <si>
    <t>Commerce de gros (commerce interentreprises) de bois et de matériaux de construction</t>
  </si>
  <si>
    <t>46.73B</t>
  </si>
  <si>
    <t xml:space="preserve">Commerce de gros (commerce interentreprises) d'appareils sanitaires et de produits de décoration </t>
  </si>
  <si>
    <t>46.74A</t>
  </si>
  <si>
    <t xml:space="preserve">Commerce de gros (commerce interentreprises) de quincaillerie </t>
  </si>
  <si>
    <t>46.74B</t>
  </si>
  <si>
    <t xml:space="preserve">Commerce de gros (commerce interentreprises) de fournitures pour la plomberie et le chauffage </t>
  </si>
  <si>
    <t>46.75Z</t>
  </si>
  <si>
    <t>Commerce de gros (commerce interentreprises) de produits chimiques</t>
  </si>
  <si>
    <t>46.76Z</t>
  </si>
  <si>
    <t xml:space="preserve">Commerce de gros (commerce interentreprises) d'autres produits intermédiaires </t>
  </si>
  <si>
    <t>46.77Z</t>
  </si>
  <si>
    <t xml:space="preserve">Commerce de gros (commerce interentreprises) de déchets et débris </t>
  </si>
  <si>
    <t>46.90Z</t>
  </si>
  <si>
    <t xml:space="preserve">Commerce de gros (commerce interentreprises) non spécialisé </t>
  </si>
  <si>
    <t>47.11A</t>
  </si>
  <si>
    <t xml:space="preserve">Commerce de détail de produits surgelés </t>
  </si>
  <si>
    <t>47.11B</t>
  </si>
  <si>
    <t xml:space="preserve">Commerce d'alimentation générale </t>
  </si>
  <si>
    <t>47.11C</t>
  </si>
  <si>
    <t xml:space="preserve">Supérettes </t>
  </si>
  <si>
    <t>47.11D</t>
  </si>
  <si>
    <t xml:space="preserve">Supermarchés </t>
  </si>
  <si>
    <t>47.11E</t>
  </si>
  <si>
    <t xml:space="preserve">Magasins multi-commerces </t>
  </si>
  <si>
    <t>47.11F</t>
  </si>
  <si>
    <t xml:space="preserve">Hypermarchés </t>
  </si>
  <si>
    <t>47.19A</t>
  </si>
  <si>
    <t xml:space="preserve">Grands magasins </t>
  </si>
  <si>
    <t>47.19B</t>
  </si>
  <si>
    <t xml:space="preserve">Autres commerces de détail en magasin non spécialisé </t>
  </si>
  <si>
    <t>47.21Z</t>
  </si>
  <si>
    <t xml:space="preserve">Commerce de détail de fruits et légumes en magasin spécialisé </t>
  </si>
  <si>
    <t>47.22Z</t>
  </si>
  <si>
    <t xml:space="preserve">Commerce de détail de viandes et de produits à base de viande en magasin spécialisé </t>
  </si>
  <si>
    <t>47.23Z</t>
  </si>
  <si>
    <t>Commerce de détail de poissons, crustacés et mollusques en magasin spécialisé</t>
  </si>
  <si>
    <t>47.24Z</t>
  </si>
  <si>
    <t>Commerce de détail de pain, pâtisserie et confiserie en magasin spécialisé</t>
  </si>
  <si>
    <t>47.25Z</t>
  </si>
  <si>
    <t xml:space="preserve">Commerce de détail de boissons en magasin spécialisé </t>
  </si>
  <si>
    <t>47.26Z</t>
  </si>
  <si>
    <t>Commerce de détail de produits à base de tabac en magasin spécialisé</t>
  </si>
  <si>
    <t>47.29Z</t>
  </si>
  <si>
    <t xml:space="preserve">Autres commerces de détail alimentaires en magasin spécialisé </t>
  </si>
  <si>
    <t>47.30Z</t>
  </si>
  <si>
    <t xml:space="preserve">Commerce de détail de carburants en magasin spécialisé </t>
  </si>
  <si>
    <t>47.41Z</t>
  </si>
  <si>
    <t xml:space="preserve">Commerce de détail d'ordinateurs, d'unités périphériques et de logiciels en magasin spécialisé </t>
  </si>
  <si>
    <t>47.42Z</t>
  </si>
  <si>
    <t>Commerce de détail de matériels de télécommunication en magasin spécialisé</t>
  </si>
  <si>
    <t>47.43Z</t>
  </si>
  <si>
    <t>Commerce de détail de matériels audio et vidéo en magasin spécialisé</t>
  </si>
  <si>
    <t>47.51Z</t>
  </si>
  <si>
    <t xml:space="preserve">Commerce de détail de textiles en magasin spécialisé </t>
  </si>
  <si>
    <t>47.52A</t>
  </si>
  <si>
    <t>Commerce de détail de quincaillerie, peintures et verres en petites surfaces (moins de 400 m²)</t>
  </si>
  <si>
    <t>47.52B</t>
  </si>
  <si>
    <t>Commerce de détail de quincaillerie, peintures et verres en grandes surfaces (400 m² et plus)</t>
  </si>
  <si>
    <t>47.53Z</t>
  </si>
  <si>
    <t>Commerce de détail de tapis, moquettes et revêtements de murs et de sols en magasin spécialisé</t>
  </si>
  <si>
    <t>47.54Z</t>
  </si>
  <si>
    <t>Commerce de détail d'appareils électroménagers en magasin spécialisé</t>
  </si>
  <si>
    <t>47.59A</t>
  </si>
  <si>
    <t xml:space="preserve">Commerce de détail de meubles </t>
  </si>
  <si>
    <t>47.59B</t>
  </si>
  <si>
    <t xml:space="preserve">Commerce de détail d'autres équipements du foyer </t>
  </si>
  <si>
    <t>47.61Z</t>
  </si>
  <si>
    <t xml:space="preserve">Commerce de détail de livres en magasin spécialisé </t>
  </si>
  <si>
    <t>47.62Z</t>
  </si>
  <si>
    <t xml:space="preserve">Commerce de détail de journaux et papeterie en magasin spécialisé </t>
  </si>
  <si>
    <t>47.63Z</t>
  </si>
  <si>
    <t>Commerce de détail d'enregistrements musicaux et vidéo en magasin spécialisé</t>
  </si>
  <si>
    <t>47.64Z</t>
  </si>
  <si>
    <t xml:space="preserve">Commerce de détail d'articles de sport en magasin spécialisé </t>
  </si>
  <si>
    <t>47.65Z</t>
  </si>
  <si>
    <t xml:space="preserve">Commerce de détail de jeux et jouets en magasin spécialisé </t>
  </si>
  <si>
    <t>47.71Z</t>
  </si>
  <si>
    <t xml:space="preserve">Commerce de détail d'habillement en magasin spécialisé </t>
  </si>
  <si>
    <t>47.72A</t>
  </si>
  <si>
    <t xml:space="preserve">Commerce de détail de la chaussure </t>
  </si>
  <si>
    <t>47.72B</t>
  </si>
  <si>
    <t xml:space="preserve">Commerce de détail de maroquinerie et d'articles de voyage </t>
  </si>
  <si>
    <t>47.73Z</t>
  </si>
  <si>
    <t>Commerce de détail de produits pharmaceutiques en magasin spécialisé</t>
  </si>
  <si>
    <t>47.74Z</t>
  </si>
  <si>
    <t>Commerce de détail d'articles médicaux et orthopédiques en magasin spécialisé</t>
  </si>
  <si>
    <t>47.75Z</t>
  </si>
  <si>
    <t>Commerce de détail de parfumerie et de produits de beauté en magasin spécialisé</t>
  </si>
  <si>
    <t>47.76Z</t>
  </si>
  <si>
    <t xml:space="preserve">Commerce de détail de fleurs, plantes, graines, engrais, animaux de compagnie et aliments pour ces animaux en magasin spécialisé </t>
  </si>
  <si>
    <t>47.77Z</t>
  </si>
  <si>
    <t>Commerce de détail d'articles d'horlogerie et de bijouterie en magasin spécialisé</t>
  </si>
  <si>
    <t>47.78A</t>
  </si>
  <si>
    <t xml:space="preserve">Commerces de détail d'optique </t>
  </si>
  <si>
    <t>47.78B</t>
  </si>
  <si>
    <t xml:space="preserve">Commerces de détail de charbons et combustibles </t>
  </si>
  <si>
    <t>47.78C</t>
  </si>
  <si>
    <t xml:space="preserve"> Autres commerces de détail spécialisés divers </t>
  </si>
  <si>
    <t>47.79Z</t>
  </si>
  <si>
    <t xml:space="preserve">Commerce de détail de biens d'occasion en magasin </t>
  </si>
  <si>
    <t>47.81Z</t>
  </si>
  <si>
    <t xml:space="preserve">Commerce de détail alimentaire sur éventaires et marchés </t>
  </si>
  <si>
    <t>47.82Z</t>
  </si>
  <si>
    <t>Commerce de détail de textiles, d'habillement et de chaussures sur éventaires et marchés</t>
  </si>
  <si>
    <t>47.89Z</t>
  </si>
  <si>
    <t xml:space="preserve">Autres commerces de détail sur éventaires et marchés </t>
  </si>
  <si>
    <t>47.91A</t>
  </si>
  <si>
    <t xml:space="preserve">Vente à distance sur catalogue général </t>
  </si>
  <si>
    <t>47.91B</t>
  </si>
  <si>
    <t xml:space="preserve">Vente à distance sur catalogue spécialisé </t>
  </si>
  <si>
    <t>47.99A</t>
  </si>
  <si>
    <t xml:space="preserve">Vente à domicile </t>
  </si>
  <si>
    <t>47.99B</t>
  </si>
  <si>
    <t xml:space="preserve">Vente par automates et autres commerces de détail hors magasin, éventaires ou marchés n.c.a. </t>
  </si>
  <si>
    <t>49.10Z</t>
  </si>
  <si>
    <t xml:space="preserve">Transports ferroviaires interurbains </t>
  </si>
  <si>
    <t>49.20Z</t>
  </si>
  <si>
    <t xml:space="preserve">Transports ferroviaires de fret </t>
  </si>
  <si>
    <t>49.31Z</t>
  </si>
  <si>
    <t xml:space="preserve">Transports urbains et suburbains de voyageurs </t>
  </si>
  <si>
    <t>49.32Z</t>
  </si>
  <si>
    <t xml:space="preserve">Transports de voyageurs par taxis </t>
  </si>
  <si>
    <t>49.39A</t>
  </si>
  <si>
    <t>Transports routiers réguliers de voyageurs</t>
  </si>
  <si>
    <t>49.39B</t>
  </si>
  <si>
    <t xml:space="preserve">Autres transports routiers de voyageurs </t>
  </si>
  <si>
    <t>49.39C</t>
  </si>
  <si>
    <t xml:space="preserve">Téléphériques et remontées mécaniques </t>
  </si>
  <si>
    <t>49.41A</t>
  </si>
  <si>
    <t xml:space="preserve">Transports routiers de fret interurbains </t>
  </si>
  <si>
    <t>49.41B</t>
  </si>
  <si>
    <t xml:space="preserve">Transports routiers de fret de proximité </t>
  </si>
  <si>
    <t>49.41C</t>
  </si>
  <si>
    <t xml:space="preserve">Location de camions avec chauffeur </t>
  </si>
  <si>
    <t>49.42Z</t>
  </si>
  <si>
    <t xml:space="preserve">Services de déménagement </t>
  </si>
  <si>
    <t>49.50Z</t>
  </si>
  <si>
    <t xml:space="preserve">Transports par conduites </t>
  </si>
  <si>
    <t>50.10Z</t>
  </si>
  <si>
    <t xml:space="preserve">Transports maritimes et côtiers de passagers </t>
  </si>
  <si>
    <t>50.20Z</t>
  </si>
  <si>
    <t xml:space="preserve">Transports maritimes et côtiers de fret </t>
  </si>
  <si>
    <t>50.30Z</t>
  </si>
  <si>
    <t xml:space="preserve">Transports fluviaux de passagers </t>
  </si>
  <si>
    <t>50.40Z</t>
  </si>
  <si>
    <t xml:space="preserve">Transports fluviaux de fret </t>
  </si>
  <si>
    <t>51.10Z</t>
  </si>
  <si>
    <t xml:space="preserve">Transports aériens de passagers </t>
  </si>
  <si>
    <t>51.21Z</t>
  </si>
  <si>
    <t xml:space="preserve">Transports aériens de fret </t>
  </si>
  <si>
    <t>51.22Z</t>
  </si>
  <si>
    <t xml:space="preserve">Transports spatiaux </t>
  </si>
  <si>
    <t>52.10A</t>
  </si>
  <si>
    <t xml:space="preserve">Entreposage et stockage frigorifique </t>
  </si>
  <si>
    <t>52.10B</t>
  </si>
  <si>
    <t xml:space="preserve">Entreposage et stockage non frigorifique </t>
  </si>
  <si>
    <t>52.21Z</t>
  </si>
  <si>
    <t xml:space="preserve">Services auxiliaires des transports terrestres </t>
  </si>
  <si>
    <t>52.22Z</t>
  </si>
  <si>
    <t xml:space="preserve">Services auxiliaires des transports par eau </t>
  </si>
  <si>
    <t>52.23Z</t>
  </si>
  <si>
    <t>Services auxiliaires des transports aériens</t>
  </si>
  <si>
    <t>52.24A</t>
  </si>
  <si>
    <t xml:space="preserve">Manutention portuaire </t>
  </si>
  <si>
    <t>52.24B</t>
  </si>
  <si>
    <t xml:space="preserve">Manutention non portuaire </t>
  </si>
  <si>
    <t>52.29A</t>
  </si>
  <si>
    <t xml:space="preserve">Messagerie, fret express </t>
  </si>
  <si>
    <t>52.29B</t>
  </si>
  <si>
    <t xml:space="preserve">Affrètement et organisation des transports </t>
  </si>
  <si>
    <t>53.10Z</t>
  </si>
  <si>
    <t xml:space="preserve">Activités de poste dans le cadre d'une obligation de service universel </t>
  </si>
  <si>
    <t>53.20Z</t>
  </si>
  <si>
    <t xml:space="preserve">Autres activités de poste et de courrier </t>
  </si>
  <si>
    <t>55.10ZH</t>
  </si>
  <si>
    <t xml:space="preserve">ôtels et hébergement similaire </t>
  </si>
  <si>
    <t>55.20Z</t>
  </si>
  <si>
    <t xml:space="preserve">Hébergement touristique et autre hébergement de courte durée </t>
  </si>
  <si>
    <t>55.30Z</t>
  </si>
  <si>
    <t>Terrains de camping et parcs pour caravanes ou véhicules de loisirs</t>
  </si>
  <si>
    <t>55.90Z</t>
  </si>
  <si>
    <t xml:space="preserve">Autres hébergements </t>
  </si>
  <si>
    <t>56.10A</t>
  </si>
  <si>
    <t xml:space="preserve">Restauration traditionnelle </t>
  </si>
  <si>
    <t>56.10B</t>
  </si>
  <si>
    <t xml:space="preserve">Cafétérias et autres libres-services </t>
  </si>
  <si>
    <t>56.10C</t>
  </si>
  <si>
    <t xml:space="preserve">Restauration de type rapide </t>
  </si>
  <si>
    <t>56.21Z</t>
  </si>
  <si>
    <t xml:space="preserve">Services des traiteurs </t>
  </si>
  <si>
    <t>56.29A</t>
  </si>
  <si>
    <t xml:space="preserve">Restauration collective sous contrat </t>
  </si>
  <si>
    <t>56.29B</t>
  </si>
  <si>
    <t xml:space="preserve">Autres services de restauration n.c.a. </t>
  </si>
  <si>
    <t>56.30Z</t>
  </si>
  <si>
    <t xml:space="preserve">Débits de boissons </t>
  </si>
  <si>
    <t>58.11Z</t>
  </si>
  <si>
    <t xml:space="preserve">Édition de livres </t>
  </si>
  <si>
    <t>58.12Z</t>
  </si>
  <si>
    <t xml:space="preserve">Édition de répertoires et de fichiers d'adresses </t>
  </si>
  <si>
    <t>58.13Z</t>
  </si>
  <si>
    <t xml:space="preserve">Édition de journaux </t>
  </si>
  <si>
    <t>58.14Z</t>
  </si>
  <si>
    <t xml:space="preserve">Édition de revues et périodiques </t>
  </si>
  <si>
    <t>58.19Z</t>
  </si>
  <si>
    <t xml:space="preserve">Autres activités d'édition </t>
  </si>
  <si>
    <t>58.21Z</t>
  </si>
  <si>
    <t xml:space="preserve">Édition de jeux électroniques </t>
  </si>
  <si>
    <t>58.29A</t>
  </si>
  <si>
    <t xml:space="preserve">Édition de logiciels système et de réseau </t>
  </si>
  <si>
    <t>58.29B</t>
  </si>
  <si>
    <t xml:space="preserve">Édition de logiciels outils de développement et de langages </t>
  </si>
  <si>
    <t>58.29C</t>
  </si>
  <si>
    <t xml:space="preserve">Édition de logiciels applicatifs </t>
  </si>
  <si>
    <t>59.11A</t>
  </si>
  <si>
    <t xml:space="preserve">Production de films et de programmes pour la télévision </t>
  </si>
  <si>
    <t>59.11B</t>
  </si>
  <si>
    <t xml:space="preserve">Production de films institutionnels et publicitaires </t>
  </si>
  <si>
    <t>59.11C</t>
  </si>
  <si>
    <t xml:space="preserve">Production de films pour le cinéma </t>
  </si>
  <si>
    <t>59.12Z</t>
  </si>
  <si>
    <t>Post-production de films cinématographiques, de vidéo et de programmes de télévision</t>
  </si>
  <si>
    <t>59.13A</t>
  </si>
  <si>
    <t xml:space="preserve">Distribution de films cinématographiques </t>
  </si>
  <si>
    <t>59.13B</t>
  </si>
  <si>
    <t xml:space="preserve">Édition et distribution vidéo </t>
  </si>
  <si>
    <t>59.14Z</t>
  </si>
  <si>
    <t xml:space="preserve">Projection de films cinématographiques </t>
  </si>
  <si>
    <t>59.20Z</t>
  </si>
  <si>
    <t xml:space="preserve">Enregistrement sonore et édition musicale </t>
  </si>
  <si>
    <t>60.10Z</t>
  </si>
  <si>
    <t xml:space="preserve">Édition et diffusion de programmes radio </t>
  </si>
  <si>
    <t>60.20A</t>
  </si>
  <si>
    <t xml:space="preserve">Édition de chaînes généralistes </t>
  </si>
  <si>
    <t>60.20B</t>
  </si>
  <si>
    <t xml:space="preserve">Édition de chaînes thématiques </t>
  </si>
  <si>
    <t>61.10Z</t>
  </si>
  <si>
    <t xml:space="preserve">Télécommunications filaires </t>
  </si>
  <si>
    <t>61.20Z</t>
  </si>
  <si>
    <t xml:space="preserve">Télécommunications sans fil </t>
  </si>
  <si>
    <t>61.30Z</t>
  </si>
  <si>
    <t xml:space="preserve">Télécommunications par satellite </t>
  </si>
  <si>
    <t>61.90Z</t>
  </si>
  <si>
    <t xml:space="preserve">Autres activités de télécommunication </t>
  </si>
  <si>
    <t>62.01Z</t>
  </si>
  <si>
    <t xml:space="preserve">Programmation informatique </t>
  </si>
  <si>
    <t>62.02A</t>
  </si>
  <si>
    <t xml:space="preserve">Conseil en systèmes et logiciels informatiques </t>
  </si>
  <si>
    <t>62.02B</t>
  </si>
  <si>
    <t xml:space="preserve">Tierce maintenance de systèmes et d'applications informatiques </t>
  </si>
  <si>
    <t>62.03Z</t>
  </si>
  <si>
    <t xml:space="preserve">Gestion d'installations informatiques </t>
  </si>
  <si>
    <t>62.09Z</t>
  </si>
  <si>
    <t xml:space="preserve">Autres activités informatiques </t>
  </si>
  <si>
    <t>63.11Z</t>
  </si>
  <si>
    <t xml:space="preserve">Traitement de données, hébergement et activités connexes </t>
  </si>
  <si>
    <t>63.12Z</t>
  </si>
  <si>
    <t xml:space="preserve">Portails Internet </t>
  </si>
  <si>
    <t>63.91Z</t>
  </si>
  <si>
    <t xml:space="preserve">Activités des agences de presse </t>
  </si>
  <si>
    <t>63.99Z</t>
  </si>
  <si>
    <t xml:space="preserve">Autres services d'information n.c.a. </t>
  </si>
  <si>
    <t>64.11Z</t>
  </si>
  <si>
    <t xml:space="preserve">Activités de banque centrale </t>
  </si>
  <si>
    <t>64.19Z</t>
  </si>
  <si>
    <t xml:space="preserve">Autres intermédiations monétaires </t>
  </si>
  <si>
    <t>64.20Z</t>
  </si>
  <si>
    <t xml:space="preserve">Activités des sociétés holding </t>
  </si>
  <si>
    <t>64.30Z</t>
  </si>
  <si>
    <t xml:space="preserve">Fonds de placement et entités financières similaires </t>
  </si>
  <si>
    <t>64.91Z</t>
  </si>
  <si>
    <t xml:space="preserve">Crédit-bail </t>
  </si>
  <si>
    <t>64.92Z</t>
  </si>
  <si>
    <t xml:space="preserve">Autre distribution de crédit </t>
  </si>
  <si>
    <t>64.99Z</t>
  </si>
  <si>
    <t xml:space="preserve">Autres activités des services financiers, hors assurance et caisses de retraite, n.c.a. </t>
  </si>
  <si>
    <t>65.11Z</t>
  </si>
  <si>
    <t xml:space="preserve">Assurance vie </t>
  </si>
  <si>
    <t>65.12Z</t>
  </si>
  <si>
    <t xml:space="preserve">Autres assurances </t>
  </si>
  <si>
    <t>65.20Z</t>
  </si>
  <si>
    <t xml:space="preserve">Réassurance </t>
  </si>
  <si>
    <t>65.30Z</t>
  </si>
  <si>
    <t xml:space="preserve">Caisses de retraite </t>
  </si>
  <si>
    <t>66.11Z</t>
  </si>
  <si>
    <t xml:space="preserve">Administration de marchés financiers </t>
  </si>
  <si>
    <t>66.12Z</t>
  </si>
  <si>
    <t xml:space="preserve">Courtage de valeurs mobilières et de marchandises </t>
  </si>
  <si>
    <t>66.19A</t>
  </si>
  <si>
    <t xml:space="preserve">Supports juridiques de gestion de patrimoine mobilier </t>
  </si>
  <si>
    <t>66.19B</t>
  </si>
  <si>
    <t xml:space="preserve">Autres activités auxiliaires de services financiers, hors assurance et caisses de retraite, n.c.a. </t>
  </si>
  <si>
    <t>66.21Z</t>
  </si>
  <si>
    <t xml:space="preserve">Évaluation des risques et dommages </t>
  </si>
  <si>
    <t>66.22Z</t>
  </si>
  <si>
    <t xml:space="preserve">Activités des agents et courtiers d'assurances </t>
  </si>
  <si>
    <t>66.29Z</t>
  </si>
  <si>
    <t xml:space="preserve">Autres activités auxiliaires d'assurance et de caisses de retraite </t>
  </si>
  <si>
    <t>66.30Z</t>
  </si>
  <si>
    <t xml:space="preserve">Gestion de fonds </t>
  </si>
  <si>
    <t>68.10Z</t>
  </si>
  <si>
    <t xml:space="preserve">Activités des marchands de biens immobiliers </t>
  </si>
  <si>
    <t>68.20A</t>
  </si>
  <si>
    <t xml:space="preserve">Location de logements </t>
  </si>
  <si>
    <t>68.20B</t>
  </si>
  <si>
    <t xml:space="preserve">Location de terrains et d'autres biens immobiliers </t>
  </si>
  <si>
    <t>68.31Z</t>
  </si>
  <si>
    <t xml:space="preserve">Agences immobilières </t>
  </si>
  <si>
    <t>68.32A</t>
  </si>
  <si>
    <t xml:space="preserve">Administration d'immeubles et autres biens immobiliers </t>
  </si>
  <si>
    <t>68.32B</t>
  </si>
  <si>
    <t xml:space="preserve">Supports juridiques de gestion de patrimoine immobilier </t>
  </si>
  <si>
    <t>69.10Z</t>
  </si>
  <si>
    <t>Activités juridiques 6</t>
  </si>
  <si>
    <t>69.20Z</t>
  </si>
  <si>
    <t xml:space="preserve">Activités comptables </t>
  </si>
  <si>
    <t>70.10Z</t>
  </si>
  <si>
    <t xml:space="preserve">Activités des sièges sociaux </t>
  </si>
  <si>
    <t>70.21Z</t>
  </si>
  <si>
    <t xml:space="preserve">Conseil en relations publiques et communication </t>
  </si>
  <si>
    <t>70.22Z</t>
  </si>
  <si>
    <t xml:space="preserve">Conseil pour les affaires et autres conseils de gestion </t>
  </si>
  <si>
    <t>71.11Z</t>
  </si>
  <si>
    <t xml:space="preserve">Activités d'architecture </t>
  </si>
  <si>
    <t>71.12A</t>
  </si>
  <si>
    <t xml:space="preserve">Activité des géomètres </t>
  </si>
  <si>
    <t>71.12B</t>
  </si>
  <si>
    <t xml:space="preserve">Ingénierie, études techniques </t>
  </si>
  <si>
    <t>71.20A</t>
  </si>
  <si>
    <t xml:space="preserve">Contrôle technique automobile </t>
  </si>
  <si>
    <t>71.20B</t>
  </si>
  <si>
    <t xml:space="preserve">Analyses, essais et inspections techniques </t>
  </si>
  <si>
    <t>72.11Z</t>
  </si>
  <si>
    <t xml:space="preserve">Recherche-développement en biotechnologie </t>
  </si>
  <si>
    <t>72.19Z</t>
  </si>
  <si>
    <t xml:space="preserve">Recherche-développement en autres sciences physiques et naturelles </t>
  </si>
  <si>
    <t>72.20Z</t>
  </si>
  <si>
    <t xml:space="preserve">Recherche-développement en sciences humaines et sociales </t>
  </si>
  <si>
    <t>73.11Z</t>
  </si>
  <si>
    <t xml:space="preserve">Activités des agences de publicité </t>
  </si>
  <si>
    <t>73.12Z</t>
  </si>
  <si>
    <t xml:space="preserve">Régie publicitaire de médias </t>
  </si>
  <si>
    <t>73.20Z</t>
  </si>
  <si>
    <t xml:space="preserve">Études de marché et sondages </t>
  </si>
  <si>
    <t>74.10Z</t>
  </si>
  <si>
    <t xml:space="preserve">Activités spécialisées de design </t>
  </si>
  <si>
    <t>74.20Z</t>
  </si>
  <si>
    <t xml:space="preserve">Activités photographiques </t>
  </si>
  <si>
    <t>74.30Z</t>
  </si>
  <si>
    <t xml:space="preserve">Traduction et interprétation </t>
  </si>
  <si>
    <t>74.90A</t>
  </si>
  <si>
    <t xml:space="preserve">Activité des économistes de la construction </t>
  </si>
  <si>
    <t>74.90B</t>
  </si>
  <si>
    <t xml:space="preserve">Activités spécialisées, scientifiques et techniques diverses </t>
  </si>
  <si>
    <t>75.00Z</t>
  </si>
  <si>
    <t xml:space="preserve">Activités vétérinaires </t>
  </si>
  <si>
    <t>77.11A</t>
  </si>
  <si>
    <t>Location de courte durée de voitures et de véhicules automobiles légers</t>
  </si>
  <si>
    <t>77.11B</t>
  </si>
  <si>
    <t>Location de longue durée de voitures et de véhicules automobiles légers</t>
  </si>
  <si>
    <t>77.12Z</t>
  </si>
  <si>
    <t xml:space="preserve">Location et location-bail de camions </t>
  </si>
  <si>
    <t>77.21Z</t>
  </si>
  <si>
    <t xml:space="preserve">Location et location-bail d'articles de loisirs et de sport </t>
  </si>
  <si>
    <t>77.22Z</t>
  </si>
  <si>
    <t>Location de vidéocassettes et disques vidéo</t>
  </si>
  <si>
    <t>77.29Z</t>
  </si>
  <si>
    <t xml:space="preserve">Location et location-bail d'autres biens personnels et domestiques </t>
  </si>
  <si>
    <t>77.31Z</t>
  </si>
  <si>
    <t xml:space="preserve">Location et location-bail de machines et équipements agricoles </t>
  </si>
  <si>
    <t>77.32Z</t>
  </si>
  <si>
    <t>Location et location-bail de machines et équipements pour la construction</t>
  </si>
  <si>
    <t>77.33Z</t>
  </si>
  <si>
    <t>Location et location-bail de machines de bureau et de matériel informatique</t>
  </si>
  <si>
    <t>77.34Z</t>
  </si>
  <si>
    <t xml:space="preserve">Location et location-bail de matériels de transport par eau </t>
  </si>
  <si>
    <t>77.35Z</t>
  </si>
  <si>
    <t xml:space="preserve">Location et location-bail de matériels de transport aérien </t>
  </si>
  <si>
    <t>77.39Z</t>
  </si>
  <si>
    <t>Location et location-bail d'autres machines, équipements et biens matériels n.c.a.</t>
  </si>
  <si>
    <t>77.40Z</t>
  </si>
  <si>
    <t>Location-bail de propriété intellectuelle et de produits similaires, à l'exception des oeuvres soumises à copyright</t>
  </si>
  <si>
    <t>78.10Z</t>
  </si>
  <si>
    <t xml:space="preserve">Activités des agences de placement de main-d'oeuvre </t>
  </si>
  <si>
    <t>78.20Z</t>
  </si>
  <si>
    <t xml:space="preserve">Activités des agences de travail temporaire </t>
  </si>
  <si>
    <t>78.30Z</t>
  </si>
  <si>
    <t xml:space="preserve">Autre mise à disposition de ressources humaines </t>
  </si>
  <si>
    <t>79.11Z</t>
  </si>
  <si>
    <t xml:space="preserve">Activités des agences de voyage </t>
  </si>
  <si>
    <t>79.12Z</t>
  </si>
  <si>
    <t xml:space="preserve">Activités des voyagistes </t>
  </si>
  <si>
    <t>79.90Z</t>
  </si>
  <si>
    <t xml:space="preserve">Autres services de réservation et activités connexes </t>
  </si>
  <si>
    <t>80.10Z</t>
  </si>
  <si>
    <t>80.20Z</t>
  </si>
  <si>
    <t xml:space="preserve">Activités liées aux systèmes de sécurité </t>
  </si>
  <si>
    <t>80.30Z</t>
  </si>
  <si>
    <t xml:space="preserve">Activités d'enquête </t>
  </si>
  <si>
    <t>81.10Z</t>
  </si>
  <si>
    <t xml:space="preserve">Activités combinées de soutien lié aux bâtiments </t>
  </si>
  <si>
    <t>81.21Z</t>
  </si>
  <si>
    <t xml:space="preserve">Nettoyage courant des bâtiments </t>
  </si>
  <si>
    <t>81.22Z</t>
  </si>
  <si>
    <t xml:space="preserve">Autres activités de nettoyage des bâtiments et nettoyage industriel </t>
  </si>
  <si>
    <t>81.29A</t>
  </si>
  <si>
    <t xml:space="preserve">Désinfection, désinsectisation, dératisation </t>
  </si>
  <si>
    <t>81.29B</t>
  </si>
  <si>
    <t xml:space="preserve">Autres activités de nettoyage n.c.a. </t>
  </si>
  <si>
    <t>81.30Z</t>
  </si>
  <si>
    <t xml:space="preserve">Services d'aménagement paysager </t>
  </si>
  <si>
    <t>82.11Z</t>
  </si>
  <si>
    <t xml:space="preserve">Services administratifs combinés de bureau </t>
  </si>
  <si>
    <t>82.19Z</t>
  </si>
  <si>
    <t xml:space="preserve">Photocopie, préparation de documents et autres activités spécialisées de soutien de bureau </t>
  </si>
  <si>
    <t>82.20Z</t>
  </si>
  <si>
    <t xml:space="preserve">Activités de centres d'appels </t>
  </si>
  <si>
    <t>82.30Z</t>
  </si>
  <si>
    <t xml:space="preserve">Organisation de foires, salons professionnels et congrès </t>
  </si>
  <si>
    <t>82.91Z</t>
  </si>
  <si>
    <t xml:space="preserve">Activités des agences de recouvrement de factures et des sociétés d'information financière sur la clientèle </t>
  </si>
  <si>
    <t>82.92Z</t>
  </si>
  <si>
    <t xml:space="preserve">Activités de conditionnement </t>
  </si>
  <si>
    <t>82.99Z</t>
  </si>
  <si>
    <t xml:space="preserve">Autres activités de soutien aux entreprises n.c.a. </t>
  </si>
  <si>
    <t>84.11Z</t>
  </si>
  <si>
    <t xml:space="preserve">Administration publique générale </t>
  </si>
  <si>
    <t>84.12Z</t>
  </si>
  <si>
    <t xml:space="preserve">Administration publique (tutelle) de la santé, de la formation, de la culture et des services sociaux, autre que sécurité sociale </t>
  </si>
  <si>
    <t>84.13Z</t>
  </si>
  <si>
    <t xml:space="preserve">Administration publique (tutelle) des activités économiques </t>
  </si>
  <si>
    <t>84.21Z</t>
  </si>
  <si>
    <t xml:space="preserve">Affaires étrangères </t>
  </si>
  <si>
    <t>84.22Z</t>
  </si>
  <si>
    <t xml:space="preserve">Défense </t>
  </si>
  <si>
    <t>84.23Z</t>
  </si>
  <si>
    <t xml:space="preserve">Justice </t>
  </si>
  <si>
    <t>84.24Z</t>
  </si>
  <si>
    <t xml:space="preserve">Activités d'ordre public et de sécurité </t>
  </si>
  <si>
    <t>84.25Z</t>
  </si>
  <si>
    <t xml:space="preserve">Services du feu et de secours </t>
  </si>
  <si>
    <t>84.30A</t>
  </si>
  <si>
    <t xml:space="preserve">Activités générales de sécurité sociale </t>
  </si>
  <si>
    <t>84.30B</t>
  </si>
  <si>
    <t>Gestion des retraites complémentaires</t>
  </si>
  <si>
    <t>84.30C</t>
  </si>
  <si>
    <t xml:space="preserve">Distribution sociale de revenus </t>
  </si>
  <si>
    <t>85.10Z</t>
  </si>
  <si>
    <t xml:space="preserve">Enseignement pré-primaire </t>
  </si>
  <si>
    <t>85.20Z</t>
  </si>
  <si>
    <t xml:space="preserve">Enseignement primaire </t>
  </si>
  <si>
    <t>85.31Z</t>
  </si>
  <si>
    <t xml:space="preserve">Enseignement secondaire général </t>
  </si>
  <si>
    <t>85.32Z</t>
  </si>
  <si>
    <t xml:space="preserve">Enseignement secondaire technique ou professionnel </t>
  </si>
  <si>
    <t>85.41Z</t>
  </si>
  <si>
    <t xml:space="preserve">Enseignement post-secondaire non supérieur </t>
  </si>
  <si>
    <t>85.42Z</t>
  </si>
  <si>
    <t xml:space="preserve">Enseignement supérieur </t>
  </si>
  <si>
    <t>85.51Z</t>
  </si>
  <si>
    <t xml:space="preserve">Enseignement de disciplines sportives et d'activités de loisirs </t>
  </si>
  <si>
    <t>85.52Z</t>
  </si>
  <si>
    <t xml:space="preserve">Enseignement culturel </t>
  </si>
  <si>
    <t>85.53Z</t>
  </si>
  <si>
    <t xml:space="preserve">Enseignement de la conduite </t>
  </si>
  <si>
    <t>85.59A</t>
  </si>
  <si>
    <t xml:space="preserve">Formation continue d'adultes </t>
  </si>
  <si>
    <t>85.59B</t>
  </si>
  <si>
    <t xml:space="preserve">Autres enseignements </t>
  </si>
  <si>
    <t>85.60Z</t>
  </si>
  <si>
    <t xml:space="preserve">Activités de soutien à l'enseignement </t>
  </si>
  <si>
    <t>86.10Z</t>
  </si>
  <si>
    <t xml:space="preserve">Activités hospitalières </t>
  </si>
  <si>
    <t>86.21Z</t>
  </si>
  <si>
    <t xml:space="preserve">Activité des médecins généralistes </t>
  </si>
  <si>
    <t>86.22A</t>
  </si>
  <si>
    <t xml:space="preserve">Activités de radiodiagnostic et de radiothérapie </t>
  </si>
  <si>
    <t>86.22B</t>
  </si>
  <si>
    <t xml:space="preserve">Activités chirurgicales </t>
  </si>
  <si>
    <t>86.22C</t>
  </si>
  <si>
    <t>Autres activités des médecins spécialistes</t>
  </si>
  <si>
    <t>86.23Z</t>
  </si>
  <si>
    <t xml:space="preserve">Pratique dentaire </t>
  </si>
  <si>
    <t>86.90A</t>
  </si>
  <si>
    <t xml:space="preserve">Ambulances </t>
  </si>
  <si>
    <t>86.90B</t>
  </si>
  <si>
    <t xml:space="preserve">Laboratoires d'analyses médicales </t>
  </si>
  <si>
    <t>86.90C</t>
  </si>
  <si>
    <t xml:space="preserve">Centres de collecte et banques d'organes </t>
  </si>
  <si>
    <t>86.90D</t>
  </si>
  <si>
    <t xml:space="preserve">Activités des infirmiers et des sages-femmes </t>
  </si>
  <si>
    <t>86.90E</t>
  </si>
  <si>
    <t xml:space="preserve">Activités des professionnels de la rééducation, de l'appareillage et des pédicures-podologues </t>
  </si>
  <si>
    <t>86.90F</t>
  </si>
  <si>
    <t xml:space="preserve">Activités de santé humaine non classées ailleurs </t>
  </si>
  <si>
    <t>87.10A</t>
  </si>
  <si>
    <t xml:space="preserve">Hébergement médicalisé pour personnes âgées </t>
  </si>
  <si>
    <t>87.10B</t>
  </si>
  <si>
    <t xml:space="preserve">Hébergement médicalisé pour enfants handicapés </t>
  </si>
  <si>
    <t>87.10C</t>
  </si>
  <si>
    <t>Hébergement médicalisé pour adultes handicapés et autre hébergement médicalisé</t>
  </si>
  <si>
    <t>87.20A</t>
  </si>
  <si>
    <t xml:space="preserve">Hébergement social pour handicapés mentaux et malades mentaux </t>
  </si>
  <si>
    <t>87.20B</t>
  </si>
  <si>
    <t xml:space="preserve">Hébergement social pour toxicomanes </t>
  </si>
  <si>
    <t>87.30A</t>
  </si>
  <si>
    <t xml:space="preserve">Hébergement social pour personnes âgées </t>
  </si>
  <si>
    <t>87.30B</t>
  </si>
  <si>
    <t xml:space="preserve">Hébergement social pour handicapés physiques </t>
  </si>
  <si>
    <t>87.90A</t>
  </si>
  <si>
    <t xml:space="preserve">Hébergement social pour enfants en difficultés </t>
  </si>
  <si>
    <t>87.90B</t>
  </si>
  <si>
    <t xml:space="preserve">Hébergement social pour adultes et familles en difficultés et autre hébergement social </t>
  </si>
  <si>
    <t>88.10A</t>
  </si>
  <si>
    <t xml:space="preserve">Aide à domicile </t>
  </si>
  <si>
    <t>88.10B</t>
  </si>
  <si>
    <t xml:space="preserve">Accueil ou accompagnement sans hébergement d'adultes handicapés ou de personnes âgées </t>
  </si>
  <si>
    <t>88.10C</t>
  </si>
  <si>
    <t xml:space="preserve">Aide par le travail </t>
  </si>
  <si>
    <t>88.91A</t>
  </si>
  <si>
    <t xml:space="preserve">Accueil de jeunes enfants </t>
  </si>
  <si>
    <t>88.91B</t>
  </si>
  <si>
    <t xml:space="preserve">Accueil ou accompagnement sans hébergement d'enfants handicapés </t>
  </si>
  <si>
    <t>88.99A</t>
  </si>
  <si>
    <t>Autre accueil ou accompagnement sans hébergement d'enfants et d'adolescents</t>
  </si>
  <si>
    <t>88.99B</t>
  </si>
  <si>
    <t xml:space="preserve">Action sociale sans hébergement n.c.a. </t>
  </si>
  <si>
    <t>90.01Z</t>
  </si>
  <si>
    <t>Arts du spectacle vivant</t>
  </si>
  <si>
    <t>90.02Z</t>
  </si>
  <si>
    <t xml:space="preserve">Activités de soutien au spectacle vivant </t>
  </si>
  <si>
    <t>90.03A</t>
  </si>
  <si>
    <t xml:space="preserve">Création artistique relevant des arts plastiques </t>
  </si>
  <si>
    <t>90.03B</t>
  </si>
  <si>
    <t xml:space="preserve">Autre création artistique </t>
  </si>
  <si>
    <t>90.04Z</t>
  </si>
  <si>
    <t xml:space="preserve">Gestion de salles de spectacles </t>
  </si>
  <si>
    <t>91.01Z</t>
  </si>
  <si>
    <t xml:space="preserve">Gestion des bibliothèques et des archives </t>
  </si>
  <si>
    <t>91.02Z</t>
  </si>
  <si>
    <t xml:space="preserve">Gestion des musées </t>
  </si>
  <si>
    <t>91.03Z</t>
  </si>
  <si>
    <t xml:space="preserve">Gestion des sites et monuments historiques et des attractions touristiques similaires </t>
  </si>
  <si>
    <t>91.04Z</t>
  </si>
  <si>
    <t>Gestion des jardins botaniques et zoologiques et des réserves naturelles</t>
  </si>
  <si>
    <t>92.00Z</t>
  </si>
  <si>
    <t xml:space="preserve">Organisation de jeux de hasard et d'argent </t>
  </si>
  <si>
    <t>93.11Z</t>
  </si>
  <si>
    <t xml:space="preserve">Gestion d'installations sportives </t>
  </si>
  <si>
    <t>93.12Z</t>
  </si>
  <si>
    <t xml:space="preserve">Activités de clubs de sports </t>
  </si>
  <si>
    <t>93.13Z</t>
  </si>
  <si>
    <t xml:space="preserve">Activités des centres de culture physique </t>
  </si>
  <si>
    <t>93.19Z</t>
  </si>
  <si>
    <t xml:space="preserve">Autres activités liées au sport </t>
  </si>
  <si>
    <t>93.21Z</t>
  </si>
  <si>
    <t xml:space="preserve">Activités des parcs d'attractions et parcs à thèmes </t>
  </si>
  <si>
    <t>93.29Z</t>
  </si>
  <si>
    <t xml:space="preserve">Autres activités récréatives et de loisirs </t>
  </si>
  <si>
    <t>94.11Z</t>
  </si>
  <si>
    <t xml:space="preserve">Activités des organisations patronales et consulaires </t>
  </si>
  <si>
    <t>94.12Z</t>
  </si>
  <si>
    <t xml:space="preserve">Activités des organisations professionnelles </t>
  </si>
  <si>
    <t>94.20Z</t>
  </si>
  <si>
    <t xml:space="preserve">Activités des syndicats de salariés </t>
  </si>
  <si>
    <t>94.91Z</t>
  </si>
  <si>
    <t xml:space="preserve">Activités des organisations religieuses </t>
  </si>
  <si>
    <t>94.92Z</t>
  </si>
  <si>
    <t xml:space="preserve">Activités des organisations politiques </t>
  </si>
  <si>
    <t>94.99Z</t>
  </si>
  <si>
    <t xml:space="preserve">Autres organisations fonctionnant par adhésion volontaire </t>
  </si>
  <si>
    <t>95.11Z</t>
  </si>
  <si>
    <t xml:space="preserve">Réparation d'ordinateurs et d'équipements périphériques </t>
  </si>
  <si>
    <t>95.12Z</t>
  </si>
  <si>
    <t xml:space="preserve">Réparation d'équipements de communication </t>
  </si>
  <si>
    <t>95.21Z</t>
  </si>
  <si>
    <t xml:space="preserve">Réparation de produits électroniques grand public </t>
  </si>
  <si>
    <t>95.22Z</t>
  </si>
  <si>
    <t xml:space="preserve">Réparation d'appareils électroménagers et d'équipements pour la maison et le jardin </t>
  </si>
  <si>
    <t>95.23Z</t>
  </si>
  <si>
    <t xml:space="preserve">Réparation de chaussures et d'articles en cuir </t>
  </si>
  <si>
    <t>95.24Z</t>
  </si>
  <si>
    <t xml:space="preserve">Réparation de meubles et d'équipements du foyer </t>
  </si>
  <si>
    <t>95.25Z</t>
  </si>
  <si>
    <t xml:space="preserve">Réparation d'articles d'horlogerie et de bijouterie </t>
  </si>
  <si>
    <t>95.29Z</t>
  </si>
  <si>
    <t xml:space="preserve">Réparation d'autres biens personnels et domestiques </t>
  </si>
  <si>
    <t>96.01A</t>
  </si>
  <si>
    <t xml:space="preserve">Blanchisserie-teinturerie de gros </t>
  </si>
  <si>
    <t>96.01B</t>
  </si>
  <si>
    <t xml:space="preserve">Blanchisserie-teinturerie de détail </t>
  </si>
  <si>
    <t>96.02A</t>
  </si>
  <si>
    <t xml:space="preserve">Coiffure </t>
  </si>
  <si>
    <t>96.02B</t>
  </si>
  <si>
    <t xml:space="preserve">Soins de beauté </t>
  </si>
  <si>
    <t>96.03Z</t>
  </si>
  <si>
    <t xml:space="preserve">Services funéraires </t>
  </si>
  <si>
    <t>96.04Z</t>
  </si>
  <si>
    <t xml:space="preserve">Entretien corporel </t>
  </si>
  <si>
    <t>96.09Z</t>
  </si>
  <si>
    <t xml:space="preserve">Autres services personnels n.c.a. </t>
  </si>
  <si>
    <t>97.00Z</t>
  </si>
  <si>
    <t>Activités des ménages en tant qu'employeurs de personnel domestique</t>
  </si>
  <si>
    <t>98.10Z</t>
  </si>
  <si>
    <t xml:space="preserve">Activités indifférenciées des ménages en tant que producteurs de biens pour usage propre </t>
  </si>
  <si>
    <t>98.20Z</t>
  </si>
  <si>
    <t xml:space="preserve">Activités indifférenciées des ménages en tant que producteurs de services pour usage propre </t>
  </si>
  <si>
    <t>99.00Z</t>
  </si>
  <si>
    <t xml:space="preserve">Activités des organisations et organismes extraterritoriaux </t>
  </si>
  <si>
    <t>Technique</t>
  </si>
  <si>
    <t>Administratif</t>
  </si>
  <si>
    <t>Nom</t>
  </si>
  <si>
    <t>Téléphone</t>
  </si>
  <si>
    <t>Mail</t>
  </si>
  <si>
    <t>Fonction</t>
  </si>
  <si>
    <t>Support Manager</t>
  </si>
  <si>
    <t>Contacts ENTREPRISE</t>
  </si>
  <si>
    <t>Données économiques et techniques du site bénéficiaire de l’investissement</t>
  </si>
  <si>
    <t>Adresse du site</t>
  </si>
  <si>
    <t>Activité principale</t>
  </si>
  <si>
    <t>Code NAF associé au site de réalisation</t>
  </si>
  <si>
    <t>Forme juridique</t>
  </si>
  <si>
    <t>Effectif en 2019</t>
  </si>
  <si>
    <t>Données sur le Projet</t>
  </si>
  <si>
    <t>Nom du projet</t>
  </si>
  <si>
    <t>Activité associée au site de réalisation</t>
  </si>
  <si>
    <t>CA 2019 en €</t>
  </si>
  <si>
    <r>
      <t>Installation(s) soumise(s) au système  EU-ETS</t>
    </r>
    <r>
      <rPr>
        <sz val="11"/>
        <color theme="1"/>
        <rFont val="Calibri"/>
        <family val="2"/>
      </rPr>
      <t> </t>
    </r>
    <r>
      <rPr>
        <sz val="11"/>
        <color theme="1"/>
        <rFont val="Marianne"/>
        <family val="3"/>
      </rPr>
      <t>?</t>
    </r>
  </si>
  <si>
    <t>Oui / Non</t>
  </si>
  <si>
    <t>Grande entreprise</t>
  </si>
  <si>
    <t>Non</t>
  </si>
  <si>
    <t>avant opération</t>
  </si>
  <si>
    <t>après opération</t>
  </si>
  <si>
    <t>Gain</t>
  </si>
  <si>
    <t>dont valorisable EU-ETS</t>
  </si>
  <si>
    <t>Portage du projet</t>
  </si>
  <si>
    <t>Nom de l'entreprise</t>
  </si>
  <si>
    <t>Porteur juridique</t>
  </si>
  <si>
    <t>Site du projet</t>
  </si>
  <si>
    <t>Chiffre d'affaires en 2020 (en € HT) :</t>
  </si>
  <si>
    <t>Taille de l'entreprise au sens UE</t>
  </si>
  <si>
    <t>Le site dispose-t-il d'un système de management de l'énergie ?</t>
  </si>
  <si>
    <t>TAILLE DE L'ENTREPRISE au choix</t>
  </si>
  <si>
    <t>Petite Entreprise</t>
  </si>
  <si>
    <t>Moyenne Entreprise</t>
  </si>
  <si>
    <t xml:space="preserve">Effectif en 2020 : </t>
  </si>
  <si>
    <t>1/ INFORMATIONS GENERALES DU PROJET</t>
  </si>
  <si>
    <t>Efficacité énergétique</t>
  </si>
  <si>
    <t>Données de production de la ligne concernée par le projet</t>
  </si>
  <si>
    <t>Capacité de production avant opération</t>
  </si>
  <si>
    <t>t/an</t>
  </si>
  <si>
    <t>Capacité de production après opération</t>
  </si>
  <si>
    <t xml:space="preserve">au périmètre du projet </t>
  </si>
  <si>
    <t>2/ CARACTERISTIQUES TECHNIQUES DE L'OPERATION</t>
  </si>
  <si>
    <t>OUI / NON</t>
  </si>
  <si>
    <t xml:space="preserve">Oui  </t>
  </si>
  <si>
    <t>Impact du projet sur la consommation d'énergie et les émissions annuelle de GES (scope 1&amp;2)</t>
  </si>
  <si>
    <t>au périmètre du site</t>
  </si>
  <si>
    <t xml:space="preserve">Le volet technico-financier se compose de cinq éléments à renseigner : </t>
  </si>
  <si>
    <t>DONNEES ECONOMIQUES</t>
  </si>
  <si>
    <t>DONNEES TECHNIQUES</t>
  </si>
  <si>
    <t>Commentaire éventuel :</t>
  </si>
  <si>
    <t>si oui quel est-il (ISO50001, autre, …) ?</t>
  </si>
  <si>
    <t>prix total HT</t>
  </si>
  <si>
    <t>Total</t>
  </si>
  <si>
    <t>1-Les données techniques de l'opération</t>
  </si>
  <si>
    <t>2-Les données économiques du projet</t>
  </si>
  <si>
    <t>3-La déclaration des éléments permettant de déterminer la santé financière de l'entreprise</t>
  </si>
  <si>
    <t>4-La déclaration d'articulation avec le dispositif CEE</t>
  </si>
  <si>
    <t>Activité associée au site :</t>
  </si>
  <si>
    <t>Le site est-il soumis à l'abattement du TURPE ?</t>
  </si>
  <si>
    <t>L'entreprise est-elle assujettie à l'audit réglementaire ?</t>
  </si>
  <si>
    <t>MWh ou tonnage consommés</t>
  </si>
  <si>
    <t> à renoncer expressément à demander ou à bénéficier de la délivrance de CEE ou d'une contribution apportée au titre des CEE (au sens de l'article R. 221-22 du code de l'énergie)</t>
  </si>
  <si>
    <t>ATTESTATION CEE</t>
  </si>
  <si>
    <t>Réduction d’autres GES que le CO2</t>
  </si>
  <si>
    <t>Emissions annuelles de CO2
(Scope 1 et scope 2)</t>
  </si>
  <si>
    <t xml:space="preserve">Si le projet n'est pas dans une des 4 catogries citées ci-dessus, préciser sa thématique  : </t>
  </si>
  <si>
    <t>Oui</t>
  </si>
  <si>
    <r>
      <t xml:space="preserve">m'engage par la présente, </t>
    </r>
    <r>
      <rPr>
        <sz val="11"/>
        <color theme="1"/>
        <rFont val="Arial"/>
        <family val="2"/>
      </rPr>
      <t xml:space="preserve">pour l'opération consistant en </t>
    </r>
    <r>
      <rPr>
        <b/>
        <sz val="11"/>
        <color theme="1"/>
        <rFont val="Arial"/>
        <family val="2"/>
      </rPr>
      <t xml:space="preserve">  </t>
    </r>
  </si>
  <si>
    <t>à  avoir demandé ou à demander la délivrance de CEE ou l'apport d'une contribution au titre des CEE (au sens de l'article R. 221-22 du code l'énergie) dans les conditions indiquées dans le tableau ci-dessous.</t>
  </si>
  <si>
    <t xml:space="preserve">J'ai bien noté que je dois tenir informée l'ADEME de toute modification impactant cette attestation au cours de la réalisation de mon opération et que je dois déclarer les CEE ou les contributions réellement obtenus pour mon opération. L'obtention d'un volume de CEE ou d'un montant d'incitation supérieur pourra entraîner une réévaluation de l'analyse économique du projet et un recalcul de l'aide ADEME.  </t>
  </si>
  <si>
    <t>Vecteur énergie ou matière n°1 (gaz, fioul, électricité, clinker…)</t>
  </si>
  <si>
    <t>Vecteur énergie ou matière n°2 (gaz, fioul, électricité, clinker…)</t>
  </si>
  <si>
    <t>Vecteur énergie ou matière n°3 (gaz, fioul, électricité, clinker…)</t>
  </si>
  <si>
    <t>prix du MWh (ou matière) en moyenne annuelle</t>
  </si>
  <si>
    <t>Clôture au 30/06/2021</t>
  </si>
  <si>
    <t>Clôture au 31/12/2020</t>
  </si>
  <si>
    <t>Clôture au 31/12/2019</t>
  </si>
  <si>
    <t>Clôture au 31/12/2018</t>
  </si>
  <si>
    <t>3/ MODALITES DE CALCUL DE L'AIDE</t>
  </si>
  <si>
    <t>Thématique du projet (il est possible de cocher plusieurs thématiques)</t>
  </si>
  <si>
    <t>Sur la base de vos liasses fiscales du 31/12/2018 au 30/06/2021, nous vous invitons à compléter le tableau ci-dessous permettant de définir si votre entreprise est en difficultés ou non suite à ces exercices comptables.</t>
  </si>
  <si>
    <r>
      <t xml:space="preserve">Valorisation CEE en €/Mwhcumac
</t>
    </r>
    <r>
      <rPr>
        <sz val="10"/>
        <rFont val="Arial"/>
        <family val="2"/>
      </rPr>
      <t>(il appartient au porteur d'indiquer éventuellement une valorisation attendue différente)</t>
    </r>
  </si>
  <si>
    <t>Quel est le principal service rendu par le projet d'un point de vue environnemental ?</t>
  </si>
  <si>
    <t>Critères</t>
  </si>
  <si>
    <t>Note</t>
  </si>
  <si>
    <t>Argumentaire qualitatif</t>
  </si>
  <si>
    <t>Métriques retenues et objectifs quantitatifs</t>
  </si>
  <si>
    <t xml:space="preserve">Illustrations d'objectifs </t>
  </si>
  <si>
    <t xml:space="preserve">Impact Environnemental projet </t>
  </si>
  <si>
    <t>Lutte contre le changement climatique (atténuation)</t>
  </si>
  <si>
    <t>Production et/ou utilisation d’énergies renouvelables</t>
  </si>
  <si>
    <t>Climat via la réduction des GES</t>
  </si>
  <si>
    <t xml:space="preserve">Réduction des émissions de GES (t CO2eq évitées/an) </t>
  </si>
  <si>
    <t>Adaptation au changement climatique</t>
  </si>
  <si>
    <t>Résilience face aux risques environnementaux</t>
  </si>
  <si>
    <t>Lutte contre les pollutions (prévention et contrôle)</t>
  </si>
  <si>
    <t>Pollution de l’air</t>
  </si>
  <si>
    <t>Pollution de l'eau</t>
  </si>
  <si>
    <t>Gestion des ressources en eau et marines (utilisation durable et protection)</t>
  </si>
  <si>
    <t>Transition vers une économie circulaire (déchets, autres)</t>
  </si>
  <si>
    <t>Optimisation de la consommation des ressources</t>
  </si>
  <si>
    <t>Diminution et/ou recyclage des déchets</t>
  </si>
  <si>
    <t>Protection et restauration de la biodiversité et des écosystèmes (biodiversité et protection des espaces naturels, agricoles et sylvicoles)</t>
  </si>
  <si>
    <r>
      <rPr>
        <u/>
        <sz val="11"/>
        <color theme="1"/>
        <rFont val="Arial"/>
        <family val="2"/>
      </rPr>
      <t xml:space="preserve">Production / consommation EnR (kWh) </t>
    </r>
    <r>
      <rPr>
        <sz val="11"/>
        <color theme="1"/>
        <rFont val="Arial"/>
        <family val="2"/>
      </rPr>
      <t>(quantité, part de la production d'électricité issus d'EnR vs consommation,...)</t>
    </r>
    <r>
      <rPr>
        <u/>
        <sz val="11"/>
        <color theme="1"/>
        <rFont val="Arial"/>
        <family val="2"/>
      </rPr>
      <t xml:space="preserve">
Descriptif solution</t>
    </r>
    <r>
      <rPr>
        <sz val="11"/>
        <color theme="1"/>
        <rFont val="Arial"/>
        <family val="2"/>
      </rPr>
      <t xml:space="preserve"> : PV, Hydrolien, éolien
Développement d'autoconsommation sur site?
--&gt; Effets attendus ?</t>
    </r>
  </si>
  <si>
    <r>
      <rPr>
        <u/>
        <sz val="11"/>
        <color theme="1"/>
        <rFont val="Arial"/>
        <family val="2"/>
      </rPr>
      <t>Consommation énergétique globale (kWh)
Descriptif solution</t>
    </r>
    <r>
      <rPr>
        <sz val="11"/>
        <color theme="1"/>
        <rFont val="Arial"/>
        <family val="2"/>
      </rPr>
      <t xml:space="preserve"> : Optimisation procédés : échangeurs, PAC, microgénération? Numérique : sobriété? Consommation du stockage des données?
--&gt; Gain en kWh sur la consommation énergétique globale en % ?</t>
    </r>
  </si>
  <si>
    <r>
      <rPr>
        <u/>
        <sz val="11"/>
        <color theme="1"/>
        <rFont val="Arial"/>
        <family val="2"/>
      </rPr>
      <t xml:space="preserve">Impact sur PMx, COV, NOx, Sox
Descriptif solution </t>
    </r>
    <r>
      <rPr>
        <sz val="11"/>
        <color theme="1"/>
        <rFont val="Arial"/>
        <family val="2"/>
      </rPr>
      <t>: Epuration, traitement de fumées, limitation émission de solvants, ...
--&gt; Réduction pollution après mise en oeuvre de la solution ?</t>
    </r>
  </si>
  <si>
    <r>
      <rPr>
        <u/>
        <sz val="11"/>
        <color theme="1"/>
        <rFont val="Arial"/>
        <family val="2"/>
      </rPr>
      <t>Impact sur métaux lourds, DCO, nitrates,...
Descriptif solution</t>
    </r>
    <r>
      <rPr>
        <sz val="11"/>
        <color theme="1"/>
        <rFont val="Arial"/>
        <family val="2"/>
      </rPr>
      <t xml:space="preserve"> : Traitement effluent liquides, station épuration?
--&gt; ordre de grandeur de la réduction d'impact sur métaux lourds, DCO, nitrates,… ?</t>
    </r>
  </si>
  <si>
    <r>
      <rPr>
        <u/>
        <sz val="11"/>
        <color theme="1"/>
        <rFont val="Arial"/>
        <family val="2"/>
      </rPr>
      <t>Consommation de ressources</t>
    </r>
    <r>
      <rPr>
        <sz val="11"/>
        <color theme="1"/>
        <rFont val="Arial"/>
        <family val="2"/>
      </rPr>
      <t xml:space="preserve"> : Quelles ressources? (utilités, eau, vapeur…) : quantités</t>
    </r>
    <r>
      <rPr>
        <u/>
        <sz val="11"/>
        <color theme="1"/>
        <rFont val="Arial"/>
        <family val="2"/>
      </rPr>
      <t xml:space="preserve">
Descriptif solution</t>
    </r>
    <r>
      <rPr>
        <sz val="11"/>
        <color theme="1"/>
        <rFont val="Arial"/>
        <family val="2"/>
      </rPr>
      <t xml:space="preserve"> :
Description des actions mises en place? 
--&gt; Effets attendus</t>
    </r>
  </si>
  <si>
    <r>
      <rPr>
        <u/>
        <sz val="11"/>
        <color theme="1"/>
        <rFont val="Arial"/>
        <family val="2"/>
      </rPr>
      <t>Génération de déchets</t>
    </r>
    <r>
      <rPr>
        <sz val="11"/>
        <color theme="1"/>
        <rFont val="Arial"/>
        <family val="2"/>
      </rPr>
      <t xml:space="preserve"> : nature, quantité (taux de rebut, tonnes/an,..)</t>
    </r>
    <r>
      <rPr>
        <u/>
        <sz val="11"/>
        <color theme="1"/>
        <rFont val="Arial"/>
        <family val="2"/>
      </rPr>
      <t xml:space="preserve">
Descriptif solution</t>
    </r>
    <r>
      <rPr>
        <sz val="11"/>
        <color theme="1"/>
        <rFont val="Arial"/>
        <family val="2"/>
      </rPr>
      <t xml:space="preserve"> : Recyclage, Valorisation, Ré-emploi,...
--&gt; Réductions sur taux de rebut en %, quantités de déchets (ton/an), quantités de matières recyclées (ton/an) ?</t>
    </r>
  </si>
  <si>
    <r>
      <rPr>
        <u/>
        <sz val="11"/>
        <color theme="1"/>
        <rFont val="Arial"/>
        <family val="2"/>
      </rPr>
      <t>Descriptif solution</t>
    </r>
    <r>
      <rPr>
        <sz val="11"/>
        <color theme="1"/>
        <rFont val="Arial"/>
        <family val="2"/>
      </rPr>
      <t xml:space="preserve"> : réductions de consommation d'espace naturel, d'utilisation de substance nocive, ...
--&gt; Effets attendus ?</t>
    </r>
  </si>
  <si>
    <t>SYNTHESE DES FACTURES</t>
  </si>
  <si>
    <t>Grille d'impact DNSH (Do Not Significant Harm)</t>
  </si>
  <si>
    <t>5-Le récapitulatif des dernières factures énergétiques/matières</t>
  </si>
  <si>
    <t>6-La grille d'impact DNSH (Do Not Significant Harm) à remplir en fonction de l'impact de votre projet</t>
  </si>
  <si>
    <t>Volet Technico-Financier AAP Industrie Zéro Fossile - volet 2 DECARB IND</t>
  </si>
  <si>
    <r>
      <rPr>
        <b/>
        <sz val="11"/>
        <rFont val="Arial"/>
        <family val="2"/>
      </rPr>
      <t>Quels sont les objectifs des "données pour estimer le temps de retour brut" ?</t>
    </r>
    <r>
      <rPr>
        <sz val="11"/>
        <rFont val="Arial"/>
        <family val="2"/>
      </rPr>
      <t xml:space="preserve">
Les taux d’aides maximum sur l’assiette des dépenses éligibles et retenues sont explicités dans le cahier des charges du présent AAP. Il s’agit bien de taux maximum. Le montant pourra être revu à la baisse selon l’analyse économique du projet réalisée par l’ADEME dans un souci d’optimisation de l’usage des deniers publics.
Ainsi, l’aide ADEME pourra être modulée afin de respecter </t>
    </r>
    <r>
      <rPr>
        <b/>
        <sz val="11"/>
        <rFont val="Arial"/>
        <family val="2"/>
      </rPr>
      <t xml:space="preserve">un temps de retour brut (TRB) calculé après aide ADEME supérieur ou égal à 48 mois. </t>
    </r>
    <r>
      <rPr>
        <sz val="11"/>
        <rFont val="Arial"/>
        <family val="2"/>
      </rPr>
      <t>Ces données permettent donc à l'ADEME d'établir le TRB pour réaliser l'analyse économique du projet.</t>
    </r>
  </si>
  <si>
    <r>
      <rPr>
        <b/>
        <sz val="11"/>
        <rFont val="Arial"/>
        <family val="2"/>
      </rPr>
      <t>Rappel du Cahier des Charges du présent AAP :</t>
    </r>
    <r>
      <rPr>
        <sz val="11"/>
        <rFont val="Arial"/>
        <family val="2"/>
      </rPr>
      <t xml:space="preserve">                                                                                                                                                                                                                                                                                                                                                                                                                                       
L’aide est octroyée sur la base du régime d’aide à la réalisation de l’ADEME n°SA.40405 modifié (SA.59108), qui s’appuie sur les encadrements communautaires (Règlement général d’Exemption par Catégorie (RGEC) et Ligne Directrices Protection de l’Environnement). 
L’assiette des dépenses éligibles et admissibles sur laquelle sera calculé le montant d’aide correspondra aux coûts éligibles déduction faite d’un investissement de référence.     
</t>
    </r>
    <r>
      <rPr>
        <b/>
        <sz val="11"/>
        <rFont val="Arial"/>
        <family val="2"/>
      </rPr>
      <t xml:space="preserve">                       </t>
    </r>
    <r>
      <rPr>
        <sz val="11"/>
        <rFont val="Arial"/>
        <family val="2"/>
      </rPr>
      <t xml:space="preserve">
</t>
    </r>
    <r>
      <rPr>
        <b/>
        <sz val="11"/>
        <rFont val="Arial"/>
        <family val="2"/>
      </rPr>
      <t xml:space="preserve">L'aide ADEME pourra être modulée afin de respecter un temps de retour brut calculé après aide ADEME supérieur ou égal à 48 mois. </t>
    </r>
  </si>
  <si>
    <t>Mois (à renseigner sur les 24 derniers mois)</t>
  </si>
  <si>
    <t xml:space="preserve">Modification du mix énergétique </t>
  </si>
  <si>
    <t>Intrants Matière Alternatifs</t>
  </si>
  <si>
    <t>Consommation annuelle d'énergie 
(en énergie primaire PCI ou EP)</t>
  </si>
  <si>
    <t>Consommation annuelle d'énergies fossiles
(en énergie primaire PCI)</t>
  </si>
  <si>
    <t>-</t>
  </si>
  <si>
    <t>% de réduction des émissions de GES et des consommations énergétiques</t>
  </si>
  <si>
    <r>
      <rPr>
        <b/>
        <sz val="11"/>
        <color theme="1"/>
        <rFont val="Arial"/>
        <family val="2"/>
      </rPr>
      <t>Quels sont les objectifs des "coûts du scénario contrefactuel" ?</t>
    </r>
    <r>
      <rPr>
        <sz val="11"/>
        <color theme="1"/>
        <rFont val="Arial"/>
        <family val="2"/>
      </rPr>
      <t xml:space="preserve">
Conformément au système d’aides ADEME, l’aide va être calculée selon les règles communautaires appliquées au Règlement général d’Exemption par Catégorie (RGEC). L’assiette des coûts admissibles sur laquelle sera calculé le montant d’aide correspondra aux coûts éligibles et retenus</t>
    </r>
    <r>
      <rPr>
        <b/>
        <sz val="11"/>
        <color theme="1"/>
        <rFont val="Arial"/>
        <family val="2"/>
      </rPr>
      <t xml:space="preserve"> déduction faite d’un investissement associé à un scénario contrefactuel.                                                                                                                                                                                                                                                                        
</t>
    </r>
    <r>
      <rPr>
        <sz val="11"/>
        <color theme="1"/>
        <rFont val="Arial"/>
        <family val="2"/>
      </rPr>
      <t>Pour l'établissement du scénario contrefactuel, merci de vous référer à la méthodologie explicitée dans le Volet Technique du dossier de candidature au présent AAP (Annexe 2).</t>
    </r>
  </si>
  <si>
    <r>
      <rPr>
        <sz val="11"/>
        <color theme="1"/>
        <rFont val="Arial"/>
        <family val="2"/>
      </rPr>
      <t>Prix moyen de l'énergie économisée [€HTR/MWh]</t>
    </r>
    <r>
      <rPr>
        <sz val="8"/>
        <color theme="1"/>
        <rFont val="Arial"/>
        <family val="2"/>
      </rPr>
      <t xml:space="preserve"> pour l’investissement considéré calculé sur la base des factures énergétiques du site concerné au minimum sur une période de 24 mois précédant la date de demande d’aide.</t>
    </r>
  </si>
  <si>
    <r>
      <rPr>
        <sz val="11"/>
        <color theme="1"/>
        <rFont val="Arial"/>
        <family val="2"/>
      </rPr>
      <t>Prix moyen des intrants économisée [€HTR/t]</t>
    </r>
    <r>
      <rPr>
        <sz val="8"/>
        <color theme="1"/>
        <rFont val="Arial"/>
        <family val="2"/>
      </rPr>
      <t xml:space="preserve"> pour l’investissement considéré calculé sur la base des factures du site concerné sur une période de 24 mois précédant la date de demande d’aide.</t>
    </r>
  </si>
  <si>
    <r>
      <rPr>
        <sz val="11"/>
        <color theme="1"/>
        <rFont val="Arial"/>
        <family val="2"/>
      </rPr>
      <t>Prix moyen des intrants supplémentaires [€HTR/t]</t>
    </r>
    <r>
      <rPr>
        <sz val="8"/>
        <color theme="1"/>
        <rFont val="Arial"/>
        <family val="2"/>
      </rPr>
      <t xml:space="preserve"> pour l’investissement considéré calculé sur la base des factures du site concerné sur une période de 24 mois précédant la date de demande d’aide ou sur la base d’un engagement de prix de vente par le nouveau fournisseur.</t>
    </r>
  </si>
  <si>
    <t>Economies d'énergie entre la situation finale et la situation initiale [MWh/an]</t>
  </si>
  <si>
    <t>Consommation d'énergie supplémentaire (électrique, …) [MWh/an]</t>
  </si>
  <si>
    <r>
      <t>Prix moyen de l’énergie supplémentaire consommée [€HTR/MWh]</t>
    </r>
    <r>
      <rPr>
        <sz val="8"/>
        <color theme="1"/>
        <rFont val="Arial"/>
        <family val="2"/>
      </rPr>
      <t xml:space="preserve"> pour l’investissement considéré calculé sur la base des factures énergétiques du site concerné au minimum sur une période de 24 mois précédant la date de demande d’aide.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</si>
</sst>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 #,##0\ &quot;€&quot;_-;\-* #,##0\ &quot;€&quot;_-;_-* &quot;-&quot;\ &quot;€&quot;_-;_-@_-"/>
    <numFmt numFmtId="44" formatCode="_-* #,##0.00\ &quot;€&quot;_-;\-* #,##0.00\ &quot;€&quot;_-;_-* &quot;-&quot;??\ &quot;€&quot;_-;_-@_-"/>
    <numFmt numFmtId="164" formatCode="_-* #,##0.00\ _€_-;\-* #,##0.00\ _€_-;_-* &quot;-&quot;??\ _€_-;_-@_-"/>
    <numFmt numFmtId="165" formatCode="0.0"/>
    <numFmt numFmtId="166" formatCode="#,##0.00\ &quot;€&quot;"/>
    <numFmt numFmtId="167" formatCode="#,##0\ &quot;€&quot;"/>
    <numFmt numFmtId="168" formatCode="#,##0&quot; €/MWh&quot;"/>
    <numFmt numFmtId="169" formatCode="#,##0&quot; MWh/an&quot;"/>
    <numFmt numFmtId="170" formatCode="#,###,##0&quot; €/an&quot;"/>
    <numFmt numFmtId="171" formatCode="#,##0&quot; t/an&quot;"/>
    <numFmt numFmtId="172" formatCode="#,##0&quot; €/t&quot;"/>
    <numFmt numFmtId="173" formatCode="#,###,##0&quot; tCO2e/an&quot;"/>
    <numFmt numFmtId="174" formatCode="#,##0&quot; €/tCO2e&quot;"/>
    <numFmt numFmtId="175" formatCode="#,##0&quot; €/MWhcumac&quot;"/>
    <numFmt numFmtId="176" formatCode="#,###,##0&quot; MWhcumac&quot;"/>
    <numFmt numFmtId="177" formatCode="#,###,##0&quot; €&quot;"/>
    <numFmt numFmtId="178" formatCode="#,##0.00&quot; ans&quot;"/>
    <numFmt numFmtId="179" formatCode="[$-F800]dddd\,\ mmmm\ dd\,\ yyyy"/>
    <numFmt numFmtId="180" formatCode="#,##0&quot; t CO2/an&quot;"/>
    <numFmt numFmtId="181" formatCode="#,##0&quot; MWhep/an&quot;"/>
    <numFmt numFmtId="182" formatCode="\ #,##0&quot; MWhcumac&quot;"/>
  </numFmts>
  <fonts count="67" x14ac:knownFonts="1">
    <font>
      <sz val="11"/>
      <color theme="1"/>
      <name val="Calibri"/>
      <family val="2"/>
      <scheme val="minor"/>
    </font>
    <font>
      <b/>
      <sz val="10"/>
      <color theme="1"/>
      <name val="Arial"/>
      <family val="2"/>
    </font>
    <font>
      <sz val="10"/>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i/>
      <sz val="10"/>
      <color theme="1"/>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28"/>
      <color rgb="FFC00000"/>
      <name val="Arial"/>
      <family val="2"/>
    </font>
    <font>
      <b/>
      <sz val="18"/>
      <color theme="0"/>
      <name val="Arial"/>
      <family val="2"/>
    </font>
    <font>
      <sz val="10"/>
      <color theme="0"/>
      <name val="Arial"/>
      <family val="2"/>
    </font>
    <font>
      <b/>
      <sz val="10"/>
      <color theme="0"/>
      <name val="Arial"/>
      <family val="2"/>
    </font>
    <font>
      <i/>
      <sz val="10"/>
      <color theme="0" tint="-0.499984740745262"/>
      <name val="Arial"/>
      <family val="2"/>
    </font>
    <font>
      <i/>
      <sz val="10"/>
      <color rgb="FFC00000"/>
      <name val="Arial"/>
      <family val="2"/>
    </font>
    <font>
      <b/>
      <i/>
      <sz val="10"/>
      <name val="Arial"/>
      <family val="2"/>
    </font>
    <font>
      <sz val="18"/>
      <color rgb="FFFF0000"/>
      <name val="Arial"/>
      <family val="2"/>
    </font>
    <font>
      <u/>
      <sz val="11"/>
      <color theme="10"/>
      <name val="Arial"/>
      <family val="2"/>
    </font>
    <font>
      <sz val="11"/>
      <name val="Arial"/>
      <family val="2"/>
    </font>
    <font>
      <b/>
      <sz val="11"/>
      <name val="Arial"/>
      <family val="2"/>
    </font>
    <font>
      <i/>
      <sz val="11"/>
      <color rgb="FFC00000"/>
      <name val="Arial"/>
      <family val="2"/>
    </font>
    <font>
      <sz val="6"/>
      <color theme="1"/>
      <name val="Arial"/>
      <family val="2"/>
    </font>
    <font>
      <b/>
      <sz val="6"/>
      <name val="Arial"/>
      <family val="2"/>
    </font>
    <font>
      <b/>
      <sz val="16"/>
      <color theme="0"/>
      <name val="Arial"/>
      <family val="2"/>
    </font>
    <font>
      <b/>
      <i/>
      <sz val="16"/>
      <color theme="0"/>
      <name val="Arial"/>
      <family val="2"/>
    </font>
    <font>
      <b/>
      <sz val="12"/>
      <color theme="0"/>
      <name val="Arial"/>
      <family val="2"/>
    </font>
    <font>
      <sz val="11"/>
      <color rgb="FFFF0000"/>
      <name val="Arial"/>
      <family val="2"/>
    </font>
    <font>
      <b/>
      <sz val="11"/>
      <color rgb="FFFF0000"/>
      <name val="Arial"/>
      <family val="2"/>
    </font>
    <font>
      <sz val="8"/>
      <color theme="1"/>
      <name val="Arial"/>
      <family val="2"/>
    </font>
    <font>
      <i/>
      <sz val="11"/>
      <color rgb="FFFF0000"/>
      <name val="Arial"/>
      <family val="2"/>
    </font>
    <font>
      <b/>
      <sz val="11"/>
      <color theme="0"/>
      <name val="Calibri"/>
      <family val="2"/>
      <scheme val="minor"/>
    </font>
    <font>
      <b/>
      <sz val="11"/>
      <color theme="1"/>
      <name val="Calibri"/>
      <family val="2"/>
      <scheme val="minor"/>
    </font>
    <font>
      <sz val="11"/>
      <color theme="0"/>
      <name val="Calibri"/>
      <family val="2"/>
      <scheme val="minor"/>
    </font>
    <font>
      <b/>
      <sz val="10"/>
      <color rgb="FF0070C0"/>
      <name val="Arial"/>
      <family val="2"/>
    </font>
    <font>
      <sz val="10"/>
      <color theme="1"/>
      <name val="Calibri"/>
      <family val="2"/>
      <scheme val="minor"/>
    </font>
    <font>
      <b/>
      <sz val="16"/>
      <color rgb="FFFF0000"/>
      <name val="Calibri"/>
      <family val="2"/>
      <scheme val="minor"/>
    </font>
    <font>
      <sz val="12"/>
      <name val="Arial"/>
      <family val="2"/>
    </font>
    <font>
      <sz val="10"/>
      <color rgb="FF0070C0"/>
      <name val="Arial"/>
      <family val="2"/>
    </font>
    <font>
      <sz val="12"/>
      <color theme="1"/>
      <name val="Calibri"/>
      <family val="2"/>
      <scheme val="minor"/>
    </font>
    <font>
      <u/>
      <sz val="10"/>
      <color theme="10"/>
      <name val="Arial"/>
      <family val="2"/>
    </font>
    <font>
      <b/>
      <sz val="10"/>
      <color theme="1"/>
      <name val="Calibri"/>
      <family val="2"/>
      <scheme val="minor"/>
    </font>
    <font>
      <sz val="8"/>
      <color theme="1"/>
      <name val="Calibri"/>
      <family val="2"/>
      <scheme val="minor"/>
    </font>
    <font>
      <sz val="10"/>
      <color rgb="FFFF0000"/>
      <name val="Calibri"/>
      <family val="2"/>
      <scheme val="minor"/>
    </font>
    <font>
      <sz val="10"/>
      <color theme="1"/>
      <name val="Marianne"/>
      <family val="3"/>
    </font>
    <font>
      <sz val="11"/>
      <color theme="1"/>
      <name val="Marianne"/>
      <family val="3"/>
    </font>
    <font>
      <sz val="11"/>
      <color theme="1"/>
      <name val="Calibri"/>
      <family val="2"/>
    </font>
    <font>
      <i/>
      <sz val="11"/>
      <color theme="1"/>
      <name val="Marianne"/>
      <family val="3"/>
    </font>
    <font>
      <i/>
      <sz val="11"/>
      <color rgb="FFFF0000"/>
      <name val="Calibri"/>
      <family val="2"/>
      <scheme val="minor"/>
    </font>
    <font>
      <b/>
      <sz val="11"/>
      <color rgb="FF000000"/>
      <name val="Arial"/>
      <family val="2"/>
    </font>
    <font>
      <sz val="11"/>
      <color rgb="FF000000"/>
      <name val="Arial"/>
      <family val="2"/>
    </font>
    <font>
      <b/>
      <sz val="16"/>
      <color rgb="FFFF0000"/>
      <name val="Arial"/>
      <family val="2"/>
    </font>
    <font>
      <sz val="16"/>
      <color rgb="FFFF0000"/>
      <name val="Arial"/>
      <family val="2"/>
    </font>
    <font>
      <b/>
      <sz val="12"/>
      <name val="Arial"/>
      <family val="2"/>
    </font>
    <font>
      <sz val="11"/>
      <color rgb="FFCC0099"/>
      <name val="Arial"/>
      <family val="2"/>
    </font>
    <font>
      <b/>
      <sz val="14"/>
      <color theme="0"/>
      <name val="Arial"/>
      <family val="2"/>
    </font>
    <font>
      <u/>
      <sz val="11"/>
      <color theme="1"/>
      <name val="Arial"/>
      <family val="2"/>
    </font>
    <font>
      <b/>
      <sz val="26"/>
      <color theme="0"/>
      <name val="Arial"/>
      <family val="2"/>
    </font>
  </fonts>
  <fills count="2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0" tint="-4.9989318521683403E-2"/>
        <bgColor theme="4" tint="0.79998168889431442"/>
      </patternFill>
    </fill>
    <fill>
      <patternFill patternType="solid">
        <fgColor theme="4" tint="0.7999816888943144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1"/>
        <bgColor indexed="64"/>
      </patternFill>
    </fill>
    <fill>
      <patternFill patternType="solid">
        <fgColor rgb="FFC00000"/>
        <bgColor indexed="64"/>
      </patternFill>
    </fill>
    <fill>
      <patternFill patternType="solid">
        <fgColor theme="0" tint="-0.34998626667073579"/>
        <bgColor indexed="64"/>
      </patternFill>
    </fill>
    <fill>
      <patternFill patternType="solid">
        <fgColor rgb="FFFBCBC9"/>
        <bgColor indexed="64"/>
      </patternFill>
    </fill>
    <fill>
      <patternFill patternType="solid">
        <fgColor rgb="FFE41D13"/>
        <bgColor indexed="64"/>
      </patternFill>
    </fill>
    <fill>
      <patternFill patternType="solid">
        <fgColor rgb="FFD9D9D9"/>
        <bgColor indexed="64"/>
      </patternFill>
    </fill>
    <fill>
      <patternFill patternType="solid">
        <fgColor theme="4" tint="0.39997558519241921"/>
        <bgColor indexed="64"/>
      </patternFill>
    </fill>
    <fill>
      <patternFill patternType="solid">
        <fgColor rgb="FFBFBFBF"/>
        <bgColor indexed="64"/>
      </patternFill>
    </fill>
    <fill>
      <patternFill patternType="solid">
        <fgColor theme="4" tint="-0.249977111117893"/>
        <bgColor indexed="64"/>
      </patternFill>
    </fill>
    <fill>
      <patternFill patternType="solid">
        <fgColor rgb="FFFFFF99"/>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right/>
      <top/>
      <bottom style="hair">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indexed="64"/>
      </top>
      <bottom style="thin">
        <color indexed="64"/>
      </bottom>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auto="1"/>
      </left>
      <right/>
      <top/>
      <bottom/>
      <diagonal/>
    </border>
  </borders>
  <cellStyleXfs count="11">
    <xf numFmtId="0" fontId="0" fillId="0" borderId="0"/>
    <xf numFmtId="44" fontId="12"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16" fillId="0" borderId="0" applyFont="0" applyFill="0" applyBorder="0" applyAlignment="0" applyProtection="0"/>
    <xf numFmtId="164" fontId="16" fillId="0" borderId="0" applyFont="0" applyFill="0" applyBorder="0" applyAlignment="0" applyProtection="0"/>
    <xf numFmtId="0" fontId="17" fillId="0" borderId="0" applyNumberFormat="0" applyFill="0" applyBorder="0" applyAlignment="0" applyProtection="0"/>
    <xf numFmtId="0" fontId="38" fillId="0" borderId="0"/>
    <xf numFmtId="9" fontId="16" fillId="0" borderId="0" applyFont="0" applyFill="0" applyBorder="0" applyAlignment="0" applyProtection="0"/>
  </cellStyleXfs>
  <cellXfs count="366">
    <xf numFmtId="0" fontId="0" fillId="0" borderId="0" xfId="0"/>
    <xf numFmtId="0" fontId="3" fillId="2" borderId="0" xfId="0" applyFont="1" applyFill="1" applyAlignment="1">
      <alignment vertical="center"/>
    </xf>
    <xf numFmtId="0" fontId="3" fillId="2" borderId="0" xfId="0" applyFont="1" applyFill="1" applyBorder="1" applyAlignment="1">
      <alignment vertical="center"/>
    </xf>
    <xf numFmtId="0" fontId="8" fillId="3" borderId="13"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3" fillId="2" borderId="12"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Border="1" applyAlignment="1">
      <alignment vertical="center"/>
    </xf>
    <xf numFmtId="0" fontId="7" fillId="12" borderId="0" xfId="0" applyFont="1" applyFill="1" applyBorder="1" applyAlignment="1" applyProtection="1">
      <alignment horizontal="left" vertical="center"/>
    </xf>
    <xf numFmtId="0" fontId="2" fillId="2" borderId="35" xfId="0" applyFont="1" applyFill="1" applyBorder="1" applyAlignment="1">
      <alignment vertical="center"/>
    </xf>
    <xf numFmtId="0" fontId="2" fillId="2" borderId="33" xfId="0" applyFont="1" applyFill="1" applyBorder="1" applyAlignment="1">
      <alignment vertical="center"/>
    </xf>
    <xf numFmtId="0" fontId="2" fillId="0" borderId="0" xfId="0" applyFont="1" applyBorder="1" applyAlignment="1">
      <alignment vertical="center"/>
    </xf>
    <xf numFmtId="0" fontId="23" fillId="7" borderId="25" xfId="0" applyFont="1" applyFill="1" applyBorder="1" applyAlignment="1" applyProtection="1">
      <alignment horizontal="left" vertical="center"/>
    </xf>
    <xf numFmtId="0" fontId="22" fillId="4" borderId="0" xfId="0" applyFont="1" applyFill="1" applyBorder="1" applyAlignment="1" applyProtection="1">
      <alignment horizontal="left" vertical="center"/>
    </xf>
    <xf numFmtId="0" fontId="7" fillId="4" borderId="0" xfId="0" applyFont="1" applyFill="1" applyBorder="1" applyAlignment="1" applyProtection="1">
      <alignment horizontal="left" vertical="center"/>
    </xf>
    <xf numFmtId="0" fontId="4"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protection locked="0"/>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0" xfId="0" applyFont="1" applyFill="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37" xfId="0" applyFont="1" applyFill="1" applyBorder="1" applyAlignment="1">
      <alignment vertical="center"/>
    </xf>
    <xf numFmtId="0" fontId="3" fillId="0" borderId="0" xfId="0" applyFont="1" applyBorder="1" applyAlignment="1">
      <alignment vertical="center"/>
    </xf>
    <xf numFmtId="0" fontId="32" fillId="2" borderId="0" xfId="0" applyFont="1" applyFill="1" applyBorder="1" applyAlignment="1">
      <alignment horizontal="right" vertical="center"/>
    </xf>
    <xf numFmtId="0" fontId="31" fillId="2" borderId="0" xfId="0" applyFont="1" applyFill="1" applyBorder="1" applyAlignment="1">
      <alignment horizontal="center" vertical="center"/>
    </xf>
    <xf numFmtId="0" fontId="31" fillId="2" borderId="32" xfId="0" applyFont="1" applyFill="1" applyBorder="1" applyAlignment="1">
      <alignment horizontal="left" vertical="center"/>
    </xf>
    <xf numFmtId="0" fontId="37" fillId="2" borderId="0" xfId="0" applyFont="1" applyFill="1" applyBorder="1" applyAlignment="1">
      <alignment horizontal="right" vertical="center"/>
    </xf>
    <xf numFmtId="0" fontId="36" fillId="8" borderId="30" xfId="0" applyFont="1" applyFill="1" applyBorder="1" applyAlignment="1">
      <alignment horizontal="center" vertical="center"/>
    </xf>
    <xf numFmtId="0" fontId="36" fillId="0" borderId="0" xfId="0" quotePrefix="1" applyFont="1" applyBorder="1" applyAlignment="1">
      <alignment vertical="center" wrapText="1"/>
    </xf>
    <xf numFmtId="0" fontId="2" fillId="2" borderId="0" xfId="0" applyFont="1" applyFill="1" applyBorder="1" applyAlignment="1">
      <alignment horizontal="left" vertical="center" wrapText="1"/>
    </xf>
    <xf numFmtId="0" fontId="0" fillId="0" borderId="0" xfId="0" applyAlignment="1">
      <alignment vertical="center"/>
    </xf>
    <xf numFmtId="0" fontId="41" fillId="0" borderId="0" xfId="0" applyFont="1" applyAlignment="1">
      <alignment vertical="center"/>
    </xf>
    <xf numFmtId="0" fontId="40" fillId="15" borderId="7" xfId="0" applyFont="1" applyFill="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0" fontId="41" fillId="17" borderId="7" xfId="0" applyFont="1" applyFill="1" applyBorder="1" applyAlignment="1">
      <alignment vertical="center"/>
    </xf>
    <xf numFmtId="0" fontId="41" fillId="17" borderId="7" xfId="0" applyFont="1" applyFill="1" applyBorder="1" applyAlignment="1">
      <alignment horizontal="center" vertical="center" wrapText="1"/>
    </xf>
    <xf numFmtId="167" fontId="41" fillId="17" borderId="7" xfId="0" applyNumberFormat="1" applyFont="1" applyFill="1" applyBorder="1" applyAlignment="1">
      <alignment vertical="center"/>
    </xf>
    <xf numFmtId="0" fontId="40" fillId="14" borderId="7" xfId="0" applyFont="1" applyFill="1" applyBorder="1" applyAlignment="1">
      <alignment vertical="center"/>
    </xf>
    <xf numFmtId="0" fontId="40" fillId="14" borderId="7" xfId="0" applyFont="1" applyFill="1" applyBorder="1" applyAlignment="1">
      <alignment horizontal="center" vertical="center" wrapText="1"/>
    </xf>
    <xf numFmtId="9" fontId="40" fillId="14" borderId="7" xfId="10" applyFont="1" applyFill="1" applyBorder="1" applyAlignment="1">
      <alignment vertical="center"/>
    </xf>
    <xf numFmtId="0" fontId="40" fillId="15" borderId="7" xfId="0" applyFont="1" applyFill="1" applyBorder="1" applyAlignment="1">
      <alignment horizontal="center" vertical="center"/>
    </xf>
    <xf numFmtId="165" fontId="40" fillId="14" borderId="7" xfId="0" applyNumberFormat="1" applyFont="1" applyFill="1" applyBorder="1" applyAlignment="1">
      <alignment vertical="center"/>
    </xf>
    <xf numFmtId="0" fontId="8"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right" vertical="center"/>
    </xf>
    <xf numFmtId="0" fontId="44" fillId="0" borderId="0" xfId="0" applyFont="1" applyAlignment="1">
      <alignment vertical="center"/>
    </xf>
    <xf numFmtId="0" fontId="45" fillId="0" borderId="0" xfId="0" applyFont="1" applyAlignment="1">
      <alignment horizontal="right" vertical="center"/>
    </xf>
    <xf numFmtId="0" fontId="42" fillId="0" borderId="0" xfId="0" applyFont="1" applyAlignment="1">
      <alignment vertical="center"/>
    </xf>
    <xf numFmtId="0" fontId="2" fillId="8" borderId="42" xfId="0" applyFont="1" applyFill="1" applyBorder="1" applyAlignment="1">
      <alignment horizontal="center" vertical="center"/>
    </xf>
    <xf numFmtId="166" fontId="2" fillId="8" borderId="42" xfId="6" applyNumberFormat="1" applyFont="1" applyFill="1" applyBorder="1" applyAlignment="1">
      <alignment horizontal="center" vertical="center"/>
    </xf>
    <xf numFmtId="167" fontId="0" fillId="8" borderId="7" xfId="0" applyNumberFormat="1" applyFill="1" applyBorder="1" applyAlignment="1" applyProtection="1">
      <alignment vertical="center"/>
      <protection locked="0"/>
    </xf>
    <xf numFmtId="0" fontId="2" fillId="2" borderId="0" xfId="0" applyFont="1" applyFill="1" applyBorder="1" applyAlignment="1">
      <alignment vertical="center" wrapText="1"/>
    </xf>
    <xf numFmtId="0" fontId="35" fillId="12" borderId="0" xfId="0" applyFont="1" applyFill="1" applyBorder="1" applyAlignment="1" applyProtection="1">
      <alignment horizontal="left" vertical="center"/>
    </xf>
    <xf numFmtId="0" fontId="3" fillId="2" borderId="0" xfId="0" applyFont="1" applyFill="1" applyBorder="1" applyAlignment="1">
      <alignment horizontal="center" vertical="center"/>
    </xf>
    <xf numFmtId="0" fontId="28" fillId="2" borderId="0" xfId="0" applyFont="1" applyFill="1" applyBorder="1" applyAlignment="1">
      <alignment horizontal="left" vertical="center" wrapText="1"/>
    </xf>
    <xf numFmtId="0" fontId="3" fillId="0" borderId="0" xfId="0" applyFont="1" applyAlignment="1">
      <alignment vertical="center"/>
    </xf>
    <xf numFmtId="0" fontId="8" fillId="2" borderId="0" xfId="0" applyFont="1" applyFill="1" applyBorder="1" applyAlignment="1">
      <alignment vertical="center"/>
    </xf>
    <xf numFmtId="0" fontId="27" fillId="2" borderId="0" xfId="8" quotePrefix="1" applyFont="1" applyFill="1" applyBorder="1" applyAlignment="1">
      <alignment horizontal="left" vertical="center"/>
    </xf>
    <xf numFmtId="0" fontId="3" fillId="2" borderId="36" xfId="0" applyFont="1" applyFill="1" applyBorder="1" applyAlignment="1">
      <alignment vertical="center"/>
    </xf>
    <xf numFmtId="0" fontId="31" fillId="2" borderId="12" xfId="0" applyFont="1" applyFill="1" applyBorder="1" applyAlignment="1">
      <alignment vertical="center"/>
    </xf>
    <xf numFmtId="0" fontId="31" fillId="2" borderId="0" xfId="0" applyFont="1" applyFill="1" applyBorder="1" applyAlignment="1">
      <alignment vertical="center"/>
    </xf>
    <xf numFmtId="0" fontId="36" fillId="2" borderId="12" xfId="0" applyFont="1" applyFill="1" applyBorder="1" applyAlignment="1">
      <alignment vertical="center"/>
    </xf>
    <xf numFmtId="0" fontId="37" fillId="2" borderId="0" xfId="0" applyFont="1" applyFill="1" applyBorder="1" applyAlignment="1">
      <alignment vertical="center"/>
    </xf>
    <xf numFmtId="0" fontId="36" fillId="2" borderId="0" xfId="0" applyFont="1" applyFill="1" applyBorder="1" applyAlignment="1">
      <alignment vertical="center"/>
    </xf>
    <xf numFmtId="0" fontId="2" fillId="8" borderId="23" xfId="0" applyFont="1" applyFill="1" applyBorder="1" applyAlignment="1" applyProtection="1">
      <alignment horizontal="left" vertical="center"/>
      <protection locked="0"/>
    </xf>
    <xf numFmtId="0" fontId="3" fillId="8" borderId="23" xfId="0" applyFont="1" applyFill="1" applyBorder="1" applyAlignment="1" applyProtection="1">
      <alignment horizontal="left" vertical="center"/>
      <protection locked="0"/>
    </xf>
    <xf numFmtId="166" fontId="2" fillId="8" borderId="29" xfId="0" applyNumberFormat="1" applyFont="1" applyFill="1" applyBorder="1" applyAlignment="1" applyProtection="1">
      <alignment vertical="center"/>
    </xf>
    <xf numFmtId="0" fontId="2" fillId="8" borderId="22" xfId="0" applyFont="1" applyFill="1" applyBorder="1" applyAlignment="1" applyProtection="1">
      <alignment horizontal="left" vertical="center"/>
      <protection locked="0"/>
    </xf>
    <xf numFmtId="0" fontId="2" fillId="8" borderId="24" xfId="0" applyFont="1" applyFill="1" applyBorder="1" applyAlignment="1" applyProtection="1">
      <alignment horizontal="left" vertical="center"/>
      <protection locked="0"/>
    </xf>
    <xf numFmtId="0" fontId="24" fillId="0" borderId="31" xfId="0" applyFont="1" applyBorder="1" applyAlignment="1">
      <alignment horizontal="center" vertical="center"/>
    </xf>
    <xf numFmtId="0" fontId="23" fillId="0" borderId="32" xfId="0" applyFont="1" applyBorder="1" applyAlignment="1">
      <alignment horizontal="center" vertical="center"/>
    </xf>
    <xf numFmtId="0" fontId="2" fillId="2" borderId="34" xfId="0" applyFont="1" applyFill="1" applyBorder="1" applyAlignment="1">
      <alignment vertical="center"/>
    </xf>
    <xf numFmtId="0" fontId="21" fillId="2" borderId="0" xfId="0" applyFont="1" applyFill="1" applyBorder="1" applyAlignment="1" applyProtection="1">
      <alignment horizontal="center" vertical="center"/>
      <protection locked="0"/>
    </xf>
    <xf numFmtId="166" fontId="25" fillId="11" borderId="7" xfId="0" applyNumberFormat="1" applyFont="1" applyFill="1" applyBorder="1" applyAlignment="1" applyProtection="1">
      <alignment vertical="center"/>
    </xf>
    <xf numFmtId="0" fontId="4"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right" vertical="center"/>
    </xf>
    <xf numFmtId="166" fontId="25" fillId="4" borderId="0" xfId="0" applyNumberFormat="1" applyFont="1" applyFill="1" applyBorder="1" applyAlignment="1" applyProtection="1">
      <alignment vertical="center"/>
    </xf>
    <xf numFmtId="166" fontId="2" fillId="2" borderId="0" xfId="0" applyNumberFormat="1" applyFont="1" applyFill="1" applyBorder="1" applyAlignment="1" applyProtection="1">
      <alignment vertical="center"/>
    </xf>
    <xf numFmtId="0" fontId="4" fillId="2" borderId="0" xfId="0" applyFont="1" applyFill="1" applyBorder="1" applyAlignment="1" applyProtection="1">
      <alignment vertical="center"/>
      <protection locked="0"/>
    </xf>
    <xf numFmtId="0" fontId="3" fillId="8" borderId="7"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21" fillId="10" borderId="26" xfId="0" applyFont="1" applyFill="1" applyBorder="1" applyAlignment="1" applyProtection="1">
      <alignment horizontal="center" vertical="center"/>
      <protection locked="0"/>
    </xf>
    <xf numFmtId="0" fontId="33" fillId="13" borderId="27" xfId="0" applyFont="1" applyFill="1" applyBorder="1" applyAlignment="1" applyProtection="1">
      <alignment horizontal="right" vertical="center"/>
    </xf>
    <xf numFmtId="166" fontId="34" fillId="13" borderId="27" xfId="0" applyNumberFormat="1" applyFont="1" applyFill="1" applyBorder="1" applyAlignment="1" applyProtection="1">
      <alignment vertical="center"/>
    </xf>
    <xf numFmtId="0" fontId="3" fillId="2" borderId="2" xfId="0" applyFont="1" applyFill="1" applyBorder="1" applyAlignment="1">
      <alignment vertical="center"/>
    </xf>
    <xf numFmtId="0" fontId="13" fillId="5" borderId="20" xfId="0" applyFont="1" applyFill="1" applyBorder="1" applyAlignment="1">
      <alignment vertical="center"/>
    </xf>
    <xf numFmtId="0" fontId="3" fillId="0" borderId="7" xfId="0" applyFont="1" applyBorder="1" applyAlignment="1">
      <alignment vertical="center"/>
    </xf>
    <xf numFmtId="0" fontId="3" fillId="2" borderId="14" xfId="0" applyFont="1" applyFill="1" applyBorder="1" applyAlignment="1">
      <alignment vertical="center"/>
    </xf>
    <xf numFmtId="0" fontId="3" fillId="0" borderId="11" xfId="0" applyFont="1" applyBorder="1" applyAlignment="1">
      <alignment vertical="center"/>
    </xf>
    <xf numFmtId="0" fontId="14" fillId="6" borderId="7" xfId="0" applyFont="1" applyFill="1" applyBorder="1" applyAlignment="1">
      <alignment vertical="center"/>
    </xf>
    <xf numFmtId="42" fontId="3" fillId="0" borderId="0" xfId="6" applyNumberFormat="1" applyFont="1" applyBorder="1" applyAlignment="1">
      <alignment vertical="center"/>
    </xf>
    <xf numFmtId="42" fontId="3" fillId="0" borderId="15" xfId="6" applyNumberFormat="1" applyFont="1" applyBorder="1" applyAlignment="1">
      <alignment vertical="center"/>
    </xf>
    <xf numFmtId="0" fontId="13" fillId="5" borderId="19" xfId="0" applyFont="1" applyFill="1" applyBorder="1" applyAlignment="1">
      <alignment vertical="center"/>
    </xf>
    <xf numFmtId="0" fontId="18" fillId="2" borderId="0" xfId="0" applyFont="1" applyFill="1" applyBorder="1" applyAlignment="1">
      <alignment vertical="center"/>
    </xf>
    <xf numFmtId="0" fontId="18" fillId="2" borderId="14" xfId="0" applyFont="1" applyFill="1" applyBorder="1" applyAlignment="1">
      <alignment vertical="center"/>
    </xf>
    <xf numFmtId="42" fontId="18" fillId="2" borderId="0" xfId="6" applyNumberFormat="1" applyFont="1" applyFill="1" applyBorder="1" applyAlignment="1">
      <alignment vertical="center"/>
    </xf>
    <xf numFmtId="42" fontId="18" fillId="2" borderId="15" xfId="6" applyNumberFormat="1" applyFont="1" applyFill="1" applyBorder="1" applyAlignment="1">
      <alignment vertical="center"/>
    </xf>
    <xf numFmtId="0" fontId="18" fillId="0" borderId="0" xfId="0" applyFont="1" applyBorder="1" applyAlignment="1">
      <alignment vertical="center"/>
    </xf>
    <xf numFmtId="0" fontId="3" fillId="6" borderId="7" xfId="0" applyFont="1" applyFill="1" applyBorder="1" applyAlignment="1">
      <alignment vertical="center"/>
    </xf>
    <xf numFmtId="0" fontId="18" fillId="2" borderId="15" xfId="0" applyFont="1" applyFill="1" applyBorder="1" applyAlignment="1">
      <alignment vertical="center"/>
    </xf>
    <xf numFmtId="0" fontId="13" fillId="2" borderId="16" xfId="0" applyFont="1" applyFill="1" applyBorder="1" applyAlignment="1">
      <alignment vertical="center"/>
    </xf>
    <xf numFmtId="0" fontId="15" fillId="2" borderId="38" xfId="0" applyFont="1" applyFill="1" applyBorder="1" applyAlignment="1">
      <alignment vertical="center"/>
    </xf>
    <xf numFmtId="42" fontId="15" fillId="2" borderId="38" xfId="6" applyNumberFormat="1" applyFont="1" applyFill="1" applyBorder="1" applyAlignment="1">
      <alignment vertical="center"/>
    </xf>
    <xf numFmtId="0" fontId="10" fillId="11" borderId="39" xfId="0" applyFont="1" applyFill="1" applyBorder="1" applyAlignment="1" applyProtection="1">
      <alignment horizontal="right" vertical="center"/>
    </xf>
    <xf numFmtId="42" fontId="15" fillId="5" borderId="17" xfId="6" applyNumberFormat="1" applyFont="1" applyFill="1" applyBorder="1" applyAlignment="1">
      <alignment vertical="center"/>
    </xf>
    <xf numFmtId="0" fontId="13" fillId="2" borderId="0" xfId="0" applyFont="1" applyFill="1" applyBorder="1" applyAlignment="1">
      <alignment vertical="center"/>
    </xf>
    <xf numFmtId="0" fontId="15" fillId="2" borderId="0" xfId="0" applyFont="1" applyFill="1" applyBorder="1" applyAlignment="1">
      <alignment vertical="center"/>
    </xf>
    <xf numFmtId="42" fontId="15" fillId="2" borderId="0" xfId="6" applyNumberFormat="1" applyFont="1" applyFill="1" applyBorder="1" applyAlignment="1">
      <alignment vertical="center"/>
    </xf>
    <xf numFmtId="0" fontId="10" fillId="4" borderId="0" xfId="0" applyFont="1" applyFill="1" applyBorder="1" applyAlignment="1" applyProtection="1">
      <alignment horizontal="right" vertical="center"/>
    </xf>
    <xf numFmtId="0" fontId="39" fillId="2" borderId="0" xfId="0" applyFont="1" applyFill="1" applyBorder="1" applyAlignment="1">
      <alignment vertical="center"/>
    </xf>
    <xf numFmtId="0" fontId="3" fillId="2" borderId="0" xfId="0" applyFont="1" applyFill="1" applyBorder="1" applyAlignment="1">
      <alignment horizontal="left" vertical="center" wrapText="1"/>
    </xf>
    <xf numFmtId="0" fontId="11" fillId="11" borderId="26" xfId="0" applyFont="1" applyFill="1" applyBorder="1" applyAlignment="1" applyProtection="1">
      <alignment horizontal="right" vertical="center"/>
    </xf>
    <xf numFmtId="166" fontId="25" fillId="11" borderId="27" xfId="0" applyNumberFormat="1" applyFont="1" applyFill="1" applyBorder="1" applyAlignment="1" applyProtection="1">
      <alignment vertical="center"/>
    </xf>
    <xf numFmtId="0" fontId="2" fillId="2" borderId="36" xfId="0" applyFont="1" applyFill="1" applyBorder="1" applyAlignment="1">
      <alignment vertical="center"/>
    </xf>
    <xf numFmtId="0" fontId="27" fillId="2" borderId="0" xfId="8" applyFont="1" applyFill="1" applyBorder="1" applyAlignment="1">
      <alignment horizontal="right" vertical="center"/>
    </xf>
    <xf numFmtId="168" fontId="2" fillId="8" borderId="7" xfId="0" applyNumberFormat="1" applyFont="1" applyFill="1" applyBorder="1" applyAlignment="1" applyProtection="1">
      <alignment horizontal="right" vertical="center"/>
      <protection locked="0"/>
    </xf>
    <xf numFmtId="169" fontId="2" fillId="8" borderId="7" xfId="0" applyNumberFormat="1" applyFont="1" applyFill="1" applyBorder="1" applyAlignment="1" applyProtection="1">
      <alignment horizontal="right" vertical="center"/>
      <protection locked="0"/>
    </xf>
    <xf numFmtId="171" fontId="2" fillId="8" borderId="7" xfId="0" applyNumberFormat="1" applyFont="1" applyFill="1" applyBorder="1" applyAlignment="1" applyProtection="1">
      <alignment horizontal="right" vertical="center"/>
      <protection locked="0"/>
    </xf>
    <xf numFmtId="172" fontId="2" fillId="8" borderId="7" xfId="0" applyNumberFormat="1" applyFont="1" applyFill="1" applyBorder="1" applyAlignment="1" applyProtection="1">
      <alignment horizontal="right" vertical="center"/>
      <protection locked="0"/>
    </xf>
    <xf numFmtId="0" fontId="3" fillId="0" borderId="7" xfId="0" applyFont="1" applyBorder="1" applyAlignment="1">
      <alignment vertical="center" wrapText="1"/>
    </xf>
    <xf numFmtId="173" fontId="2" fillId="8" borderId="7" xfId="0" applyNumberFormat="1" applyFont="1" applyFill="1" applyBorder="1" applyAlignment="1" applyProtection="1">
      <alignment horizontal="right" vertical="center"/>
      <protection locked="0"/>
    </xf>
    <xf numFmtId="176" fontId="2" fillId="8" borderId="7" xfId="0" applyNumberFormat="1" applyFont="1" applyFill="1" applyBorder="1" applyAlignment="1" applyProtection="1">
      <alignment horizontal="right" vertical="center"/>
      <protection locked="0"/>
    </xf>
    <xf numFmtId="175" fontId="3" fillId="16" borderId="7" xfId="0" applyNumberFormat="1" applyFont="1" applyFill="1" applyBorder="1" applyAlignment="1">
      <alignment horizontal="right" vertical="center"/>
    </xf>
    <xf numFmtId="177" fontId="2" fillId="8" borderId="7" xfId="0" applyNumberFormat="1" applyFont="1" applyFill="1" applyBorder="1" applyAlignment="1" applyProtection="1">
      <alignment horizontal="right" vertical="center"/>
      <protection locked="0"/>
    </xf>
    <xf numFmtId="178" fontId="43" fillId="0" borderId="7" xfId="0" applyNumberFormat="1" applyFont="1" applyFill="1" applyBorder="1" applyAlignment="1" applyProtection="1">
      <alignment horizontal="center" vertical="center"/>
    </xf>
    <xf numFmtId="174" fontId="47" fillId="0" borderId="7" xfId="0" applyNumberFormat="1" applyFont="1" applyFill="1" applyBorder="1" applyAlignment="1" applyProtection="1">
      <alignment horizontal="center" vertical="center"/>
    </xf>
    <xf numFmtId="174" fontId="3" fillId="16" borderId="7" xfId="0" applyNumberFormat="1" applyFont="1" applyFill="1" applyBorder="1" applyAlignment="1" applyProtection="1">
      <alignment horizontal="righ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3" fillId="2" borderId="0" xfId="0" applyFont="1" applyFill="1" applyBorder="1" applyAlignment="1">
      <alignment horizontal="left" vertical="center" wrapText="1"/>
    </xf>
    <xf numFmtId="170" fontId="2" fillId="8" borderId="7" xfId="0" applyNumberFormat="1" applyFont="1" applyFill="1" applyBorder="1" applyAlignment="1" applyProtection="1">
      <alignment horizontal="center" vertical="center"/>
      <protection locked="0"/>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0" fillId="2" borderId="0" xfId="0" applyFont="1" applyFill="1"/>
    <xf numFmtId="0" fontId="0" fillId="2" borderId="0" xfId="0" applyFont="1" applyFill="1" applyBorder="1" applyAlignment="1"/>
    <xf numFmtId="0" fontId="0" fillId="2" borderId="0" xfId="0" applyFont="1" applyFill="1" applyBorder="1"/>
    <xf numFmtId="0" fontId="2" fillId="2" borderId="0" xfId="0" applyFont="1" applyFill="1"/>
    <xf numFmtId="0" fontId="2" fillId="8" borderId="42" xfId="0" applyFont="1" applyFill="1" applyBorder="1" applyAlignment="1" applyProtection="1">
      <alignment horizontal="left"/>
      <protection locked="0"/>
    </xf>
    <xf numFmtId="0" fontId="2" fillId="2" borderId="0" xfId="0" applyFont="1" applyFill="1" applyAlignment="1">
      <alignment horizontal="right" vertical="center"/>
    </xf>
    <xf numFmtId="0" fontId="48" fillId="2" borderId="0" xfId="0" applyFont="1" applyFill="1" applyAlignment="1">
      <alignment vertical="center" wrapText="1"/>
    </xf>
    <xf numFmtId="0" fontId="8" fillId="2" borderId="0" xfId="0" applyFont="1" applyFill="1" applyAlignment="1">
      <alignment horizontal="left" vertical="center" wrapText="1"/>
    </xf>
    <xf numFmtId="0" fontId="2" fillId="2" borderId="0" xfId="0" applyFont="1" applyFill="1" applyAlignment="1">
      <alignment vertical="center"/>
    </xf>
    <xf numFmtId="0" fontId="3" fillId="2" borderId="0" xfId="0" applyFont="1" applyFill="1" applyAlignment="1">
      <alignment horizontal="left" vertical="center"/>
    </xf>
    <xf numFmtId="0" fontId="2" fillId="2" borderId="0" xfId="0" applyFont="1" applyFill="1" applyBorder="1"/>
    <xf numFmtId="0" fontId="2" fillId="2" borderId="0" xfId="0" applyFont="1" applyFill="1" applyAlignment="1">
      <alignment horizontal="left"/>
    </xf>
    <xf numFmtId="0" fontId="0" fillId="2" borderId="0" xfId="0" applyFont="1" applyFill="1" applyAlignment="1"/>
    <xf numFmtId="179" fontId="2" fillId="8" borderId="24" xfId="0" applyNumberFormat="1" applyFont="1" applyFill="1" applyBorder="1" applyAlignment="1" applyProtection="1">
      <alignment horizontal="left"/>
      <protection locked="0"/>
    </xf>
    <xf numFmtId="179" fontId="2" fillId="8" borderId="23" xfId="0" applyNumberFormat="1" applyFont="1" applyFill="1" applyBorder="1" applyAlignment="1" applyProtection="1">
      <alignment horizontal="left"/>
      <protection locked="0"/>
    </xf>
    <xf numFmtId="44" fontId="2" fillId="8" borderId="51" xfId="0" applyNumberFormat="1" applyFont="1" applyFill="1" applyBorder="1" applyAlignment="1" applyProtection="1">
      <alignment horizontal="left"/>
      <protection locked="0"/>
    </xf>
    <xf numFmtId="0" fontId="11" fillId="11" borderId="26" xfId="0" applyFont="1" applyFill="1" applyBorder="1" applyAlignment="1" applyProtection="1">
      <alignment horizontal="right"/>
    </xf>
    <xf numFmtId="44" fontId="11" fillId="11" borderId="9" xfId="0" applyNumberFormat="1" applyFont="1" applyFill="1" applyBorder="1" applyAlignment="1" applyProtection="1"/>
    <xf numFmtId="0" fontId="0" fillId="2" borderId="0" xfId="0" applyFont="1" applyFill="1" applyAlignment="1">
      <alignment vertical="top"/>
    </xf>
    <xf numFmtId="0" fontId="44" fillId="2" borderId="0" xfId="0" applyFont="1" applyFill="1" applyAlignment="1">
      <alignment vertical="top" wrapText="1"/>
    </xf>
    <xf numFmtId="0" fontId="0" fillId="2" borderId="2" xfId="0" applyFont="1" applyFill="1" applyBorder="1"/>
    <xf numFmtId="0" fontId="3" fillId="2" borderId="0" xfId="0" applyFont="1" applyFill="1"/>
    <xf numFmtId="0" fontId="3" fillId="2" borderId="0" xfId="0" applyFont="1" applyFill="1" applyAlignment="1">
      <alignment horizontal="left" vertical="center" indent="15"/>
    </xf>
    <xf numFmtId="0" fontId="0" fillId="2" borderId="0" xfId="0" applyFill="1" applyAlignment="1">
      <alignment horizontal="left" vertical="center" indent="15"/>
    </xf>
    <xf numFmtId="14" fontId="2" fillId="8" borderId="42" xfId="0" applyNumberFormat="1" applyFont="1" applyFill="1" applyBorder="1" applyAlignment="1" applyProtection="1">
      <alignment horizontal="center"/>
      <protection locked="0"/>
    </xf>
    <xf numFmtId="0" fontId="49" fillId="2" borderId="0" xfId="8" applyFont="1" applyFill="1" applyAlignment="1">
      <alignment horizontal="left" vertical="center" indent="15"/>
    </xf>
    <xf numFmtId="0" fontId="48" fillId="2" borderId="0" xfId="0" applyFont="1" applyFill="1" applyBorder="1" applyAlignment="1">
      <alignment horizontal="right" vertical="center"/>
    </xf>
    <xf numFmtId="14" fontId="0" fillId="2" borderId="0" xfId="0" applyNumberFormat="1" applyFont="1" applyFill="1" applyBorder="1" applyAlignment="1" applyProtection="1">
      <alignment horizontal="center"/>
      <protection locked="0"/>
    </xf>
    <xf numFmtId="0" fontId="17" fillId="2" borderId="0" xfId="8" applyFill="1" applyAlignment="1">
      <alignment horizontal="left" vertical="center" indent="15"/>
    </xf>
    <xf numFmtId="0" fontId="50" fillId="2" borderId="0" xfId="0" applyFont="1" applyFill="1" applyAlignment="1">
      <alignment horizontal="left" vertical="center"/>
    </xf>
    <xf numFmtId="0" fontId="48" fillId="2" borderId="0" xfId="0" applyFont="1" applyFill="1" applyAlignment="1">
      <alignment horizontal="right" vertical="center"/>
    </xf>
    <xf numFmtId="0" fontId="0" fillId="2" borderId="0" xfId="0" applyFill="1"/>
    <xf numFmtId="0" fontId="51" fillId="2" borderId="0" xfId="0" applyFont="1" applyFill="1" applyAlignment="1">
      <alignment horizontal="right"/>
    </xf>
    <xf numFmtId="0" fontId="51" fillId="2" borderId="0" xfId="0" applyFont="1" applyFill="1"/>
    <xf numFmtId="0" fontId="2" fillId="2" borderId="0" xfId="0" applyFont="1" applyFill="1" applyBorder="1" applyAlignment="1">
      <alignment vertical="center" wrapText="1"/>
    </xf>
    <xf numFmtId="0" fontId="28"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166" fontId="2" fillId="8" borderId="23" xfId="0" applyNumberFormat="1" applyFont="1" applyFill="1" applyBorder="1" applyAlignment="1" applyProtection="1">
      <alignment horizontal="right"/>
      <protection locked="0"/>
    </xf>
    <xf numFmtId="0" fontId="2" fillId="2" borderId="0" xfId="0" applyFont="1" applyFill="1" applyBorder="1" applyAlignment="1">
      <alignment vertical="center" wrapText="1"/>
    </xf>
    <xf numFmtId="0" fontId="41" fillId="0" borderId="0" xfId="0" applyFont="1" applyAlignment="1">
      <alignment horizontal="center" vertical="center"/>
    </xf>
    <xf numFmtId="0" fontId="0" fillId="0" borderId="0" xfId="0" applyAlignment="1">
      <alignment horizontal="center" vertical="center"/>
    </xf>
    <xf numFmtId="0" fontId="3" fillId="0" borderId="0" xfId="0" applyFont="1"/>
    <xf numFmtId="0" fontId="27" fillId="0" borderId="46" xfId="8" applyFont="1" applyBorder="1" applyAlignment="1">
      <alignment vertical="center" wrapText="1"/>
    </xf>
    <xf numFmtId="0" fontId="3" fillId="2" borderId="0" xfId="0" applyFont="1" applyFill="1" applyAlignment="1">
      <alignment vertical="center" wrapText="1"/>
    </xf>
    <xf numFmtId="0" fontId="3" fillId="0" borderId="46" xfId="0" applyFont="1" applyBorder="1" applyAlignment="1">
      <alignment vertical="center" wrapText="1"/>
    </xf>
    <xf numFmtId="0" fontId="3" fillId="2" borderId="0" xfId="0" applyFont="1" applyFill="1" applyBorder="1"/>
    <xf numFmtId="0" fontId="54" fillId="0" borderId="54" xfId="0" applyFont="1" applyBorder="1" applyAlignment="1">
      <alignment horizontal="justify" vertical="center" wrapText="1"/>
    </xf>
    <xf numFmtId="0" fontId="54" fillId="0" borderId="17" xfId="0" applyFont="1" applyBorder="1" applyAlignment="1">
      <alignment horizontal="justify" vertical="center" wrapText="1"/>
    </xf>
    <xf numFmtId="0" fontId="56" fillId="0" borderId="17" xfId="0" applyFont="1" applyBorder="1" applyAlignment="1">
      <alignment horizontal="right" vertical="center" wrapText="1"/>
    </xf>
    <xf numFmtId="0" fontId="55" fillId="0" borderId="54" xfId="0" applyFont="1" applyBorder="1" applyAlignment="1">
      <alignment horizontal="justify" vertical="center" wrapText="1"/>
    </xf>
    <xf numFmtId="0" fontId="55" fillId="0" borderId="17" xfId="0" applyFont="1" applyBorder="1" applyAlignment="1">
      <alignment horizontal="justify" vertical="center" wrapText="1"/>
    </xf>
    <xf numFmtId="0" fontId="8" fillId="2" borderId="0" xfId="0" applyFont="1" applyFill="1" applyBorder="1" applyAlignment="1">
      <alignment horizontal="center"/>
    </xf>
    <xf numFmtId="0" fontId="8" fillId="2" borderId="0" xfId="0" applyFont="1" applyFill="1" applyBorder="1" applyAlignment="1">
      <alignment horizontal="left"/>
    </xf>
    <xf numFmtId="0" fontId="41" fillId="0" borderId="0" xfId="0" applyFont="1" applyAlignment="1">
      <alignment horizontal="center"/>
    </xf>
    <xf numFmtId="0" fontId="1" fillId="2" borderId="0" xfId="0" applyFont="1" applyFill="1" applyBorder="1" applyAlignment="1">
      <alignment vertical="center"/>
    </xf>
    <xf numFmtId="0" fontId="41" fillId="0" borderId="0" xfId="0" applyFont="1"/>
    <xf numFmtId="0" fontId="37" fillId="2" borderId="0" xfId="0" applyFont="1" applyFill="1" applyBorder="1" applyAlignment="1">
      <alignment horizontal="left"/>
    </xf>
    <xf numFmtId="0" fontId="8" fillId="8" borderId="7" xfId="0" applyFont="1" applyFill="1" applyBorder="1" applyAlignment="1">
      <alignment horizontal="center" vertical="center"/>
    </xf>
    <xf numFmtId="0" fontId="53"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41" fillId="2" borderId="0" xfId="0" applyFont="1" applyFill="1" applyAlignment="1">
      <alignment vertical="top"/>
    </xf>
    <xf numFmtId="180" fontId="57" fillId="2" borderId="0" xfId="0" applyNumberFormat="1" applyFont="1" applyFill="1"/>
    <xf numFmtId="0" fontId="41" fillId="2" borderId="0" xfId="0" applyFont="1" applyFill="1"/>
    <xf numFmtId="180" fontId="28" fillId="8" borderId="7" xfId="0" applyNumberFormat="1" applyFont="1" applyFill="1" applyBorder="1" applyAlignment="1">
      <alignment horizontal="center" vertical="center" wrapText="1"/>
    </xf>
    <xf numFmtId="181" fontId="28" fillId="8" borderId="7" xfId="0" applyNumberFormat="1" applyFont="1" applyFill="1" applyBorder="1" applyAlignment="1">
      <alignment horizontal="center" vertical="center" wrapText="1"/>
    </xf>
    <xf numFmtId="180" fontId="28" fillId="8" borderId="46" xfId="0" applyNumberFormat="1" applyFont="1" applyFill="1" applyBorder="1" applyAlignment="1">
      <alignment horizontal="center" vertical="center" wrapText="1"/>
    </xf>
    <xf numFmtId="181" fontId="28" fillId="8" borderId="46" xfId="0" applyNumberFormat="1" applyFont="1" applyFill="1" applyBorder="1" applyAlignment="1">
      <alignment horizontal="center" vertical="center" wrapText="1"/>
    </xf>
    <xf numFmtId="180" fontId="28" fillId="8" borderId="11" xfId="0" applyNumberFormat="1" applyFont="1" applyFill="1" applyBorder="1" applyAlignment="1">
      <alignment horizontal="center" vertical="center" wrapText="1"/>
    </xf>
    <xf numFmtId="180" fontId="13" fillId="10" borderId="7" xfId="0" applyNumberFormat="1" applyFont="1" applyFill="1" applyBorder="1" applyAlignment="1">
      <alignment horizontal="center" vertical="center" wrapText="1"/>
    </xf>
    <xf numFmtId="181" fontId="13" fillId="10" borderId="7" xfId="0" applyNumberFormat="1" applyFont="1" applyFill="1" applyBorder="1" applyAlignment="1">
      <alignment horizontal="center" vertical="center" wrapText="1"/>
    </xf>
    <xf numFmtId="10" fontId="13" fillId="10" borderId="7" xfId="10" applyNumberFormat="1" applyFont="1" applyFill="1" applyBorder="1" applyAlignment="1">
      <alignment horizontal="center" vertical="center" wrapText="1"/>
    </xf>
    <xf numFmtId="3" fontId="28" fillId="8" borderId="7" xfId="0" applyNumberFormat="1" applyFont="1" applyFill="1" applyBorder="1" applyAlignment="1">
      <alignment horizontal="center" vertical="center" wrapText="1"/>
    </xf>
    <xf numFmtId="3" fontId="28" fillId="2" borderId="0" xfId="0" applyNumberFormat="1" applyFont="1" applyFill="1" applyBorder="1" applyAlignment="1">
      <alignment horizontal="left" vertical="center" wrapText="1"/>
    </xf>
    <xf numFmtId="0" fontId="17" fillId="0" borderId="0" xfId="8" quotePrefix="1"/>
    <xf numFmtId="0" fontId="17" fillId="2" borderId="0" xfId="8" quotePrefix="1" applyFill="1" applyBorder="1" applyAlignment="1">
      <alignment horizontal="left" vertical="center"/>
    </xf>
    <xf numFmtId="0" fontId="3" fillId="0" borderId="0" xfId="0" applyFont="1" applyAlignment="1">
      <alignment horizontal="center" vertical="center" wrapText="1"/>
    </xf>
    <xf numFmtId="182" fontId="2" fillId="8" borderId="51" xfId="0" applyNumberFormat="1" applyFont="1" applyFill="1" applyBorder="1" applyAlignment="1" applyProtection="1">
      <alignment horizontal="right"/>
      <protection locked="0"/>
    </xf>
    <xf numFmtId="17" fontId="59" fillId="0" borderId="7" xfId="0" applyNumberFormat="1" applyFont="1" applyBorder="1" applyAlignment="1">
      <alignment horizontal="center" vertical="center" wrapText="1"/>
    </xf>
    <xf numFmtId="4" fontId="59" fillId="0" borderId="7" xfId="0" applyNumberFormat="1" applyFont="1" applyBorder="1" applyAlignment="1">
      <alignment horizontal="center" vertical="center" wrapText="1"/>
    </xf>
    <xf numFmtId="166" fontId="59" fillId="0" borderId="7" xfId="0" applyNumberFormat="1" applyFont="1" applyBorder="1" applyAlignment="1">
      <alignment horizontal="center" vertical="center" wrapText="1"/>
    </xf>
    <xf numFmtId="0" fontId="58" fillId="21" borderId="7" xfId="0" applyFont="1" applyFill="1" applyBorder="1" applyAlignment="1">
      <alignment horizontal="center" vertical="center" wrapText="1"/>
    </xf>
    <xf numFmtId="0" fontId="58" fillId="0" borderId="7" xfId="0" applyFont="1" applyBorder="1" applyAlignment="1">
      <alignment horizontal="center" vertical="center" wrapText="1"/>
    </xf>
    <xf numFmtId="4" fontId="58" fillId="0" borderId="7" xfId="0" applyNumberFormat="1" applyFont="1" applyBorder="1" applyAlignment="1">
      <alignment horizontal="center" vertical="center" wrapText="1"/>
    </xf>
    <xf numFmtId="166" fontId="58" fillId="0" borderId="7" xfId="0" applyNumberFormat="1" applyFont="1" applyBorder="1" applyAlignment="1">
      <alignment horizontal="center" vertical="center" wrapText="1"/>
    </xf>
    <xf numFmtId="0" fontId="58" fillId="19" borderId="7" xfId="0" applyNumberFormat="1" applyFont="1" applyFill="1" applyBorder="1" applyAlignment="1">
      <alignment horizontal="center" vertical="center" wrapText="1"/>
    </xf>
    <xf numFmtId="0" fontId="44" fillId="0" borderId="0" xfId="0" applyFont="1" applyAlignment="1">
      <alignment horizontal="justify" vertical="center" wrapText="1"/>
    </xf>
    <xf numFmtId="0" fontId="3" fillId="2" borderId="0" xfId="0" applyFont="1" applyFill="1" applyBorder="1" applyAlignment="1">
      <alignment horizontal="center" vertical="center"/>
    </xf>
    <xf numFmtId="0" fontId="2" fillId="8" borderId="43" xfId="0" applyFont="1" applyFill="1" applyBorder="1" applyAlignment="1" applyProtection="1">
      <alignment horizontal="center"/>
      <protection locked="0"/>
    </xf>
    <xf numFmtId="0" fontId="3" fillId="0" borderId="7" xfId="0" applyFont="1" applyBorder="1" applyAlignment="1">
      <alignment horizontal="center" vertical="center" wrapText="1"/>
    </xf>
    <xf numFmtId="0" fontId="5" fillId="12" borderId="48" xfId="0" applyFont="1" applyFill="1" applyBorder="1" applyAlignment="1" applyProtection="1">
      <alignment horizontal="center" vertical="center" wrapText="1"/>
    </xf>
    <xf numFmtId="0" fontId="5" fillId="12" borderId="49" xfId="0" applyFont="1" applyFill="1" applyBorder="1" applyAlignment="1" applyProtection="1">
      <alignment horizontal="center" vertical="center" wrapText="1"/>
    </xf>
    <xf numFmtId="0" fontId="5" fillId="12" borderId="50" xfId="0" applyFont="1" applyFill="1" applyBorder="1" applyAlignment="1" applyProtection="1">
      <alignment horizontal="center" vertical="center" wrapText="1"/>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left" wrapText="1"/>
    </xf>
    <xf numFmtId="0" fontId="3" fillId="0" borderId="0" xfId="0" applyFont="1" applyAlignment="1">
      <alignment horizontal="center" vertical="center"/>
    </xf>
    <xf numFmtId="0" fontId="3" fillId="0" borderId="0" xfId="0" applyFont="1" applyAlignment="1">
      <alignment horizontal="left" vertical="center" wrapText="1"/>
    </xf>
    <xf numFmtId="0" fontId="63" fillId="0" borderId="0" xfId="0" quotePrefix="1"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64" fillId="22" borderId="42" xfId="0" applyFont="1" applyFill="1" applyBorder="1" applyAlignment="1">
      <alignment horizontal="center" vertical="center"/>
    </xf>
    <xf numFmtId="0" fontId="64" fillId="22" borderId="42" xfId="0" applyFont="1" applyFill="1" applyBorder="1" applyAlignment="1">
      <alignment horizontal="center" vertical="center" wrapText="1"/>
    </xf>
    <xf numFmtId="0" fontId="64" fillId="22" borderId="42" xfId="0" applyFont="1" applyFill="1" applyBorder="1" applyAlignment="1">
      <alignment horizontal="left" vertical="center" wrapText="1"/>
    </xf>
    <xf numFmtId="0" fontId="28" fillId="0" borderId="42" xfId="0" applyFont="1" applyBorder="1" applyAlignment="1">
      <alignment horizontal="left" vertical="center" wrapText="1"/>
    </xf>
    <xf numFmtId="0" fontId="8" fillId="23" borderId="42" xfId="0" applyFont="1" applyFill="1" applyBorder="1" applyAlignment="1">
      <alignment horizontal="center" vertical="center"/>
    </xf>
    <xf numFmtId="0" fontId="3" fillId="2" borderId="42" xfId="0" applyFont="1" applyFill="1" applyBorder="1" applyAlignment="1">
      <alignment horizontal="left" vertical="center" wrapText="1"/>
    </xf>
    <xf numFmtId="0" fontId="3" fillId="0" borderId="42" xfId="0" applyFont="1" applyBorder="1" applyAlignment="1">
      <alignment horizontal="left" vertical="center" wrapText="1"/>
    </xf>
    <xf numFmtId="0" fontId="8" fillId="0" borderId="42" xfId="0" applyFont="1" applyBorder="1" applyAlignment="1">
      <alignment horizontal="left" vertical="center" wrapText="1"/>
    </xf>
    <xf numFmtId="0" fontId="3" fillId="2" borderId="42" xfId="0" applyFont="1" applyFill="1" applyBorder="1" applyAlignment="1">
      <alignment horizontal="left" vertical="center"/>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3" fillId="2" borderId="0" xfId="0" applyFont="1" applyFill="1" applyAlignment="1">
      <alignment horizontal="left"/>
    </xf>
    <xf numFmtId="0" fontId="3" fillId="2" borderId="0" xfId="0" applyFont="1" applyFill="1" applyAlignment="1">
      <alignment horizontal="left" wrapText="1"/>
    </xf>
    <xf numFmtId="0" fontId="58" fillId="21" borderId="10" xfId="0" applyFont="1" applyFill="1" applyBorder="1" applyAlignment="1">
      <alignment horizontal="center" vertical="center" wrapText="1"/>
    </xf>
    <xf numFmtId="0" fontId="58" fillId="19" borderId="10" xfId="0" applyNumberFormat="1" applyFont="1" applyFill="1" applyBorder="1" applyAlignment="1">
      <alignment horizontal="center" vertical="center" wrapText="1"/>
    </xf>
    <xf numFmtId="0" fontId="29" fillId="0" borderId="7" xfId="0" applyFont="1" applyBorder="1" applyAlignment="1">
      <alignment vertical="center" wrapText="1"/>
    </xf>
    <xf numFmtId="181" fontId="28" fillId="8" borderId="11" xfId="0" quotePrefix="1" applyNumberFormat="1" applyFont="1" applyFill="1" applyBorder="1" applyAlignment="1">
      <alignment horizontal="center" vertical="center" wrapText="1"/>
    </xf>
    <xf numFmtId="0" fontId="62" fillId="12" borderId="7" xfId="0" applyFont="1" applyFill="1" applyBorder="1" applyAlignment="1" applyProtection="1">
      <alignment horizontal="center" vertical="center"/>
    </xf>
    <xf numFmtId="0" fontId="62" fillId="12" borderId="7" xfId="0" applyFont="1" applyFill="1" applyBorder="1" applyAlignment="1" applyProtection="1">
      <alignment horizontal="center" vertical="center" wrapText="1"/>
    </xf>
    <xf numFmtId="0" fontId="29" fillId="12" borderId="7" xfId="0" applyFont="1" applyFill="1" applyBorder="1" applyAlignment="1" applyProtection="1">
      <alignment horizontal="left" vertical="center"/>
    </xf>
    <xf numFmtId="0" fontId="29" fillId="12" borderId="7" xfId="0" applyFont="1" applyFill="1" applyBorder="1" applyAlignment="1" applyProtection="1">
      <alignment horizontal="center" vertical="center"/>
    </xf>
    <xf numFmtId="0" fontId="29" fillId="12" borderId="7" xfId="0" applyFont="1" applyFill="1" applyBorder="1" applyAlignment="1" applyProtection="1">
      <alignment horizontal="left" vertical="center" wrapText="1"/>
    </xf>
    <xf numFmtId="0" fontId="54" fillId="19" borderId="52" xfId="0" applyFont="1" applyFill="1" applyBorder="1" applyAlignment="1">
      <alignment horizontal="center" vertical="center" wrapText="1"/>
    </xf>
    <xf numFmtId="0" fontId="54" fillId="19" borderId="53" xfId="0" applyFont="1" applyFill="1" applyBorder="1" applyAlignment="1">
      <alignment horizontal="center" vertical="center" wrapText="1"/>
    </xf>
    <xf numFmtId="0" fontId="55" fillId="19" borderId="52" xfId="0" applyFont="1" applyFill="1" applyBorder="1" applyAlignment="1">
      <alignment horizontal="center" vertical="center" wrapText="1"/>
    </xf>
    <xf numFmtId="0" fontId="55" fillId="19" borderId="53" xfId="0" applyFont="1" applyFill="1" applyBorder="1" applyAlignment="1">
      <alignment horizontal="center" vertical="center" wrapText="1"/>
    </xf>
    <xf numFmtId="0" fontId="8" fillId="19" borderId="7" xfId="0" applyFont="1" applyFill="1" applyBorder="1" applyAlignment="1">
      <alignment horizontal="center" vertical="center"/>
    </xf>
    <xf numFmtId="0" fontId="8" fillId="19" borderId="4" xfId="0" applyFont="1" applyFill="1" applyBorder="1" applyAlignment="1">
      <alignment horizontal="center" vertical="center"/>
    </xf>
    <xf numFmtId="0" fontId="8" fillId="19" borderId="6" xfId="0" applyFont="1" applyFill="1" applyBorder="1" applyAlignment="1">
      <alignment horizontal="center" vertical="center"/>
    </xf>
    <xf numFmtId="0" fontId="19" fillId="2" borderId="0" xfId="0" applyFont="1" applyFill="1" applyBorder="1" applyAlignment="1">
      <alignment horizontal="center" vertical="center"/>
    </xf>
    <xf numFmtId="0" fontId="60" fillId="14" borderId="0" xfId="0" applyFont="1" applyFill="1" applyBorder="1" applyAlignment="1">
      <alignment horizontal="center" vertical="center"/>
    </xf>
    <xf numFmtId="0" fontId="61" fillId="14" borderId="0" xfId="0" applyFont="1" applyFill="1" applyBorder="1" applyAlignment="1">
      <alignment horizontal="center" vertical="center"/>
    </xf>
    <xf numFmtId="0" fontId="3" fillId="2" borderId="0"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10" xfId="0" applyFont="1" applyFill="1" applyBorder="1" applyAlignment="1">
      <alignment horizontal="center" vertical="center"/>
    </xf>
    <xf numFmtId="0" fontId="20" fillId="15" borderId="0" xfId="0" applyFont="1" applyFill="1" applyBorder="1" applyAlignment="1">
      <alignment horizontal="center" vertical="center"/>
    </xf>
    <xf numFmtId="0" fontId="2" fillId="8" borderId="43" xfId="0" applyFont="1" applyFill="1" applyBorder="1" applyAlignment="1">
      <alignment horizontal="center" vertical="center" wrapText="1"/>
    </xf>
    <xf numFmtId="0" fontId="2" fillId="8" borderId="45" xfId="0" applyFont="1" applyFill="1" applyBorder="1" applyAlignment="1">
      <alignment horizontal="center" vertical="center" wrapText="1"/>
    </xf>
    <xf numFmtId="0" fontId="4" fillId="8" borderId="7"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44" xfId="0" applyFont="1" applyFill="1" applyBorder="1" applyAlignment="1">
      <alignment horizontal="center" vertical="center" wrapText="1"/>
    </xf>
    <xf numFmtId="0" fontId="2" fillId="8" borderId="55"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8" fillId="2" borderId="49" xfId="0" applyFont="1" applyFill="1" applyBorder="1" applyAlignment="1">
      <alignment horizontal="center"/>
    </xf>
    <xf numFmtId="0" fontId="2" fillId="8" borderId="43" xfId="0" applyFont="1" applyFill="1" applyBorder="1" applyAlignment="1">
      <alignment horizontal="center" vertical="center"/>
    </xf>
    <xf numFmtId="0" fontId="2" fillId="8" borderId="45" xfId="0" applyFont="1" applyFill="1" applyBorder="1" applyAlignment="1">
      <alignment horizontal="center" vertical="center"/>
    </xf>
    <xf numFmtId="0" fontId="28" fillId="0" borderId="0" xfId="0" applyFont="1" applyBorder="1" applyAlignment="1">
      <alignment horizontal="left" vertical="center" wrapText="1"/>
    </xf>
    <xf numFmtId="0" fontId="2" fillId="8" borderId="43" xfId="0" applyFont="1" applyFill="1" applyBorder="1" applyAlignment="1">
      <alignment horizontal="center" wrapText="1"/>
    </xf>
    <xf numFmtId="0" fontId="2" fillId="8" borderId="44" xfId="0" applyFont="1" applyFill="1" applyBorder="1" applyAlignment="1">
      <alignment horizontal="center" wrapText="1"/>
    </xf>
    <xf numFmtId="0" fontId="2" fillId="8" borderId="45" xfId="0" applyFont="1" applyFill="1" applyBorder="1" applyAlignment="1">
      <alignment horizontal="center" wrapText="1"/>
    </xf>
    <xf numFmtId="0" fontId="29" fillId="12" borderId="7" xfId="0" applyFont="1" applyFill="1" applyBorder="1" applyAlignment="1" applyProtection="1">
      <alignment horizontal="center" vertical="center"/>
    </xf>
    <xf numFmtId="0" fontId="62" fillId="12" borderId="46" xfId="0" applyFont="1" applyFill="1" applyBorder="1" applyAlignment="1" applyProtection="1">
      <alignment horizontal="center" vertical="center"/>
    </xf>
    <xf numFmtId="0" fontId="62" fillId="12" borderId="47" xfId="0" applyFont="1" applyFill="1" applyBorder="1" applyAlignment="1" applyProtection="1">
      <alignment horizontal="center" vertical="center"/>
    </xf>
    <xf numFmtId="0" fontId="62" fillId="12" borderId="11" xfId="0" applyFont="1" applyFill="1" applyBorder="1" applyAlignment="1" applyProtection="1">
      <alignment horizontal="center" vertical="center"/>
    </xf>
    <xf numFmtId="0" fontId="22" fillId="12" borderId="0" xfId="0" applyFont="1" applyFill="1" applyBorder="1" applyAlignment="1" applyProtection="1">
      <alignment horizontal="center" vertical="center" wrapText="1"/>
    </xf>
    <xf numFmtId="0" fontId="22" fillId="12" borderId="25" xfId="0" applyFont="1" applyFill="1" applyBorder="1" applyAlignment="1" applyProtection="1">
      <alignment horizontal="center" vertical="center" wrapText="1"/>
    </xf>
    <xf numFmtId="0" fontId="28" fillId="2" borderId="0" xfId="0" applyFont="1" applyFill="1" applyBorder="1" applyAlignment="1">
      <alignment horizontal="left" vertical="center" wrapText="1"/>
    </xf>
    <xf numFmtId="0" fontId="28" fillId="6" borderId="0" xfId="0" applyFont="1" applyFill="1" applyBorder="1" applyAlignment="1">
      <alignment horizontal="left" vertical="center" wrapText="1"/>
    </xf>
    <xf numFmtId="0" fontId="30" fillId="6" borderId="0" xfId="0" applyFont="1" applyFill="1" applyBorder="1" applyAlignment="1">
      <alignment horizontal="left" vertical="center" wrapText="1"/>
    </xf>
    <xf numFmtId="0" fontId="13" fillId="12" borderId="0" xfId="0" applyFont="1" applyFill="1" applyBorder="1" applyAlignment="1" applyProtection="1">
      <alignment horizontal="center" vertical="center" wrapText="1"/>
    </xf>
    <xf numFmtId="0" fontId="13" fillId="12" borderId="29" xfId="0" applyFont="1" applyFill="1" applyBorder="1" applyAlignment="1" applyProtection="1">
      <alignment horizontal="center" vertical="center" wrapText="1"/>
    </xf>
    <xf numFmtId="42" fontId="37" fillId="3" borderId="14" xfId="6" applyNumberFormat="1" applyFont="1" applyFill="1" applyBorder="1" applyAlignment="1" applyProtection="1">
      <alignment horizontal="center" vertical="center" wrapText="1"/>
      <protection locked="0"/>
    </xf>
    <xf numFmtId="42" fontId="37" fillId="3" borderId="0" xfId="6" applyNumberFormat="1" applyFont="1" applyFill="1" applyBorder="1" applyAlignment="1" applyProtection="1">
      <alignment horizontal="center" vertical="center" wrapText="1"/>
      <protection locked="0"/>
    </xf>
    <xf numFmtId="42" fontId="8" fillId="3" borderId="12" xfId="6" applyNumberFormat="1" applyFont="1" applyFill="1" applyBorder="1" applyAlignment="1" applyProtection="1">
      <alignment horizontal="center" vertical="center" wrapText="1"/>
      <protection locked="0"/>
    </xf>
    <xf numFmtId="42" fontId="8" fillId="3" borderId="0" xfId="6" applyNumberFormat="1" applyFont="1" applyFill="1" applyBorder="1" applyAlignment="1" applyProtection="1">
      <alignment horizontal="center" vertical="center" wrapText="1"/>
      <protection locked="0"/>
    </xf>
    <xf numFmtId="0" fontId="3" fillId="8" borderId="7" xfId="0" applyFont="1" applyFill="1" applyBorder="1" applyAlignment="1" applyProtection="1">
      <alignment horizontal="center" vertical="center"/>
      <protection locked="0"/>
    </xf>
    <xf numFmtId="164" fontId="3" fillId="8" borderId="7" xfId="7" applyFont="1" applyFill="1" applyBorder="1" applyAlignment="1" applyProtection="1">
      <alignment horizontal="center" vertical="center"/>
      <protection locked="0"/>
    </xf>
    <xf numFmtId="0" fontId="37"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 fillId="8" borderId="0" xfId="0" applyFont="1" applyFill="1" applyBorder="1" applyAlignment="1" applyProtection="1">
      <alignment horizontal="center" vertical="center"/>
      <protection locked="0"/>
    </xf>
    <xf numFmtId="0" fontId="2" fillId="2" borderId="0" xfId="0" applyFont="1" applyFill="1" applyBorder="1" applyAlignment="1">
      <alignment horizontal="left" vertical="center" wrapText="1"/>
    </xf>
    <xf numFmtId="0" fontId="62" fillId="1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protection locked="0"/>
    </xf>
    <xf numFmtId="0" fontId="5" fillId="11" borderId="7" xfId="0" applyFont="1" applyFill="1" applyBorder="1" applyAlignment="1" applyProtection="1">
      <alignment horizontal="right" vertical="center"/>
    </xf>
    <xf numFmtId="0" fontId="20" fillId="15" borderId="5" xfId="0" applyFont="1" applyFill="1" applyBorder="1" applyAlignment="1">
      <alignment horizontal="center" vertical="center"/>
    </xf>
    <xf numFmtId="0" fontId="3" fillId="2"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46" fillId="12" borderId="7" xfId="0" applyFont="1" applyFill="1" applyBorder="1" applyAlignment="1" applyProtection="1">
      <alignment horizontal="left" vertical="center" wrapText="1"/>
    </xf>
    <xf numFmtId="0" fontId="46" fillId="12" borderId="7" xfId="0" applyFont="1" applyFill="1" applyBorder="1" applyAlignment="1" applyProtection="1">
      <alignment horizontal="left" vertical="center"/>
    </xf>
    <xf numFmtId="0" fontId="3" fillId="8" borderId="7" xfId="0" applyFont="1" applyFill="1" applyBorder="1" applyAlignment="1">
      <alignment horizontal="left" vertical="center" wrapText="1"/>
    </xf>
    <xf numFmtId="0" fontId="38" fillId="8" borderId="7" xfId="0" applyFont="1" applyFill="1" applyBorder="1" applyAlignment="1">
      <alignment horizontal="left" vertical="center" wrapText="1"/>
    </xf>
    <xf numFmtId="0" fontId="35" fillId="12" borderId="40" xfId="0" applyFont="1" applyFill="1" applyBorder="1" applyAlignment="1" applyProtection="1">
      <alignment horizontal="center" vertical="center"/>
    </xf>
    <xf numFmtId="0" fontId="35" fillId="12" borderId="41" xfId="0" applyFont="1" applyFill="1" applyBorder="1" applyAlignment="1" applyProtection="1">
      <alignment horizontal="center" vertical="center"/>
    </xf>
    <xf numFmtId="0" fontId="35" fillId="12" borderId="40" xfId="0" applyFont="1" applyFill="1" applyBorder="1" applyAlignment="1" applyProtection="1">
      <alignment horizontal="center" vertical="center" wrapText="1"/>
    </xf>
    <xf numFmtId="0" fontId="35" fillId="12" borderId="21" xfId="0" applyFont="1" applyFill="1" applyBorder="1" applyAlignment="1" applyProtection="1">
      <alignment horizontal="center" vertical="center"/>
    </xf>
    <xf numFmtId="0" fontId="46" fillId="12" borderId="19" xfId="0" applyFont="1" applyFill="1" applyBorder="1" applyAlignment="1" applyProtection="1">
      <alignment horizontal="left" vertical="center"/>
    </xf>
    <xf numFmtId="0" fontId="46" fillId="12" borderId="9" xfId="0" applyFont="1" applyFill="1" applyBorder="1" applyAlignment="1" applyProtection="1">
      <alignment horizontal="left" vertical="center"/>
    </xf>
    <xf numFmtId="0" fontId="46" fillId="12" borderId="28" xfId="0" applyFont="1" applyFill="1" applyBorder="1" applyAlignment="1" applyProtection="1">
      <alignment horizontal="left" vertical="center"/>
    </xf>
    <xf numFmtId="0" fontId="3" fillId="2" borderId="7" xfId="0" applyFont="1" applyFill="1" applyBorder="1" applyAlignment="1">
      <alignment horizontal="left" vertical="center" wrapText="1"/>
    </xf>
    <xf numFmtId="170" fontId="2" fillId="8" borderId="7" xfId="0" applyNumberFormat="1" applyFont="1" applyFill="1" applyBorder="1" applyAlignment="1" applyProtection="1">
      <alignment horizontal="center" vertical="center"/>
      <protection locked="0"/>
    </xf>
    <xf numFmtId="0" fontId="36" fillId="16" borderId="1" xfId="0" applyFont="1" applyFill="1" applyBorder="1" applyAlignment="1">
      <alignment horizontal="center" vertical="center" wrapText="1"/>
    </xf>
    <xf numFmtId="0" fontId="36" fillId="16" borderId="2" xfId="0" applyFont="1" applyFill="1" applyBorder="1" applyAlignment="1">
      <alignment horizontal="center" vertical="center" wrapText="1"/>
    </xf>
    <xf numFmtId="0" fontId="36" fillId="16" borderId="3" xfId="0" applyFont="1" applyFill="1" applyBorder="1" applyAlignment="1">
      <alignment horizontal="center" vertical="center" wrapText="1"/>
    </xf>
    <xf numFmtId="0" fontId="36" fillId="16" borderId="4" xfId="0" applyFont="1" applyFill="1" applyBorder="1" applyAlignment="1">
      <alignment horizontal="center" vertical="center" wrapText="1"/>
    </xf>
    <xf numFmtId="0" fontId="36" fillId="16" borderId="5" xfId="0" applyFont="1" applyFill="1" applyBorder="1" applyAlignment="1">
      <alignment horizontal="center" vertical="center" wrapText="1"/>
    </xf>
    <xf numFmtId="0" fontId="36" fillId="16" borderId="6" xfId="0" applyFont="1" applyFill="1" applyBorder="1" applyAlignment="1">
      <alignment horizontal="center"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11" xfId="0" applyFont="1" applyBorder="1" applyAlignment="1">
      <alignment horizontal="left" vertical="center" wrapText="1"/>
    </xf>
    <xf numFmtId="0" fontId="3" fillId="16" borderId="7" xfId="0" applyFont="1" applyFill="1" applyBorder="1" applyAlignment="1">
      <alignment horizontal="left" vertical="center" wrapText="1"/>
    </xf>
    <xf numFmtId="0" fontId="3" fillId="0" borderId="7" xfId="0" applyFont="1" applyBorder="1" applyAlignment="1">
      <alignment horizontal="left" vertical="center" wrapText="1"/>
    </xf>
    <xf numFmtId="177" fontId="2" fillId="8" borderId="7" xfId="0" applyNumberFormat="1" applyFont="1" applyFill="1" applyBorder="1" applyAlignment="1" applyProtection="1">
      <alignment horizontal="center" vertical="center"/>
      <protection locked="0"/>
    </xf>
    <xf numFmtId="0" fontId="44" fillId="0" borderId="0" xfId="0" applyFont="1" applyAlignment="1">
      <alignment horizontal="justify" vertical="center" wrapText="1"/>
    </xf>
    <xf numFmtId="0" fontId="52" fillId="0" borderId="0" xfId="0" applyFont="1" applyAlignment="1">
      <alignment horizontal="justify" vertical="center" wrapText="1"/>
    </xf>
    <xf numFmtId="0" fontId="20" fillId="15" borderId="0" xfId="0" applyFont="1" applyFill="1" applyAlignment="1">
      <alignment horizontal="center" vertical="center"/>
    </xf>
    <xf numFmtId="0" fontId="2" fillId="6" borderId="8" xfId="0" applyFont="1" applyFill="1" applyBorder="1" applyAlignment="1">
      <alignment horizontal="left" vertical="top" wrapText="1"/>
    </xf>
    <xf numFmtId="0" fontId="2" fillId="6" borderId="9" xfId="0" applyFont="1" applyFill="1" applyBorder="1" applyAlignment="1">
      <alignment horizontal="left" vertical="top" wrapText="1"/>
    </xf>
    <xf numFmtId="0" fontId="20" fillId="18" borderId="0" xfId="0" applyFont="1" applyFill="1" applyBorder="1" applyAlignment="1">
      <alignment horizontal="center" vertical="center"/>
    </xf>
    <xf numFmtId="0" fontId="8" fillId="2" borderId="0" xfId="0" applyFont="1" applyFill="1" applyAlignment="1">
      <alignment horizontal="left" vertical="center" wrapText="1"/>
    </xf>
    <xf numFmtId="0" fontId="2" fillId="8" borderId="43" xfId="0" applyFont="1" applyFill="1" applyBorder="1" applyAlignment="1" applyProtection="1">
      <alignment horizontal="center"/>
      <protection locked="0"/>
    </xf>
    <xf numFmtId="0" fontId="2" fillId="8" borderId="44" xfId="0" applyFont="1" applyFill="1" applyBorder="1" applyAlignment="1" applyProtection="1">
      <alignment horizontal="center"/>
      <protection locked="0"/>
    </xf>
    <xf numFmtId="0" fontId="1"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5" fillId="12" borderId="43" xfId="0" applyFont="1" applyFill="1" applyBorder="1" applyAlignment="1" applyProtection="1">
      <alignment horizontal="center" vertical="center" wrapText="1"/>
    </xf>
    <xf numFmtId="0" fontId="5" fillId="12" borderId="44" xfId="0" applyFont="1" applyFill="1" applyBorder="1" applyAlignment="1" applyProtection="1">
      <alignment horizontal="center" vertical="center" wrapText="1"/>
    </xf>
    <xf numFmtId="0" fontId="3" fillId="2" borderId="0" xfId="0" applyFont="1" applyFill="1" applyBorder="1" applyAlignment="1">
      <alignment horizontal="left" wrapText="1"/>
    </xf>
    <xf numFmtId="0" fontId="8" fillId="20" borderId="7" xfId="0" applyFont="1" applyFill="1" applyBorder="1" applyAlignment="1">
      <alignment horizontal="center" vertical="center" wrapText="1"/>
    </xf>
    <xf numFmtId="0" fontId="58" fillId="21" borderId="7" xfId="0" applyFont="1" applyFill="1" applyBorder="1" applyAlignment="1">
      <alignment horizontal="center" vertical="center" wrapText="1"/>
    </xf>
    <xf numFmtId="0" fontId="8" fillId="0" borderId="42" xfId="0" applyFont="1" applyBorder="1" applyAlignment="1">
      <alignment horizontal="left" vertical="center" wrapText="1"/>
    </xf>
    <xf numFmtId="0" fontId="66" fillId="15" borderId="0" xfId="0" applyFont="1" applyFill="1" applyBorder="1" applyAlignment="1">
      <alignment horizontal="center" vertical="center"/>
    </xf>
    <xf numFmtId="0" fontId="33" fillId="22" borderId="0" xfId="0" applyFont="1" applyFill="1" applyAlignment="1">
      <alignment horizontal="center" vertical="center" wrapText="1"/>
    </xf>
    <xf numFmtId="0" fontId="8" fillId="23" borderId="0" xfId="0" applyFont="1" applyFill="1" applyAlignment="1">
      <alignment horizontal="center" vertical="center"/>
    </xf>
    <xf numFmtId="0" fontId="10" fillId="0" borderId="0" xfId="0" applyFont="1" applyAlignment="1">
      <alignment horizontal="center" vertical="center"/>
    </xf>
    <xf numFmtId="0" fontId="10" fillId="0" borderId="0" xfId="0" quotePrefix="1" applyFont="1" applyAlignment="1">
      <alignment horizontal="left" vertical="center" wrapText="1"/>
    </xf>
    <xf numFmtId="0" fontId="64" fillId="22" borderId="42" xfId="0" applyFont="1" applyFill="1" applyBorder="1" applyAlignment="1">
      <alignment horizontal="center" vertical="center"/>
    </xf>
    <xf numFmtId="2" fontId="64" fillId="22" borderId="42" xfId="0" applyNumberFormat="1" applyFont="1" applyFill="1" applyBorder="1" applyAlignment="1">
      <alignment horizontal="center" vertical="center" wrapText="1"/>
    </xf>
  </cellXfs>
  <cellStyles count="11">
    <cellStyle name="Euro" xfId="1" xr:uid="{00000000-0005-0000-0000-000000000000}"/>
    <cellStyle name="Euro 2" xfId="4" xr:uid="{00000000-0005-0000-0000-000001000000}"/>
    <cellStyle name="Lien hypertexte" xfId="8" builtinId="8"/>
    <cellStyle name="Milliers" xfId="7" builtinId="3"/>
    <cellStyle name="Milliers 2" xfId="5" xr:uid="{00000000-0005-0000-0000-000004000000}"/>
    <cellStyle name="Monétaire" xfId="6" builtinId="4"/>
    <cellStyle name="Normal" xfId="0" builtinId="0"/>
    <cellStyle name="Normal 2" xfId="2" xr:uid="{00000000-0005-0000-0000-000007000000}"/>
    <cellStyle name="Normal 5" xfId="9" xr:uid="{00000000-0005-0000-0000-000008000000}"/>
    <cellStyle name="Pourcentage" xfId="10" builtinId="5"/>
    <cellStyle name="Pourcentage 2" xfId="3" xr:uid="{00000000-0005-0000-0000-00000A00000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BCBC9"/>
      <color rgb="FFFFFF99"/>
      <color rgb="FFE41D13"/>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368299</xdr:colOff>
      <xdr:row>0</xdr:row>
      <xdr:rowOff>0</xdr:rowOff>
    </xdr:from>
    <xdr:to>
      <xdr:col>5</xdr:col>
      <xdr:colOff>415522</xdr:colOff>
      <xdr:row>2</xdr:row>
      <xdr:rowOff>181428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368299" y="0"/>
          <a:ext cx="12148509" cy="2041071"/>
        </a:xfrm>
        <a:prstGeom prst="rect">
          <a:avLst/>
        </a:prstGeom>
      </xdr:spPr>
    </xdr:pic>
    <xdr:clientData/>
  </xdr:twoCellAnchor>
  <xdr:twoCellAnchor editAs="oneCell">
    <xdr:from>
      <xdr:col>6</xdr:col>
      <xdr:colOff>0</xdr:colOff>
      <xdr:row>13</xdr:row>
      <xdr:rowOff>0</xdr:rowOff>
    </xdr:from>
    <xdr:to>
      <xdr:col>11</xdr:col>
      <xdr:colOff>736424</xdr:colOff>
      <xdr:row>13</xdr:row>
      <xdr:rowOff>0</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3479"/>
        <a:stretch/>
      </xdr:blipFill>
      <xdr:spPr>
        <a:xfrm>
          <a:off x="12573000" y="32661225"/>
          <a:ext cx="7051499" cy="0"/>
        </a:xfrm>
        <a:prstGeom prst="rect">
          <a:avLst/>
        </a:prstGeom>
      </xdr:spPr>
    </xdr:pic>
    <xdr:clientData/>
  </xdr:twoCellAnchor>
  <xdr:oneCellAnchor>
    <xdr:from>
      <xdr:col>5</xdr:col>
      <xdr:colOff>188285</xdr:colOff>
      <xdr:row>13</xdr:row>
      <xdr:rowOff>0</xdr:rowOff>
    </xdr:from>
    <xdr:ext cx="7064197" cy="0"/>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3479"/>
        <a:stretch/>
      </xdr:blipFill>
      <xdr:spPr>
        <a:xfrm>
          <a:off x="11732585" y="33737550"/>
          <a:ext cx="7064197" cy="0"/>
        </a:xfrm>
        <a:prstGeom prst="rect">
          <a:avLst/>
        </a:prstGeom>
      </xdr:spPr>
    </xdr:pic>
    <xdr:clientData/>
  </xdr:oneCellAnchor>
  <xdr:oneCellAnchor>
    <xdr:from>
      <xdr:col>5</xdr:col>
      <xdr:colOff>221511</xdr:colOff>
      <xdr:row>13</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11765811" y="33737550"/>
          <a:ext cx="8952601" cy="0"/>
        </a:xfrm>
        <a:prstGeom prst="rect">
          <a:avLst/>
        </a:prstGeom>
      </xdr:spPr>
    </xdr:pic>
    <xdr:clientData/>
  </xdr:oneCellAnchor>
  <xdr:oneCellAnchor>
    <xdr:from>
      <xdr:col>5</xdr:col>
      <xdr:colOff>199360</xdr:colOff>
      <xdr:row>13</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11743660" y="33737550"/>
          <a:ext cx="8885934" cy="0"/>
        </a:xfrm>
        <a:prstGeom prst="rect">
          <a:avLst/>
        </a:prstGeom>
      </xdr:spPr>
    </xdr:pic>
    <xdr:clientData/>
  </xdr:oneCellAnchor>
  <xdr:twoCellAnchor editAs="oneCell">
    <xdr:from>
      <xdr:col>2</xdr:col>
      <xdr:colOff>2032001</xdr:colOff>
      <xdr:row>0</xdr:row>
      <xdr:rowOff>526143</xdr:rowOff>
    </xdr:from>
    <xdr:to>
      <xdr:col>2</xdr:col>
      <xdr:colOff>3181351</xdr:colOff>
      <xdr:row>1</xdr:row>
      <xdr:rowOff>867501</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887358" y="526143"/>
          <a:ext cx="1149350" cy="1085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349249</xdr:colOff>
      <xdr:row>0</xdr:row>
      <xdr:rowOff>1</xdr:rowOff>
    </xdr:from>
    <xdr:to>
      <xdr:col>5</xdr:col>
      <xdr:colOff>1497012</xdr:colOff>
      <xdr:row>2</xdr:row>
      <xdr:rowOff>9526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349249" y="1"/>
          <a:ext cx="12728575" cy="1866900"/>
        </a:xfrm>
        <a:prstGeom prst="rect">
          <a:avLst/>
        </a:prstGeom>
      </xdr:spPr>
    </xdr:pic>
    <xdr:clientData/>
  </xdr:twoCellAnchor>
  <xdr:twoCellAnchor editAs="oneCell">
    <xdr:from>
      <xdr:col>6</xdr:col>
      <xdr:colOff>0</xdr:colOff>
      <xdr:row>45</xdr:row>
      <xdr:rowOff>0</xdr:rowOff>
    </xdr:from>
    <xdr:to>
      <xdr:col>11</xdr:col>
      <xdr:colOff>736423</xdr:colOff>
      <xdr:row>45</xdr:row>
      <xdr:rowOff>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3479"/>
        <a:stretch/>
      </xdr:blipFill>
      <xdr:spPr>
        <a:xfrm>
          <a:off x="13506450" y="17754600"/>
          <a:ext cx="7051499" cy="0"/>
        </a:xfrm>
        <a:prstGeom prst="rect">
          <a:avLst/>
        </a:prstGeom>
      </xdr:spPr>
    </xdr:pic>
    <xdr:clientData/>
  </xdr:twoCellAnchor>
  <xdr:oneCellAnchor>
    <xdr:from>
      <xdr:col>5</xdr:col>
      <xdr:colOff>188285</xdr:colOff>
      <xdr:row>45</xdr:row>
      <xdr:rowOff>0</xdr:rowOff>
    </xdr:from>
    <xdr:ext cx="7064197" cy="0"/>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l="3479"/>
        <a:stretch/>
      </xdr:blipFill>
      <xdr:spPr>
        <a:xfrm>
          <a:off x="12666035" y="18830925"/>
          <a:ext cx="7064197" cy="0"/>
        </a:xfrm>
        <a:prstGeom prst="rect">
          <a:avLst/>
        </a:prstGeom>
      </xdr:spPr>
    </xdr:pic>
    <xdr:clientData/>
  </xdr:oneCellAnchor>
  <xdr:oneCellAnchor>
    <xdr:from>
      <xdr:col>5</xdr:col>
      <xdr:colOff>221511</xdr:colOff>
      <xdr:row>45</xdr:row>
      <xdr:rowOff>0</xdr:rowOff>
    </xdr:from>
    <xdr:ext cx="8952601" cy="0"/>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12699261" y="18830925"/>
          <a:ext cx="8952601" cy="0"/>
        </a:xfrm>
        <a:prstGeom prst="rect">
          <a:avLst/>
        </a:prstGeom>
      </xdr:spPr>
    </xdr:pic>
    <xdr:clientData/>
  </xdr:oneCellAnchor>
  <xdr:oneCellAnchor>
    <xdr:from>
      <xdr:col>5</xdr:col>
      <xdr:colOff>199360</xdr:colOff>
      <xdr:row>45</xdr:row>
      <xdr:rowOff>0</xdr:rowOff>
    </xdr:from>
    <xdr:ext cx="8885934" cy="0"/>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a:stretch>
          <a:fillRect/>
        </a:stretch>
      </xdr:blipFill>
      <xdr:spPr>
        <a:xfrm>
          <a:off x="12677110" y="18830925"/>
          <a:ext cx="8885934" cy="0"/>
        </a:xfrm>
        <a:prstGeom prst="rect">
          <a:avLst/>
        </a:prstGeom>
      </xdr:spPr>
    </xdr:pic>
    <xdr:clientData/>
  </xdr:oneCellAnchor>
  <xdr:twoCellAnchor editAs="oneCell">
    <xdr:from>
      <xdr:col>2</xdr:col>
      <xdr:colOff>2524125</xdr:colOff>
      <xdr:row>0</xdr:row>
      <xdr:rowOff>444500</xdr:rowOff>
    </xdr:from>
    <xdr:to>
      <xdr:col>2</xdr:col>
      <xdr:colOff>3673475</xdr:colOff>
      <xdr:row>1</xdr:row>
      <xdr:rowOff>783590</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381750" y="444500"/>
          <a:ext cx="1149350" cy="10852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349249</xdr:colOff>
      <xdr:row>0</xdr:row>
      <xdr:rowOff>0</xdr:rowOff>
    </xdr:from>
    <xdr:to>
      <xdr:col>5</xdr:col>
      <xdr:colOff>827699</xdr:colOff>
      <xdr:row>2</xdr:row>
      <xdr:rowOff>186495</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349249" y="0"/>
          <a:ext cx="11485117" cy="2038578"/>
        </a:xfrm>
        <a:prstGeom prst="rect">
          <a:avLst/>
        </a:prstGeom>
      </xdr:spPr>
    </xdr:pic>
    <xdr:clientData/>
  </xdr:twoCellAnchor>
  <xdr:twoCellAnchor editAs="oneCell">
    <xdr:from>
      <xdr:col>7</xdr:col>
      <xdr:colOff>0</xdr:colOff>
      <xdr:row>42</xdr:row>
      <xdr:rowOff>0</xdr:rowOff>
    </xdr:from>
    <xdr:to>
      <xdr:col>12</xdr:col>
      <xdr:colOff>736424</xdr:colOff>
      <xdr:row>42</xdr:row>
      <xdr:rowOff>0</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2"/>
        <a:srcRect l="3479"/>
        <a:stretch/>
      </xdr:blipFill>
      <xdr:spPr>
        <a:xfrm>
          <a:off x="14428160" y="14620875"/>
          <a:ext cx="7064197" cy="0"/>
        </a:xfrm>
        <a:prstGeom prst="rect">
          <a:avLst/>
        </a:prstGeom>
      </xdr:spPr>
    </xdr:pic>
    <xdr:clientData/>
  </xdr:twoCellAnchor>
  <xdr:oneCellAnchor>
    <xdr:from>
      <xdr:col>6</xdr:col>
      <xdr:colOff>188285</xdr:colOff>
      <xdr:row>47</xdr:row>
      <xdr:rowOff>0</xdr:rowOff>
    </xdr:from>
    <xdr:ext cx="7064197" cy="0"/>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2"/>
        <a:srcRect l="3479"/>
        <a:stretch/>
      </xdr:blipFill>
      <xdr:spPr>
        <a:xfrm>
          <a:off x="11951660" y="18945225"/>
          <a:ext cx="7064197" cy="0"/>
        </a:xfrm>
        <a:prstGeom prst="rect">
          <a:avLst/>
        </a:prstGeom>
      </xdr:spPr>
    </xdr:pic>
    <xdr:clientData/>
  </xdr:oneCellAnchor>
  <xdr:oneCellAnchor>
    <xdr:from>
      <xdr:col>6</xdr:col>
      <xdr:colOff>221511</xdr:colOff>
      <xdr:row>47</xdr:row>
      <xdr:rowOff>0</xdr:rowOff>
    </xdr:from>
    <xdr:ext cx="8952601" cy="0"/>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a:stretch>
          <a:fillRect/>
        </a:stretch>
      </xdr:blipFill>
      <xdr:spPr>
        <a:xfrm>
          <a:off x="11984886" y="18945225"/>
          <a:ext cx="8952601" cy="0"/>
        </a:xfrm>
        <a:prstGeom prst="rect">
          <a:avLst/>
        </a:prstGeom>
      </xdr:spPr>
    </xdr:pic>
    <xdr:clientData/>
  </xdr:oneCellAnchor>
  <xdr:oneCellAnchor>
    <xdr:from>
      <xdr:col>6</xdr:col>
      <xdr:colOff>199360</xdr:colOff>
      <xdr:row>47</xdr:row>
      <xdr:rowOff>0</xdr:rowOff>
    </xdr:from>
    <xdr:ext cx="8885934" cy="0"/>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4"/>
        <a:stretch>
          <a:fillRect/>
        </a:stretch>
      </xdr:blipFill>
      <xdr:spPr>
        <a:xfrm>
          <a:off x="11962735" y="18945225"/>
          <a:ext cx="8885934" cy="0"/>
        </a:xfrm>
        <a:prstGeom prst="rect">
          <a:avLst/>
        </a:prstGeom>
      </xdr:spPr>
    </xdr:pic>
    <xdr:clientData/>
  </xdr:oneCellAnchor>
  <xdr:twoCellAnchor editAs="oneCell">
    <xdr:from>
      <xdr:col>2</xdr:col>
      <xdr:colOff>2135187</xdr:colOff>
      <xdr:row>0</xdr:row>
      <xdr:rowOff>563562</xdr:rowOff>
    </xdr:from>
    <xdr:to>
      <xdr:col>2</xdr:col>
      <xdr:colOff>3284537</xdr:colOff>
      <xdr:row>1</xdr:row>
      <xdr:rowOff>902652</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992812" y="563562"/>
          <a:ext cx="1149350" cy="10852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323850</xdr:colOff>
      <xdr:row>0</xdr:row>
      <xdr:rowOff>1646813</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0" y="0"/>
          <a:ext cx="9239250" cy="1646813"/>
        </a:xfrm>
        <a:prstGeom prst="rect">
          <a:avLst/>
        </a:prstGeom>
      </xdr:spPr>
    </xdr:pic>
    <xdr:clientData/>
  </xdr:twoCellAnchor>
  <xdr:twoCellAnchor editAs="oneCell">
    <xdr:from>
      <xdr:col>1</xdr:col>
      <xdr:colOff>1508124</xdr:colOff>
      <xdr:row>0</xdr:row>
      <xdr:rowOff>381000</xdr:rowOff>
    </xdr:from>
    <xdr:to>
      <xdr:col>2</xdr:col>
      <xdr:colOff>1101724</xdr:colOff>
      <xdr:row>0</xdr:row>
      <xdr:rowOff>1466215</xdr:rowOff>
    </xdr:to>
    <xdr:pic>
      <xdr:nvPicPr>
        <xdr:cNvPr id="7" name="Imag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02124" y="381000"/>
          <a:ext cx="1149350" cy="1085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8</xdr:row>
          <xdr:rowOff>19050</xdr:rowOff>
        </xdr:from>
        <xdr:to>
          <xdr:col>1</xdr:col>
          <xdr:colOff>95250</xdr:colOff>
          <xdr:row>9</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xdr:row>
          <xdr:rowOff>57150</xdr:rowOff>
        </xdr:from>
        <xdr:to>
          <xdr:col>1</xdr:col>
          <xdr:colOff>95250</xdr:colOff>
          <xdr:row>9</xdr:row>
          <xdr:rowOff>257175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6</xdr:col>
      <xdr:colOff>4318</xdr:colOff>
      <xdr:row>0</xdr:row>
      <xdr:rowOff>2038578</xdr:rowOff>
    </xdr:to>
    <xdr:pic>
      <xdr:nvPicPr>
        <xdr:cNvPr id="4" name="Image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801688" y="0"/>
          <a:ext cx="11961367" cy="2038578"/>
        </a:xfrm>
        <a:prstGeom prst="rect">
          <a:avLst/>
        </a:prstGeom>
      </xdr:spPr>
    </xdr:pic>
    <xdr:clientData/>
  </xdr:twoCellAnchor>
  <xdr:twoCellAnchor editAs="oneCell">
    <xdr:from>
      <xdr:col>3</xdr:col>
      <xdr:colOff>1992313</xdr:colOff>
      <xdr:row>0</xdr:row>
      <xdr:rowOff>674688</xdr:rowOff>
    </xdr:from>
    <xdr:to>
      <xdr:col>4</xdr:col>
      <xdr:colOff>268288</xdr:colOff>
      <xdr:row>0</xdr:row>
      <xdr:rowOff>1759903</xdr:rowOff>
    </xdr:to>
    <xdr:pic>
      <xdr:nvPicPr>
        <xdr:cNvPr id="6" name="Imag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251" y="674688"/>
          <a:ext cx="1149350" cy="1085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490172</xdr:colOff>
      <xdr:row>0</xdr:row>
      <xdr:rowOff>1452563</xdr:rowOff>
    </xdr:to>
    <xdr:pic>
      <xdr:nvPicPr>
        <xdr:cNvPr id="6" name="Image 5">
          <a:extLst>
            <a:ext uri="{FF2B5EF4-FFF2-40B4-BE49-F238E27FC236}">
              <a16:creationId xmlns:a16="http://schemas.microsoft.com/office/drawing/2014/main" id="{00000000-0008-0000-06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1" y="0"/>
          <a:ext cx="8522921" cy="1452563"/>
        </a:xfrm>
        <a:prstGeom prst="rect">
          <a:avLst/>
        </a:prstGeom>
      </xdr:spPr>
    </xdr:pic>
    <xdr:clientData/>
  </xdr:twoCellAnchor>
  <xdr:twoCellAnchor editAs="oneCell">
    <xdr:from>
      <xdr:col>1</xdr:col>
      <xdr:colOff>896938</xdr:colOff>
      <xdr:row>0</xdr:row>
      <xdr:rowOff>293687</xdr:rowOff>
    </xdr:from>
    <xdr:to>
      <xdr:col>2</xdr:col>
      <xdr:colOff>284163</xdr:colOff>
      <xdr:row>0</xdr:row>
      <xdr:rowOff>1378902</xdr:rowOff>
    </xdr:to>
    <xdr:pic>
      <xdr:nvPicPr>
        <xdr:cNvPr id="7" name="Imag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75063" y="293687"/>
          <a:ext cx="1149350" cy="1085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16565</xdr:colOff>
      <xdr:row>6</xdr:row>
      <xdr:rowOff>99391</xdr:rowOff>
    </xdr:from>
    <xdr:to>
      <xdr:col>4</xdr:col>
      <xdr:colOff>760515</xdr:colOff>
      <xdr:row>11</xdr:row>
      <xdr:rowOff>157655</xdr:rowOff>
    </xdr:to>
    <xdr:grpSp>
      <xdr:nvGrpSpPr>
        <xdr:cNvPr id="2" name="Groupe 1">
          <a:extLst>
            <a:ext uri="{FF2B5EF4-FFF2-40B4-BE49-F238E27FC236}">
              <a16:creationId xmlns:a16="http://schemas.microsoft.com/office/drawing/2014/main" id="{00000000-0008-0000-0700-000002000000}"/>
            </a:ext>
          </a:extLst>
        </xdr:cNvPr>
        <xdr:cNvGrpSpPr/>
      </xdr:nvGrpSpPr>
      <xdr:grpSpPr>
        <a:xfrm>
          <a:off x="5541065" y="4113498"/>
          <a:ext cx="1342664" cy="983550"/>
          <a:chOff x="5915496" y="867960"/>
          <a:chExt cx="3157826" cy="1010764"/>
        </a:xfrm>
      </xdr:grpSpPr>
      <xdr:sp macro="" textlink="">
        <xdr:nvSpPr>
          <xdr:cNvPr id="3" name="Triangle isocèle 2">
            <a:extLst>
              <a:ext uri="{FF2B5EF4-FFF2-40B4-BE49-F238E27FC236}">
                <a16:creationId xmlns:a16="http://schemas.microsoft.com/office/drawing/2014/main" id="{00000000-0008-0000-0700-000003000000}"/>
              </a:ext>
            </a:extLst>
          </xdr:cNvPr>
          <xdr:cNvSpPr/>
        </xdr:nvSpPr>
        <xdr:spPr>
          <a:xfrm rot="10800000">
            <a:off x="5928960" y="1458310"/>
            <a:ext cx="541471" cy="420414"/>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Rectangle 5">
            <a:extLst>
              <a:ext uri="{FF2B5EF4-FFF2-40B4-BE49-F238E27FC236}">
                <a16:creationId xmlns:a16="http://schemas.microsoft.com/office/drawing/2014/main" id="{00000000-0008-0000-0700-000004000000}"/>
              </a:ext>
            </a:extLst>
          </xdr:cNvPr>
          <xdr:cNvSpPr/>
        </xdr:nvSpPr>
        <xdr:spPr>
          <a:xfrm>
            <a:off x="5915496" y="867960"/>
            <a:ext cx="3157826" cy="667736"/>
          </a:xfrm>
          <a:prstGeom prst="wedgeRectCallout">
            <a:avLst>
              <a:gd name="adj1" fmla="val 19542"/>
              <a:gd name="adj2" fmla="val 21119"/>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 = le projet a un impact positif sur ce critère</a:t>
            </a:r>
          </a:p>
          <a:p>
            <a:pPr algn="l"/>
            <a:r>
              <a:rPr lang="fr-FR" sz="1100"/>
              <a:t>0 = le projet a un impact  neutre sur ce critère</a:t>
            </a:r>
          </a:p>
          <a:p>
            <a:pPr algn="l"/>
            <a:r>
              <a:rPr lang="fr-FR" sz="1100"/>
              <a:t>- = le projet a un impact négatif sur ce critère</a:t>
            </a:r>
          </a:p>
        </xdr:txBody>
      </xdr:sp>
    </xdr:grpSp>
    <xdr:clientData/>
  </xdr:twoCellAnchor>
  <xdr:twoCellAnchor editAs="oneCell">
    <xdr:from>
      <xdr:col>0</xdr:col>
      <xdr:colOff>0</xdr:colOff>
      <xdr:row>0</xdr:row>
      <xdr:rowOff>0</xdr:rowOff>
    </xdr:from>
    <xdr:to>
      <xdr:col>7</xdr:col>
      <xdr:colOff>0</xdr:colOff>
      <xdr:row>0</xdr:row>
      <xdr:rowOff>2806260</xdr:rowOff>
    </xdr:to>
    <xdr:pic>
      <xdr:nvPicPr>
        <xdr:cNvPr id="6" name="Image 5">
          <a:extLst>
            <a:ext uri="{FF2B5EF4-FFF2-40B4-BE49-F238E27FC236}">
              <a16:creationId xmlns:a16="http://schemas.microsoft.com/office/drawing/2014/main" id="{00000000-0008-0000-07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62" b="87974"/>
        <a:stretch/>
      </xdr:blipFill>
      <xdr:spPr>
        <a:xfrm>
          <a:off x="0" y="0"/>
          <a:ext cx="19107727" cy="2806260"/>
        </a:xfrm>
        <a:prstGeom prst="rect">
          <a:avLst/>
        </a:prstGeom>
      </xdr:spPr>
    </xdr:pic>
    <xdr:clientData/>
  </xdr:twoCellAnchor>
  <xdr:twoCellAnchor editAs="oneCell">
    <xdr:from>
      <xdr:col>4</xdr:col>
      <xdr:colOff>2055091</xdr:colOff>
      <xdr:row>0</xdr:row>
      <xdr:rowOff>473365</xdr:rowOff>
    </xdr:from>
    <xdr:to>
      <xdr:col>5</xdr:col>
      <xdr:colOff>298675</xdr:colOff>
      <xdr:row>0</xdr:row>
      <xdr:rowOff>2401456</xdr:rowOff>
    </xdr:to>
    <xdr:pic>
      <xdr:nvPicPr>
        <xdr:cNvPr id="7" name="Imag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85909" y="473365"/>
          <a:ext cx="2042039" cy="19280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e.intra\angers$\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workbookViewId="0">
      <selection activeCell="E14" sqref="E14"/>
    </sheetView>
  </sheetViews>
  <sheetFormatPr baseColWidth="10" defaultColWidth="11.42578125" defaultRowHeight="14.25" x14ac:dyDescent="0.2"/>
  <cols>
    <col min="1" max="1" width="12" style="176" customWidth="1"/>
    <col min="2" max="2" width="36" style="176" customWidth="1"/>
    <col min="3" max="3" width="5.28515625" style="176" customWidth="1"/>
    <col min="4" max="4" width="11.7109375" style="176" customWidth="1"/>
    <col min="5" max="5" width="37.5703125" style="176" customWidth="1"/>
    <col min="6" max="6" width="11.42578125" style="176" customWidth="1"/>
    <col min="7" max="16384" width="11.42578125" style="176"/>
  </cols>
  <sheetData>
    <row r="1" spans="1:5" ht="15" x14ac:dyDescent="0.2">
      <c r="A1" s="261" t="s">
        <v>1609</v>
      </c>
      <c r="B1" s="261"/>
      <c r="C1" s="261"/>
      <c r="D1" s="261"/>
      <c r="E1" s="261"/>
    </row>
    <row r="2" spans="1:5" ht="15" x14ac:dyDescent="0.2">
      <c r="A2" s="262" t="s">
        <v>1602</v>
      </c>
      <c r="B2" s="263"/>
      <c r="C2" s="156"/>
      <c r="D2" s="262" t="s">
        <v>1603</v>
      </c>
      <c r="E2" s="263"/>
    </row>
    <row r="3" spans="1:5" x14ac:dyDescent="0.2">
      <c r="A3" s="121" t="s">
        <v>1604</v>
      </c>
      <c r="B3" s="121"/>
      <c r="C3" s="178"/>
      <c r="D3" s="121" t="s">
        <v>1604</v>
      </c>
      <c r="E3" s="121"/>
    </row>
    <row r="4" spans="1:5" x14ac:dyDescent="0.2">
      <c r="A4" s="121" t="s">
        <v>1605</v>
      </c>
      <c r="B4" s="121"/>
      <c r="C4" s="178"/>
      <c r="D4" s="121" t="s">
        <v>1605</v>
      </c>
      <c r="E4" s="121"/>
    </row>
    <row r="5" spans="1:5" x14ac:dyDescent="0.2">
      <c r="A5" s="179" t="s">
        <v>1606</v>
      </c>
      <c r="B5" s="177"/>
      <c r="C5" s="178"/>
      <c r="D5" s="179" t="s">
        <v>1606</v>
      </c>
      <c r="E5" s="177"/>
    </row>
    <row r="6" spans="1:5" x14ac:dyDescent="0.2">
      <c r="A6" s="121" t="s">
        <v>1607</v>
      </c>
      <c r="B6" s="121" t="s">
        <v>1608</v>
      </c>
      <c r="C6" s="178"/>
      <c r="D6" s="121" t="s">
        <v>1607</v>
      </c>
      <c r="E6" s="121" t="s">
        <v>1608</v>
      </c>
    </row>
    <row r="7" spans="1:5" x14ac:dyDescent="0.2">
      <c r="A7" s="20"/>
      <c r="B7" s="65"/>
      <c r="C7" s="180"/>
      <c r="D7" s="180"/>
      <c r="E7" s="180"/>
    </row>
    <row r="8" spans="1:5" ht="7.5" customHeight="1" x14ac:dyDescent="0.2">
      <c r="A8" s="20"/>
      <c r="B8" s="65"/>
      <c r="C8" s="180"/>
      <c r="D8" s="180"/>
      <c r="E8" s="180"/>
    </row>
    <row r="11" spans="1:5" ht="15" thickBot="1" x14ac:dyDescent="0.25"/>
    <row r="12" spans="1:5" ht="30" customHeight="1" thickBot="1" x14ac:dyDescent="0.25">
      <c r="A12" s="257" t="s">
        <v>1610</v>
      </c>
      <c r="B12" s="258"/>
    </row>
    <row r="13" spans="1:5" ht="30.75" thickBot="1" x14ac:dyDescent="0.25">
      <c r="A13" s="181" t="s">
        <v>1611</v>
      </c>
      <c r="B13" s="182"/>
    </row>
    <row r="14" spans="1:5" ht="30.75" thickBot="1" x14ac:dyDescent="0.25">
      <c r="A14" s="181" t="s">
        <v>1612</v>
      </c>
      <c r="B14" s="182"/>
    </row>
    <row r="15" spans="1:5" ht="75.75" thickBot="1" x14ac:dyDescent="0.25">
      <c r="A15" s="181" t="s">
        <v>1613</v>
      </c>
      <c r="B15" s="182"/>
    </row>
    <row r="16" spans="1:5" ht="30.75" thickBot="1" x14ac:dyDescent="0.25">
      <c r="A16" s="181" t="s">
        <v>1614</v>
      </c>
      <c r="B16" s="182"/>
    </row>
    <row r="17" spans="1:2" ht="30.75" thickBot="1" x14ac:dyDescent="0.25">
      <c r="A17" s="181" t="s">
        <v>1619</v>
      </c>
      <c r="B17" s="182"/>
    </row>
    <row r="18" spans="1:2" ht="30.75" thickBot="1" x14ac:dyDescent="0.25">
      <c r="A18" s="181" t="s">
        <v>1615</v>
      </c>
      <c r="B18" s="182"/>
    </row>
    <row r="19" spans="1:2" ht="90.75" thickBot="1" x14ac:dyDescent="0.25">
      <c r="A19" s="181" t="s">
        <v>1620</v>
      </c>
      <c r="B19" s="183" t="s">
        <v>1621</v>
      </c>
    </row>
    <row r="20" spans="1:2" ht="15.75" thickBot="1" x14ac:dyDescent="0.25">
      <c r="A20" s="259" t="s">
        <v>1616</v>
      </c>
      <c r="B20" s="260"/>
    </row>
    <row r="21" spans="1:2" ht="30.75" thickBot="1" x14ac:dyDescent="0.25">
      <c r="A21" s="184" t="s">
        <v>1617</v>
      </c>
      <c r="B21" s="185"/>
    </row>
    <row r="22" spans="1:2" ht="60.75" thickBot="1" x14ac:dyDescent="0.25">
      <c r="A22" s="184" t="s">
        <v>1618</v>
      </c>
      <c r="B22" s="185"/>
    </row>
  </sheetData>
  <mergeCells count="5">
    <mergeCell ref="A12:B12"/>
    <mergeCell ref="A20:B20"/>
    <mergeCell ref="A1:E1"/>
    <mergeCell ref="A2:B2"/>
    <mergeCell ref="D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Z40"/>
  <sheetViews>
    <sheetView zoomScale="70" zoomScaleNormal="70" workbookViewId="0">
      <selection activeCell="B13" sqref="B13"/>
    </sheetView>
  </sheetViews>
  <sheetFormatPr baseColWidth="10" defaultColWidth="11.42578125" defaultRowHeight="12.75" x14ac:dyDescent="0.25"/>
  <cols>
    <col min="1" max="1" width="7.7109375" style="7" customWidth="1"/>
    <col min="2" max="2" width="47.42578125" style="11" customWidth="1"/>
    <col min="3" max="3" width="58.28515625" style="11" customWidth="1"/>
    <col min="4" max="4" width="30.28515625" style="11" customWidth="1"/>
    <col min="5" max="5" width="29.5703125" style="11" customWidth="1"/>
    <col min="6" max="6" width="15.42578125" style="7" customWidth="1"/>
    <col min="7" max="7" width="53" style="7" customWidth="1"/>
    <col min="8" max="8" width="15.28515625" style="7" bestFit="1" customWidth="1"/>
    <col min="9" max="9" width="3.7109375" style="7" customWidth="1"/>
    <col min="10" max="26" width="11.42578125" style="7"/>
    <col min="27" max="16384" width="11.42578125" style="11"/>
  </cols>
  <sheetData>
    <row r="1" spans="1:8" s="2" customFormat="1" ht="58.5" customHeight="1" x14ac:dyDescent="0.25"/>
    <row r="2" spans="1:8" s="2" customFormat="1" ht="87.75" customHeight="1" x14ac:dyDescent="0.25">
      <c r="A2" s="5"/>
      <c r="B2" s="57"/>
    </row>
    <row r="3" spans="1:8" s="1" customFormat="1" ht="47.25" customHeight="1" x14ac:dyDescent="0.25">
      <c r="A3" s="5"/>
      <c r="B3" s="264" t="s">
        <v>30</v>
      </c>
      <c r="C3" s="264"/>
      <c r="D3" s="264"/>
      <c r="E3" s="264"/>
      <c r="F3" s="2"/>
    </row>
    <row r="4" spans="1:8" s="19" customFormat="1" ht="26.25" customHeight="1" x14ac:dyDescent="0.25">
      <c r="A4" s="17"/>
      <c r="B4" s="265" t="s">
        <v>1719</v>
      </c>
      <c r="C4" s="266"/>
      <c r="D4" s="266"/>
      <c r="E4" s="266"/>
      <c r="F4" s="18"/>
    </row>
    <row r="5" spans="1:8" s="1" customFormat="1" ht="26.25" customHeight="1" x14ac:dyDescent="0.25">
      <c r="A5" s="5"/>
      <c r="B5" s="267"/>
      <c r="C5" s="267"/>
      <c r="D5" s="267"/>
      <c r="E5" s="267"/>
      <c r="F5" s="2"/>
    </row>
    <row r="6" spans="1:8" s="1" customFormat="1" ht="18.75" customHeight="1" x14ac:dyDescent="0.25">
      <c r="A6" s="5"/>
      <c r="B6" s="268" t="s">
        <v>17</v>
      </c>
      <c r="C6" s="269"/>
      <c r="D6" s="269"/>
      <c r="E6" s="270"/>
      <c r="F6" s="2"/>
    </row>
    <row r="7" spans="1:8" s="2" customFormat="1" ht="27" customHeight="1" x14ac:dyDescent="0.25">
      <c r="B7" s="58" t="s">
        <v>1651</v>
      </c>
      <c r="G7" s="20"/>
      <c r="H7" s="20"/>
    </row>
    <row r="8" spans="1:8" s="2" customFormat="1" ht="17.100000000000001" customHeight="1" x14ac:dyDescent="0.25">
      <c r="B8" s="208" t="s">
        <v>1658</v>
      </c>
      <c r="G8" s="20"/>
      <c r="H8" s="20"/>
    </row>
    <row r="9" spans="1:8" s="2" customFormat="1" ht="17.100000000000001" customHeight="1" x14ac:dyDescent="0.25">
      <c r="B9" s="208" t="s">
        <v>1659</v>
      </c>
      <c r="D9" s="171"/>
      <c r="E9" s="171"/>
      <c r="G9" s="20"/>
      <c r="H9" s="20"/>
    </row>
    <row r="10" spans="1:8" s="2" customFormat="1" ht="17.100000000000001" customHeight="1" x14ac:dyDescent="0.25">
      <c r="B10" s="208" t="s">
        <v>1660</v>
      </c>
      <c r="D10" s="171"/>
      <c r="E10" s="171"/>
      <c r="G10" s="20"/>
      <c r="H10" s="20"/>
    </row>
    <row r="11" spans="1:8" s="2" customFormat="1" ht="17.100000000000001" customHeight="1" x14ac:dyDescent="0.25">
      <c r="B11" s="208" t="s">
        <v>1661</v>
      </c>
      <c r="D11" s="171"/>
      <c r="E11" s="171"/>
      <c r="G11" s="20"/>
      <c r="H11" s="20"/>
    </row>
    <row r="12" spans="1:8" s="2" customFormat="1" ht="17.100000000000001" customHeight="1" x14ac:dyDescent="0.25">
      <c r="B12" s="208" t="s">
        <v>1717</v>
      </c>
      <c r="D12" s="171"/>
      <c r="E12" s="171"/>
      <c r="G12" s="20"/>
      <c r="H12" s="20"/>
    </row>
    <row r="13" spans="1:8" s="2" customFormat="1" ht="17.100000000000001" customHeight="1" x14ac:dyDescent="0.25">
      <c r="B13" s="209" t="s">
        <v>1718</v>
      </c>
      <c r="D13" s="171"/>
      <c r="E13" s="171"/>
      <c r="G13" s="20"/>
      <c r="H13" s="20"/>
    </row>
    <row r="14" spans="1:8" s="7" customFormat="1" x14ac:dyDescent="0.25">
      <c r="D14" s="189"/>
    </row>
    <row r="15" spans="1:8" s="7" customFormat="1" x14ac:dyDescent="0.25"/>
    <row r="16" spans="1:8" s="7" customFormat="1" x14ac:dyDescent="0.25"/>
    <row r="17" s="7" customFormat="1" x14ac:dyDescent="0.25"/>
    <row r="18" s="7" customFormat="1" x14ac:dyDescent="0.25"/>
    <row r="19" s="7" customFormat="1" x14ac:dyDescent="0.25"/>
    <row r="20" s="7" customFormat="1" x14ac:dyDescent="0.25"/>
    <row r="21" s="7" customFormat="1" x14ac:dyDescent="0.25"/>
    <row r="22" s="7" customFormat="1" x14ac:dyDescent="0.25"/>
    <row r="23" s="7" customFormat="1" x14ac:dyDescent="0.25"/>
    <row r="24" s="7" customFormat="1" x14ac:dyDescent="0.25"/>
    <row r="25" s="7" customFormat="1" x14ac:dyDescent="0.25"/>
    <row r="26" s="7" customFormat="1" x14ac:dyDescent="0.25"/>
    <row r="27" s="7" customFormat="1" x14ac:dyDescent="0.25"/>
    <row r="28" s="7" customFormat="1" x14ac:dyDescent="0.25"/>
    <row r="29" s="7" customFormat="1" x14ac:dyDescent="0.25"/>
    <row r="30" s="7" customFormat="1" x14ac:dyDescent="0.25"/>
    <row r="31" s="7" customFormat="1" x14ac:dyDescent="0.25"/>
    <row r="32"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sheetData>
  <mergeCells count="4">
    <mergeCell ref="B3:E3"/>
    <mergeCell ref="B4:E4"/>
    <mergeCell ref="B5:E5"/>
    <mergeCell ref="B6:E6"/>
  </mergeCells>
  <hyperlinks>
    <hyperlink ref="B8" location="'1-Données techniques'!A1" display="1-Les données techniques de l'opération" xr:uid="{00000000-0004-0000-0100-000000000000}"/>
    <hyperlink ref="B9" location="'2-Données Economiques'!A1" display="2-Les données économiques du projet" xr:uid="{00000000-0004-0000-0100-000001000000}"/>
    <hyperlink ref="B10" location="'3-Santé financière'!A1" display="3-La déclaration des éléments permettant de déterminer la santé financière de l'entreprise" xr:uid="{00000000-0004-0000-0100-000002000000}"/>
    <hyperlink ref="B11" location="'4-Incitations CEE'!A1" display="4-La déclaration d'articulation avec le dispositif CEE" xr:uid="{00000000-0004-0000-0100-000003000000}"/>
    <hyperlink ref="B12" location="'5-Synthèse factures'!A1" display="5-Le récapitulatif des dernières factures énergétiques/matières" xr:uid="{00000000-0004-0000-0100-000004000000}"/>
    <hyperlink ref="B13" location="'6-Grille d''impact DNSH'!A1" display="6-La grille d'impact DNSH (Do Not Significant Harm) à remplir en fonction de l'impact de votre projet" xr:uid="{00000000-0004-0000-0100-000005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2"/>
  <sheetViews>
    <sheetView tabSelected="1" zoomScale="80" zoomScaleNormal="80" zoomScalePageLayoutView="40" workbookViewId="0">
      <selection activeCell="C8" sqref="C8:E8"/>
    </sheetView>
  </sheetViews>
  <sheetFormatPr baseColWidth="10" defaultColWidth="11.42578125" defaultRowHeight="12.75" x14ac:dyDescent="0.25"/>
  <cols>
    <col min="1" max="1" width="7.7109375" style="7" customWidth="1"/>
    <col min="2" max="2" width="47.42578125" style="11" customWidth="1"/>
    <col min="3" max="3" width="58.28515625" style="11" customWidth="1"/>
    <col min="4" max="4" width="26.7109375" style="11" customWidth="1"/>
    <col min="5" max="5" width="34.28515625" style="11" customWidth="1"/>
    <col min="6" max="6" width="28.5703125" style="7" customWidth="1"/>
    <col min="7" max="7" width="53" style="7" customWidth="1"/>
    <col min="8" max="8" width="15.28515625" style="7" bestFit="1" customWidth="1"/>
    <col min="9" max="9" width="3.7109375" style="7" customWidth="1"/>
    <col min="10" max="26" width="11.42578125" style="7"/>
    <col min="27" max="16384" width="11.42578125" style="11"/>
  </cols>
  <sheetData>
    <row r="1" spans="1:26" s="2" customFormat="1" ht="58.5" customHeight="1" x14ac:dyDescent="0.25"/>
    <row r="2" spans="1:26" s="2" customFormat="1" ht="87.75" customHeight="1" x14ac:dyDescent="0.25">
      <c r="A2" s="5"/>
      <c r="B2" s="57"/>
    </row>
    <row r="3" spans="1:26" s="1" customFormat="1" ht="47.25" customHeight="1" x14ac:dyDescent="0.25">
      <c r="A3" s="5"/>
      <c r="B3" s="264" t="s">
        <v>1653</v>
      </c>
      <c r="C3" s="264"/>
      <c r="D3" s="264"/>
      <c r="E3" s="264"/>
      <c r="F3" s="264"/>
    </row>
    <row r="4" spans="1:26" s="2" customFormat="1" ht="17.100000000000001" customHeight="1" x14ac:dyDescent="0.25">
      <c r="B4" s="59"/>
      <c r="D4" s="171"/>
      <c r="E4" s="171"/>
      <c r="G4" s="20"/>
      <c r="H4" s="20"/>
    </row>
    <row r="5" spans="1:26" s="23" customFormat="1" ht="23.25" x14ac:dyDescent="0.25">
      <c r="A5" s="5"/>
      <c r="B5" s="271" t="s">
        <v>1639</v>
      </c>
      <c r="C5" s="271"/>
      <c r="D5" s="271"/>
      <c r="E5" s="271"/>
      <c r="F5" s="271"/>
      <c r="G5" s="20"/>
      <c r="H5" s="20"/>
      <c r="I5" s="2"/>
      <c r="J5" s="2"/>
      <c r="K5" s="60"/>
      <c r="L5" s="2"/>
      <c r="M5" s="2"/>
      <c r="N5" s="2"/>
      <c r="O5" s="2"/>
      <c r="P5" s="2"/>
      <c r="Q5" s="2"/>
      <c r="R5" s="2"/>
      <c r="S5" s="2"/>
      <c r="T5" s="2"/>
      <c r="U5" s="2"/>
      <c r="V5" s="2"/>
      <c r="W5" s="2"/>
      <c r="X5" s="2"/>
      <c r="Y5" s="2"/>
      <c r="Z5" s="2"/>
    </row>
    <row r="6" spans="1:26" s="7" customFormat="1" x14ac:dyDescent="0.25">
      <c r="B6" s="45"/>
      <c r="D6" s="45"/>
      <c r="E6" s="45"/>
      <c r="G6" s="169"/>
      <c r="H6" s="169"/>
    </row>
    <row r="7" spans="1:26" s="7" customFormat="1" x14ac:dyDescent="0.25">
      <c r="B7" s="45"/>
      <c r="D7" s="45"/>
      <c r="E7" s="45"/>
      <c r="G7" s="169"/>
      <c r="H7" s="169"/>
    </row>
    <row r="8" spans="1:26" s="7" customFormat="1" ht="40.5" customHeight="1" x14ac:dyDescent="0.25">
      <c r="B8" s="44" t="s">
        <v>1617</v>
      </c>
      <c r="C8" s="272"/>
      <c r="D8" s="276"/>
      <c r="E8" s="273"/>
      <c r="G8" s="169"/>
      <c r="H8" s="169"/>
    </row>
    <row r="9" spans="1:26" s="7" customFormat="1" ht="28.15" customHeight="1" x14ac:dyDescent="0.25">
      <c r="B9" s="44" t="s">
        <v>1628</v>
      </c>
      <c r="C9" s="186" t="s">
        <v>1630</v>
      </c>
      <c r="D9" s="279" t="s">
        <v>1631</v>
      </c>
      <c r="E9" s="279"/>
      <c r="G9" s="169"/>
      <c r="H9" s="169"/>
    </row>
    <row r="10" spans="1:26" s="7" customFormat="1" ht="15" customHeight="1" x14ac:dyDescent="0.25">
      <c r="B10" s="46" t="s">
        <v>1629</v>
      </c>
      <c r="C10" s="51"/>
      <c r="D10" s="277"/>
      <c r="E10" s="278"/>
      <c r="F10" s="44"/>
      <c r="G10" s="169"/>
      <c r="H10" s="169"/>
    </row>
    <row r="11" spans="1:26" s="7" customFormat="1" ht="15" customHeight="1" x14ac:dyDescent="0.25">
      <c r="B11" s="46" t="s">
        <v>1614</v>
      </c>
      <c r="C11" s="51"/>
      <c r="D11" s="272"/>
      <c r="E11" s="273"/>
      <c r="F11" s="44"/>
      <c r="G11" s="169"/>
      <c r="H11" s="169"/>
    </row>
    <row r="12" spans="1:26" s="7" customFormat="1" ht="15" customHeight="1" x14ac:dyDescent="0.25">
      <c r="B12" s="46" t="s">
        <v>1632</v>
      </c>
      <c r="C12" s="51"/>
      <c r="D12" s="272"/>
      <c r="E12" s="273"/>
      <c r="G12" s="169"/>
      <c r="H12" s="169"/>
    </row>
    <row r="13" spans="1:26" s="7" customFormat="1" ht="15" customHeight="1" x14ac:dyDescent="0.25">
      <c r="B13" s="46" t="s">
        <v>1638</v>
      </c>
      <c r="C13" s="50"/>
      <c r="D13" s="272"/>
      <c r="E13" s="273"/>
      <c r="G13" s="169"/>
      <c r="H13" s="169"/>
    </row>
    <row r="14" spans="1:26" s="7" customFormat="1" ht="15" customHeight="1" x14ac:dyDescent="0.25">
      <c r="B14" s="46" t="s">
        <v>1633</v>
      </c>
      <c r="C14" s="50" t="s">
        <v>1635</v>
      </c>
      <c r="D14" s="280" t="s">
        <v>1635</v>
      </c>
      <c r="E14" s="281"/>
      <c r="G14" s="169"/>
      <c r="H14" s="169"/>
    </row>
    <row r="15" spans="1:26" s="7" customFormat="1" ht="28.5" customHeight="1" x14ac:dyDescent="0.25">
      <c r="B15" s="187" t="s">
        <v>86</v>
      </c>
      <c r="D15" s="45"/>
      <c r="E15" s="45"/>
      <c r="G15" s="169"/>
      <c r="H15" s="169"/>
    </row>
    <row r="16" spans="1:26" s="7" customFormat="1" ht="40.5" customHeight="1" x14ac:dyDescent="0.2">
      <c r="B16" s="46" t="s">
        <v>87</v>
      </c>
      <c r="C16" s="283"/>
      <c r="D16" s="284"/>
      <c r="E16" s="285"/>
      <c r="G16" s="169"/>
      <c r="H16" s="169"/>
    </row>
    <row r="17" spans="1:26" s="7" customFormat="1" x14ac:dyDescent="0.25">
      <c r="C17" s="46" t="s">
        <v>88</v>
      </c>
      <c r="D17" s="272" t="s">
        <v>137</v>
      </c>
      <c r="E17" s="273"/>
      <c r="G17" s="169"/>
      <c r="H17" s="169"/>
    </row>
    <row r="18" spans="1:26" s="7" customFormat="1" x14ac:dyDescent="0.25">
      <c r="C18" s="46" t="s">
        <v>1662</v>
      </c>
      <c r="D18" s="272"/>
      <c r="E18" s="273"/>
      <c r="G18" s="173"/>
      <c r="H18" s="173"/>
    </row>
    <row r="19" spans="1:26" s="7" customFormat="1" x14ac:dyDescent="0.25">
      <c r="C19" s="46" t="s">
        <v>99</v>
      </c>
      <c r="D19" s="272" t="s">
        <v>1671</v>
      </c>
      <c r="E19" s="273"/>
      <c r="G19" s="169"/>
      <c r="H19" s="169"/>
    </row>
    <row r="20" spans="1:26" s="7" customFormat="1" ht="15" customHeight="1" x14ac:dyDescent="0.25">
      <c r="C20" s="46" t="s">
        <v>1664</v>
      </c>
      <c r="D20" s="272"/>
      <c r="E20" s="273"/>
      <c r="G20" s="173"/>
      <c r="H20" s="173"/>
    </row>
    <row r="21" spans="1:26" s="7" customFormat="1" x14ac:dyDescent="0.25">
      <c r="C21" s="46" t="s">
        <v>1663</v>
      </c>
      <c r="D21" s="272"/>
      <c r="E21" s="273"/>
      <c r="G21" s="169"/>
      <c r="H21" s="169"/>
    </row>
    <row r="22" spans="1:26" s="7" customFormat="1" x14ac:dyDescent="0.25">
      <c r="C22" s="46" t="s">
        <v>1634</v>
      </c>
      <c r="D22" s="272"/>
      <c r="E22" s="273"/>
      <c r="G22" s="169"/>
      <c r="H22" s="169"/>
    </row>
    <row r="23" spans="1:26" s="7" customFormat="1" x14ac:dyDescent="0.25">
      <c r="C23" s="46" t="s">
        <v>1655</v>
      </c>
      <c r="D23" s="272"/>
      <c r="E23" s="273"/>
      <c r="G23" s="169"/>
      <c r="H23" s="169"/>
    </row>
    <row r="24" spans="1:26" s="7" customFormat="1" ht="29.65" customHeight="1" x14ac:dyDescent="0.25">
      <c r="B24" s="45"/>
      <c r="D24" s="45"/>
      <c r="E24" s="45"/>
      <c r="G24" s="169"/>
      <c r="H24" s="169"/>
    </row>
    <row r="25" spans="1:26" s="23" customFormat="1" ht="23.25" x14ac:dyDescent="0.25">
      <c r="A25" s="5"/>
      <c r="B25" s="271" t="s">
        <v>1646</v>
      </c>
      <c r="C25" s="271"/>
      <c r="D25" s="271"/>
      <c r="E25" s="271"/>
      <c r="F25" s="271"/>
      <c r="G25" s="20"/>
      <c r="H25" s="20"/>
      <c r="I25" s="2"/>
      <c r="J25" s="2"/>
      <c r="K25" s="60"/>
      <c r="L25" s="2"/>
      <c r="M25" s="2"/>
      <c r="N25" s="2"/>
      <c r="O25" s="2"/>
      <c r="P25" s="2"/>
      <c r="Q25" s="2"/>
      <c r="R25" s="2"/>
      <c r="S25" s="2"/>
      <c r="T25" s="2"/>
      <c r="U25" s="2"/>
      <c r="V25" s="2"/>
      <c r="W25" s="2"/>
      <c r="X25" s="2"/>
      <c r="Y25" s="2"/>
      <c r="Z25" s="2"/>
    </row>
    <row r="26" spans="1:26" s="23" customFormat="1" ht="14.25" x14ac:dyDescent="0.25">
      <c r="A26" s="2"/>
      <c r="B26" s="282"/>
      <c r="C26" s="282"/>
      <c r="D26" s="282"/>
      <c r="E26" s="282"/>
      <c r="F26" s="2"/>
      <c r="G26" s="20"/>
      <c r="H26" s="20"/>
      <c r="I26" s="2"/>
      <c r="J26" s="2"/>
      <c r="K26" s="22"/>
      <c r="L26" s="2"/>
      <c r="M26" s="2"/>
      <c r="N26" s="2"/>
      <c r="O26" s="2"/>
      <c r="P26" s="2"/>
      <c r="Q26" s="2"/>
      <c r="R26" s="2"/>
      <c r="S26" s="2"/>
      <c r="T26" s="2"/>
      <c r="U26" s="2"/>
      <c r="V26" s="2"/>
      <c r="W26" s="2"/>
      <c r="X26" s="2"/>
      <c r="Y26" s="2"/>
      <c r="Z26" s="2"/>
    </row>
    <row r="27" spans="1:26" customFormat="1" ht="25.5" customHeight="1" x14ac:dyDescent="0.25">
      <c r="A27" s="7"/>
      <c r="B27" s="191" t="s">
        <v>1684</v>
      </c>
      <c r="C27" s="191"/>
      <c r="D27" s="191"/>
      <c r="E27" s="191"/>
    </row>
    <row r="28" spans="1:26" customFormat="1" ht="31.5" x14ac:dyDescent="0.25">
      <c r="A28" s="7"/>
      <c r="B28" s="252" t="s">
        <v>1640</v>
      </c>
      <c r="C28" s="253" t="s">
        <v>1723</v>
      </c>
      <c r="D28" s="253" t="s">
        <v>1724</v>
      </c>
      <c r="E28" s="253" t="s">
        <v>1668</v>
      </c>
      <c r="F28" s="166"/>
      <c r="G28" s="7"/>
      <c r="H28" s="166"/>
      <c r="I28" s="166"/>
      <c r="J28" s="166"/>
      <c r="K28" s="166"/>
      <c r="L28" s="166"/>
      <c r="M28" s="166"/>
      <c r="N28" s="166"/>
      <c r="O28" s="166"/>
      <c r="P28" s="166"/>
    </row>
    <row r="29" spans="1:26" s="190" customFormat="1" ht="15" x14ac:dyDescent="0.25">
      <c r="A29" s="58"/>
      <c r="B29" s="192" t="s">
        <v>1647</v>
      </c>
      <c r="C29" s="192" t="s">
        <v>1647</v>
      </c>
      <c r="D29" s="192" t="s">
        <v>1647</v>
      </c>
      <c r="E29" s="192" t="s">
        <v>1647</v>
      </c>
      <c r="F29" s="197"/>
      <c r="H29" s="197"/>
      <c r="I29" s="197"/>
      <c r="J29" s="197"/>
      <c r="K29" s="197"/>
      <c r="L29" s="197"/>
      <c r="M29" s="197"/>
      <c r="N29" s="197"/>
      <c r="O29" s="197"/>
      <c r="P29" s="197"/>
    </row>
    <row r="30" spans="1:26" customFormat="1" ht="28.5" x14ac:dyDescent="0.25">
      <c r="A30" s="7"/>
      <c r="B30" s="223" t="s">
        <v>1670</v>
      </c>
      <c r="C30" s="275"/>
      <c r="D30" s="275"/>
      <c r="E30" s="275"/>
      <c r="F30" s="166"/>
      <c r="G30" s="166"/>
      <c r="H30" s="166"/>
      <c r="I30" s="166"/>
      <c r="J30" s="166"/>
      <c r="K30" s="166"/>
      <c r="L30" s="166"/>
      <c r="M30" s="166"/>
      <c r="N30" s="166"/>
      <c r="O30" s="166"/>
      <c r="P30" s="166"/>
    </row>
    <row r="31" spans="1:26" customFormat="1" ht="15" x14ac:dyDescent="0.25">
      <c r="A31" s="7"/>
      <c r="B31" s="193"/>
      <c r="C31" s="194"/>
      <c r="D31" s="194"/>
      <c r="E31" s="194"/>
      <c r="F31" s="166"/>
      <c r="G31" s="166"/>
      <c r="H31" s="166"/>
      <c r="I31" s="166"/>
      <c r="J31" s="166"/>
      <c r="K31" s="166"/>
      <c r="L31" s="166"/>
      <c r="M31" s="166"/>
      <c r="N31" s="166"/>
      <c r="O31" s="166"/>
      <c r="P31" s="166"/>
    </row>
    <row r="32" spans="1:26" customFormat="1" ht="63" x14ac:dyDescent="0.25">
      <c r="A32" s="166"/>
      <c r="B32" s="191" t="s">
        <v>1649</v>
      </c>
      <c r="C32" s="195"/>
      <c r="D32" s="253" t="s">
        <v>1669</v>
      </c>
      <c r="E32" s="253" t="s">
        <v>1725</v>
      </c>
      <c r="F32" s="253" t="s">
        <v>1726</v>
      </c>
      <c r="G32" s="21"/>
      <c r="H32" s="2"/>
      <c r="I32" s="2"/>
      <c r="J32" s="2"/>
      <c r="K32" s="2"/>
      <c r="L32" s="166"/>
      <c r="M32" s="166"/>
      <c r="N32" s="166"/>
      <c r="O32" s="166"/>
      <c r="P32" s="166"/>
    </row>
    <row r="33" spans="1:16" customFormat="1" ht="21" customHeight="1" x14ac:dyDescent="0.25">
      <c r="A33" s="166"/>
      <c r="B33" s="287" t="s">
        <v>1645</v>
      </c>
      <c r="C33" s="254" t="s">
        <v>1624</v>
      </c>
      <c r="D33" s="198">
        <v>0</v>
      </c>
      <c r="E33" s="199">
        <v>0</v>
      </c>
      <c r="F33" s="199">
        <v>0</v>
      </c>
      <c r="G33" s="21"/>
      <c r="H33" s="2"/>
      <c r="I33" s="2"/>
      <c r="J33" s="2"/>
      <c r="K33" s="2"/>
      <c r="L33" s="166"/>
      <c r="M33" s="166"/>
      <c r="N33" s="166"/>
      <c r="O33" s="166"/>
      <c r="P33" s="166"/>
    </row>
    <row r="34" spans="1:16" customFormat="1" ht="21" customHeight="1" x14ac:dyDescent="0.25">
      <c r="A34" s="166"/>
      <c r="B34" s="288"/>
      <c r="C34" s="254" t="s">
        <v>1625</v>
      </c>
      <c r="D34" s="200">
        <v>0</v>
      </c>
      <c r="E34" s="201">
        <v>0</v>
      </c>
      <c r="F34" s="201">
        <v>0</v>
      </c>
      <c r="G34" s="21"/>
      <c r="H34" s="2"/>
      <c r="I34" s="2"/>
      <c r="J34" s="2"/>
      <c r="K34" s="2"/>
    </row>
    <row r="35" spans="1:16" customFormat="1" ht="21" customHeight="1" x14ac:dyDescent="0.25">
      <c r="A35" s="166"/>
      <c r="B35" s="288"/>
      <c r="C35" s="254" t="s">
        <v>1626</v>
      </c>
      <c r="D35" s="203">
        <f>D33-D34</f>
        <v>0</v>
      </c>
      <c r="E35" s="204">
        <f>E33-E34</f>
        <v>0</v>
      </c>
      <c r="F35" s="204">
        <f>F33-F34</f>
        <v>0</v>
      </c>
      <c r="G35" s="21"/>
      <c r="H35" s="2"/>
      <c r="I35" s="2"/>
      <c r="J35" s="2"/>
      <c r="K35" s="2"/>
      <c r="L35" s="166"/>
      <c r="M35" s="166"/>
    </row>
    <row r="36" spans="1:16" customFormat="1" ht="29.25" customHeight="1" x14ac:dyDescent="0.25">
      <c r="A36" s="166"/>
      <c r="B36" s="288"/>
      <c r="C36" s="254" t="s">
        <v>1627</v>
      </c>
      <c r="D36" s="202">
        <v>0</v>
      </c>
      <c r="E36" s="251" t="s">
        <v>1727</v>
      </c>
      <c r="F36" s="251" t="s">
        <v>1727</v>
      </c>
      <c r="G36" s="21"/>
      <c r="H36" s="2"/>
      <c r="I36" s="2"/>
      <c r="J36" s="2"/>
      <c r="K36" s="2"/>
    </row>
    <row r="37" spans="1:16" customFormat="1" ht="30" x14ac:dyDescent="0.25">
      <c r="A37" s="166"/>
      <c r="B37" s="289"/>
      <c r="C37" s="256" t="s">
        <v>1728</v>
      </c>
      <c r="D37" s="205" t="e">
        <f>D35/D33</f>
        <v>#DIV/0!</v>
      </c>
      <c r="E37" s="205" t="e">
        <f>E35/E33</f>
        <v>#DIV/0!</v>
      </c>
      <c r="F37" s="205" t="e">
        <f>F35/F33</f>
        <v>#DIV/0!</v>
      </c>
      <c r="G37" s="21"/>
      <c r="H37" s="2"/>
      <c r="I37" s="2"/>
      <c r="J37" s="2"/>
      <c r="K37" s="2"/>
      <c r="L37" s="166"/>
      <c r="M37" s="166"/>
    </row>
    <row r="38" spans="1:16" customFormat="1" ht="21" customHeight="1" x14ac:dyDescent="0.25">
      <c r="A38" s="166"/>
      <c r="B38" s="166"/>
      <c r="C38" s="166"/>
      <c r="D38" s="166"/>
      <c r="E38" s="166"/>
      <c r="F38" s="170"/>
      <c r="G38" s="21"/>
      <c r="H38" s="2"/>
      <c r="I38" s="2"/>
      <c r="J38" s="2"/>
      <c r="K38" s="2"/>
    </row>
    <row r="39" spans="1:16" customFormat="1" ht="21" customHeight="1" x14ac:dyDescent="0.25">
      <c r="A39" s="166"/>
      <c r="B39" s="287" t="s">
        <v>1650</v>
      </c>
      <c r="C39" s="254" t="s">
        <v>1624</v>
      </c>
      <c r="D39" s="198">
        <v>0</v>
      </c>
      <c r="E39" s="199">
        <v>0</v>
      </c>
      <c r="F39" s="199">
        <v>0</v>
      </c>
      <c r="G39" s="21"/>
      <c r="H39" s="2"/>
      <c r="I39" s="2"/>
      <c r="J39" s="2"/>
      <c r="K39" s="2"/>
      <c r="L39" s="166"/>
      <c r="M39" s="166"/>
    </row>
    <row r="40" spans="1:16" customFormat="1" ht="21" customHeight="1" x14ac:dyDescent="0.25">
      <c r="A40" s="166"/>
      <c r="B40" s="288"/>
      <c r="C40" s="254" t="s">
        <v>1625</v>
      </c>
      <c r="D40" s="200">
        <v>0</v>
      </c>
      <c r="E40" s="201">
        <v>0</v>
      </c>
      <c r="F40" s="201">
        <v>0</v>
      </c>
      <c r="G40" s="21"/>
      <c r="H40" s="2"/>
      <c r="I40" s="2"/>
      <c r="J40" s="2"/>
      <c r="K40" s="2"/>
    </row>
    <row r="41" spans="1:16" customFormat="1" ht="30" x14ac:dyDescent="0.25">
      <c r="A41" s="166"/>
      <c r="B41" s="289"/>
      <c r="C41" s="256" t="s">
        <v>1728</v>
      </c>
      <c r="D41" s="205" t="e">
        <f>D35/D39</f>
        <v>#DIV/0!</v>
      </c>
      <c r="E41" s="205" t="e">
        <f>E35/E39</f>
        <v>#DIV/0!</v>
      </c>
      <c r="F41" s="205" t="e">
        <f>F35/F39</f>
        <v>#DIV/0!</v>
      </c>
      <c r="G41" s="21"/>
      <c r="H41" s="2"/>
      <c r="I41" s="2"/>
      <c r="J41" s="2"/>
      <c r="K41" s="2"/>
      <c r="L41" s="166"/>
      <c r="M41" s="166"/>
    </row>
    <row r="42" spans="1:16" customFormat="1" ht="15" x14ac:dyDescent="0.25">
      <c r="A42" s="166"/>
      <c r="B42" s="166"/>
      <c r="C42" s="166"/>
      <c r="D42" s="196"/>
      <c r="E42" s="7"/>
      <c r="F42" s="170"/>
      <c r="G42" s="21"/>
      <c r="H42" s="2"/>
      <c r="I42" s="2"/>
      <c r="J42" s="2"/>
      <c r="K42" s="2"/>
    </row>
    <row r="43" spans="1:16" customFormat="1" ht="15.75" customHeight="1" x14ac:dyDescent="0.25">
      <c r="A43" s="7"/>
      <c r="B43" s="191" t="s">
        <v>1641</v>
      </c>
      <c r="C43" s="166"/>
      <c r="D43" s="166"/>
      <c r="E43" s="166"/>
    </row>
    <row r="44" spans="1:16" customFormat="1" ht="25.5" customHeight="1" x14ac:dyDescent="0.25">
      <c r="A44" s="7"/>
      <c r="B44" s="286" t="s">
        <v>1642</v>
      </c>
      <c r="C44" s="286"/>
      <c r="D44" s="206">
        <v>0</v>
      </c>
      <c r="E44" s="207" t="s">
        <v>1643</v>
      </c>
    </row>
    <row r="45" spans="1:16" customFormat="1" ht="25.5" customHeight="1" x14ac:dyDescent="0.25">
      <c r="A45" s="7"/>
      <c r="B45" s="286" t="s">
        <v>1644</v>
      </c>
      <c r="C45" s="286"/>
      <c r="D45" s="206">
        <v>0</v>
      </c>
      <c r="E45" s="207" t="s">
        <v>1643</v>
      </c>
    </row>
    <row r="46" spans="1:16" s="7" customFormat="1" ht="45.75" customHeight="1" x14ac:dyDescent="0.25">
      <c r="B46" s="255" t="s">
        <v>1654</v>
      </c>
      <c r="C46" s="274"/>
      <c r="D46" s="274"/>
    </row>
    <row r="47" spans="1:16" s="7" customFormat="1" x14ac:dyDescent="0.25"/>
    <row r="48" spans="1:16"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sheetData>
  <mergeCells count="25">
    <mergeCell ref="C46:D46"/>
    <mergeCell ref="C30:E30"/>
    <mergeCell ref="C8:E8"/>
    <mergeCell ref="D10:E10"/>
    <mergeCell ref="D9:E9"/>
    <mergeCell ref="D21:E21"/>
    <mergeCell ref="D12:E12"/>
    <mergeCell ref="D13:E13"/>
    <mergeCell ref="D14:E14"/>
    <mergeCell ref="B26:E26"/>
    <mergeCell ref="C16:E16"/>
    <mergeCell ref="D11:E11"/>
    <mergeCell ref="B44:C44"/>
    <mergeCell ref="B45:C45"/>
    <mergeCell ref="B33:B37"/>
    <mergeCell ref="B39:B41"/>
    <mergeCell ref="B25:F25"/>
    <mergeCell ref="B5:F5"/>
    <mergeCell ref="B3:F3"/>
    <mergeCell ref="D17:E17"/>
    <mergeCell ref="D19:E19"/>
    <mergeCell ref="D22:E22"/>
    <mergeCell ref="D23:E23"/>
    <mergeCell ref="D18:E18"/>
    <mergeCell ref="D20:E20"/>
  </mergeCells>
  <dataValidations count="1">
    <dataValidation type="list" allowBlank="1" showInputMessage="1" showErrorMessage="1" sqref="D19:D22" xr:uid="{00000000-0002-0000-0200-000000000000}">
      <formula1>"Oui,Non"</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data!$A$2:$A$734</xm:f>
          </x14:formula1>
          <xm:sqref>D17</xm:sqref>
        </x14:dataValidation>
        <x14:dataValidation type="list" allowBlank="1" showInputMessage="1" showErrorMessage="1" xr:uid="{00000000-0002-0000-0200-000002000000}">
          <x14:formula1>
            <xm:f>data!$D$1:$D$4</xm:f>
          </x14:formula1>
          <xm:sqref>C14:D14</xm:sqref>
        </x14:dataValidation>
        <x14:dataValidation type="list" allowBlank="1" showInputMessage="1" showErrorMessage="1" xr:uid="{00000000-0002-0000-0200-000003000000}">
          <x14:formula1>
            <xm:f>data!$G$1:$G$3</xm:f>
          </x14:formula1>
          <xm:sqref>B29:E29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AA194"/>
  <sheetViews>
    <sheetView zoomScale="80" zoomScaleNormal="80" workbookViewId="0">
      <selection activeCell="D52" sqref="D52:F52"/>
    </sheetView>
  </sheetViews>
  <sheetFormatPr baseColWidth="10" defaultColWidth="11.42578125" defaultRowHeight="12.75" x14ac:dyDescent="0.25"/>
  <cols>
    <col min="1" max="1" width="7.7109375" style="7" customWidth="1"/>
    <col min="2" max="2" width="47.42578125" style="11" customWidth="1"/>
    <col min="3" max="3" width="58.28515625" style="11" customWidth="1"/>
    <col min="4" max="4" width="27.28515625" style="11" customWidth="1"/>
    <col min="5" max="5" width="24.42578125" style="11" customWidth="1"/>
    <col min="6" max="6" width="22.28515625" style="11" customWidth="1"/>
    <col min="7" max="7" width="15.42578125" style="7" customWidth="1"/>
    <col min="8" max="8" width="53" style="7" customWidth="1"/>
    <col min="9" max="9" width="15.28515625" style="7" bestFit="1" customWidth="1"/>
    <col min="10" max="10" width="3.7109375" style="7" customWidth="1"/>
    <col min="11" max="27" width="11.42578125" style="7"/>
    <col min="28" max="16384" width="11.42578125" style="11"/>
  </cols>
  <sheetData>
    <row r="1" spans="1:27" s="2" customFormat="1" ht="58.5" customHeight="1" x14ac:dyDescent="0.25"/>
    <row r="2" spans="1:27" s="2" customFormat="1" ht="87.75" customHeight="1" x14ac:dyDescent="0.25">
      <c r="A2" s="5"/>
      <c r="B2" s="57"/>
    </row>
    <row r="3" spans="1:27" s="1" customFormat="1" ht="47.25" customHeight="1" x14ac:dyDescent="0.25">
      <c r="A3" s="5"/>
      <c r="B3" s="264" t="s">
        <v>1652</v>
      </c>
      <c r="C3" s="264"/>
      <c r="D3" s="264"/>
      <c r="E3" s="264"/>
      <c r="F3" s="264"/>
      <c r="G3" s="2"/>
    </row>
    <row r="4" spans="1:27" s="2" customFormat="1" ht="17.100000000000001" customHeight="1" x14ac:dyDescent="0.25">
      <c r="B4" s="59"/>
      <c r="D4" s="55"/>
      <c r="E4" s="55"/>
      <c r="F4" s="55"/>
      <c r="H4" s="20"/>
      <c r="I4" s="20"/>
    </row>
    <row r="5" spans="1:27" s="7" customFormat="1" x14ac:dyDescent="0.25">
      <c r="B5" s="45"/>
      <c r="D5" s="45"/>
      <c r="E5" s="45"/>
      <c r="F5" s="45"/>
      <c r="H5" s="53"/>
      <c r="I5" s="53"/>
    </row>
    <row r="6" spans="1:27" s="23" customFormat="1" ht="23.25" x14ac:dyDescent="0.25">
      <c r="A6" s="5"/>
      <c r="B6" s="271" t="s">
        <v>21</v>
      </c>
      <c r="C6" s="271"/>
      <c r="D6" s="271"/>
      <c r="E6" s="271"/>
      <c r="F6" s="271"/>
      <c r="G6" s="2"/>
      <c r="H6" s="20"/>
      <c r="I6" s="20"/>
      <c r="J6" s="2"/>
      <c r="K6" s="2"/>
      <c r="L6" s="60"/>
      <c r="M6" s="2"/>
      <c r="N6" s="2"/>
      <c r="O6" s="2"/>
      <c r="P6" s="2"/>
      <c r="Q6" s="2"/>
      <c r="R6" s="2"/>
      <c r="S6" s="2"/>
      <c r="T6" s="2"/>
      <c r="U6" s="2"/>
      <c r="V6" s="2"/>
      <c r="W6" s="2"/>
      <c r="X6" s="2"/>
      <c r="Y6" s="2"/>
      <c r="Z6" s="2"/>
      <c r="AA6" s="2"/>
    </row>
    <row r="7" spans="1:27" s="23" customFormat="1" ht="74.25" customHeight="1" x14ac:dyDescent="0.25">
      <c r="A7" s="2"/>
      <c r="B7" s="282" t="s">
        <v>41</v>
      </c>
      <c r="C7" s="282"/>
      <c r="D7" s="282"/>
      <c r="E7" s="282"/>
      <c r="F7" s="282"/>
      <c r="G7" s="2"/>
      <c r="H7" s="20"/>
      <c r="I7" s="20"/>
      <c r="J7" s="2"/>
      <c r="K7" s="2"/>
      <c r="L7" s="22"/>
      <c r="M7" s="2"/>
      <c r="N7" s="2"/>
      <c r="O7" s="2"/>
      <c r="P7" s="2"/>
      <c r="Q7" s="2"/>
      <c r="R7" s="2"/>
      <c r="S7" s="2"/>
      <c r="T7" s="2"/>
      <c r="U7" s="2"/>
      <c r="V7" s="2"/>
      <c r="W7" s="2"/>
      <c r="X7" s="2"/>
      <c r="Y7" s="2"/>
      <c r="Z7" s="2"/>
      <c r="AA7" s="2"/>
    </row>
    <row r="8" spans="1:27" s="21" customFormat="1" ht="73.5" customHeight="1" x14ac:dyDescent="0.25">
      <c r="B8" s="292" t="s">
        <v>40</v>
      </c>
      <c r="C8" s="292"/>
      <c r="D8" s="292"/>
      <c r="E8" s="292"/>
      <c r="F8" s="292"/>
      <c r="G8" s="56"/>
      <c r="I8" s="2"/>
      <c r="J8" s="2"/>
      <c r="K8" s="2"/>
      <c r="L8" s="2"/>
      <c r="M8" s="2"/>
      <c r="N8" s="2"/>
    </row>
    <row r="9" spans="1:27" s="21" customFormat="1" ht="61.5" customHeight="1" x14ac:dyDescent="0.25">
      <c r="B9" s="293" t="s">
        <v>32</v>
      </c>
      <c r="C9" s="294"/>
      <c r="D9" s="294"/>
      <c r="E9" s="294"/>
      <c r="F9" s="294"/>
      <c r="G9" s="56"/>
      <c r="I9" s="2"/>
      <c r="J9" s="2"/>
      <c r="K9" s="2"/>
      <c r="L9" s="2"/>
      <c r="M9" s="2"/>
      <c r="N9" s="2"/>
    </row>
    <row r="10" spans="1:27" s="62" customFormat="1" ht="15" customHeight="1" x14ac:dyDescent="0.25">
      <c r="A10" s="61"/>
      <c r="C10" s="24"/>
      <c r="D10" s="25"/>
      <c r="H10" s="26"/>
    </row>
    <row r="11" spans="1:27" s="65" customFormat="1" ht="15" customHeight="1" x14ac:dyDescent="0.25">
      <c r="A11" s="63"/>
      <c r="B11" s="64" t="s">
        <v>24</v>
      </c>
      <c r="C11" s="27" t="s">
        <v>31</v>
      </c>
      <c r="D11" s="28" t="s">
        <v>23</v>
      </c>
      <c r="I11" s="29"/>
      <c r="J11" s="29"/>
      <c r="K11" s="29"/>
      <c r="L11" s="29"/>
      <c r="M11" s="29"/>
      <c r="N11" s="29"/>
    </row>
    <row r="12" spans="1:27" s="62" customFormat="1" ht="8.25" x14ac:dyDescent="0.25">
      <c r="A12" s="61"/>
      <c r="C12" s="24"/>
      <c r="D12" s="25"/>
      <c r="H12" s="26"/>
    </row>
    <row r="13" spans="1:27" ht="18" customHeight="1" x14ac:dyDescent="0.25">
      <c r="A13" s="6"/>
      <c r="B13" s="54" t="s">
        <v>33</v>
      </c>
      <c r="C13" s="8"/>
      <c r="D13" s="295" t="s">
        <v>26</v>
      </c>
      <c r="E13" s="290" t="s">
        <v>27</v>
      </c>
      <c r="F13" s="290" t="s">
        <v>20</v>
      </c>
      <c r="K13" s="9"/>
      <c r="L13" s="10"/>
    </row>
    <row r="14" spans="1:27" ht="18" customHeight="1" x14ac:dyDescent="0.25">
      <c r="A14" s="6"/>
      <c r="B14" s="12" t="s">
        <v>16</v>
      </c>
      <c r="C14" s="12" t="s">
        <v>25</v>
      </c>
      <c r="D14" s="296"/>
      <c r="E14" s="291"/>
      <c r="F14" s="291"/>
      <c r="K14" s="9"/>
      <c r="L14" s="10"/>
    </row>
    <row r="15" spans="1:27" ht="18" customHeight="1" x14ac:dyDescent="0.25">
      <c r="A15" s="6"/>
      <c r="B15" s="66"/>
      <c r="C15" s="66"/>
      <c r="D15" s="67" t="s">
        <v>23</v>
      </c>
      <c r="E15" s="66"/>
      <c r="F15" s="68">
        <v>0</v>
      </c>
    </row>
    <row r="16" spans="1:27" ht="18" customHeight="1" x14ac:dyDescent="0.25">
      <c r="A16" s="6"/>
      <c r="B16" s="69"/>
      <c r="C16" s="66"/>
      <c r="D16" s="67" t="s">
        <v>23</v>
      </c>
      <c r="E16" s="70"/>
      <c r="F16" s="68">
        <v>0</v>
      </c>
      <c r="H16" s="306"/>
      <c r="I16" s="306"/>
      <c r="K16" s="9"/>
      <c r="L16" s="10"/>
    </row>
    <row r="17" spans="1:12" ht="18" customHeight="1" x14ac:dyDescent="0.25">
      <c r="A17" s="6"/>
      <c r="B17" s="69"/>
      <c r="C17" s="66"/>
      <c r="D17" s="67" t="s">
        <v>23</v>
      </c>
      <c r="E17" s="70"/>
      <c r="F17" s="68">
        <v>0</v>
      </c>
      <c r="H17" s="306"/>
      <c r="I17" s="306"/>
      <c r="K17" s="9"/>
      <c r="L17" s="10"/>
    </row>
    <row r="18" spans="1:12" ht="18" customHeight="1" x14ac:dyDescent="0.25">
      <c r="A18" s="6"/>
      <c r="B18" s="66"/>
      <c r="C18" s="66"/>
      <c r="D18" s="67" t="s">
        <v>23</v>
      </c>
      <c r="E18" s="70"/>
      <c r="F18" s="68">
        <v>0</v>
      </c>
      <c r="H18" s="306"/>
      <c r="I18" s="306"/>
      <c r="K18" s="9"/>
      <c r="L18" s="10"/>
    </row>
    <row r="19" spans="1:12" ht="18" customHeight="1" x14ac:dyDescent="0.25">
      <c r="A19" s="6"/>
      <c r="B19" s="66"/>
      <c r="C19" s="66"/>
      <c r="D19" s="67" t="s">
        <v>23</v>
      </c>
      <c r="E19" s="70"/>
      <c r="F19" s="68">
        <v>0</v>
      </c>
      <c r="H19" s="306"/>
      <c r="I19" s="306"/>
      <c r="K19" s="9"/>
      <c r="L19" s="10"/>
    </row>
    <row r="20" spans="1:12" ht="18" customHeight="1" x14ac:dyDescent="0.25">
      <c r="A20" s="6"/>
      <c r="B20" s="66"/>
      <c r="C20" s="66"/>
      <c r="D20" s="67" t="s">
        <v>23</v>
      </c>
      <c r="E20" s="70"/>
      <c r="F20" s="68">
        <v>0</v>
      </c>
      <c r="H20" s="306"/>
      <c r="I20" s="306"/>
      <c r="K20" s="9"/>
      <c r="L20" s="10"/>
    </row>
    <row r="21" spans="1:12" ht="18" customHeight="1" x14ac:dyDescent="0.25">
      <c r="A21" s="6"/>
      <c r="B21" s="66"/>
      <c r="C21" s="66"/>
      <c r="D21" s="67" t="s">
        <v>23</v>
      </c>
      <c r="E21" s="70"/>
      <c r="F21" s="68">
        <v>0</v>
      </c>
      <c r="H21" s="306"/>
      <c r="I21" s="306"/>
      <c r="K21" s="9"/>
      <c r="L21" s="10"/>
    </row>
    <row r="22" spans="1:12" ht="18" customHeight="1" x14ac:dyDescent="0.25">
      <c r="A22" s="6"/>
      <c r="B22" s="66"/>
      <c r="C22" s="66"/>
      <c r="D22" s="67" t="s">
        <v>23</v>
      </c>
      <c r="E22" s="70"/>
      <c r="F22" s="68">
        <v>0</v>
      </c>
      <c r="H22" s="306"/>
      <c r="I22" s="306"/>
      <c r="K22" s="9"/>
      <c r="L22" s="10"/>
    </row>
    <row r="23" spans="1:12" ht="18" customHeight="1" x14ac:dyDescent="0.25">
      <c r="A23" s="6"/>
      <c r="B23" s="66"/>
      <c r="C23" s="66"/>
      <c r="D23" s="67" t="s">
        <v>23</v>
      </c>
      <c r="E23" s="70"/>
      <c r="F23" s="68">
        <v>0</v>
      </c>
      <c r="H23" s="53"/>
      <c r="I23" s="53"/>
      <c r="K23" s="9"/>
      <c r="L23" s="10"/>
    </row>
    <row r="24" spans="1:12" ht="18" customHeight="1" x14ac:dyDescent="0.25">
      <c r="A24" s="6"/>
      <c r="B24" s="66"/>
      <c r="C24" s="66"/>
      <c r="D24" s="67" t="s">
        <v>23</v>
      </c>
      <c r="E24" s="70"/>
      <c r="F24" s="68">
        <v>0</v>
      </c>
      <c r="H24" s="30"/>
      <c r="I24" s="30"/>
      <c r="K24" s="9"/>
      <c r="L24" s="10"/>
    </row>
    <row r="25" spans="1:12" ht="18" customHeight="1" x14ac:dyDescent="0.25">
      <c r="A25" s="6"/>
      <c r="B25" s="66"/>
      <c r="C25" s="66"/>
      <c r="D25" s="67" t="s">
        <v>23</v>
      </c>
      <c r="E25" s="70"/>
      <c r="F25" s="68">
        <v>0</v>
      </c>
      <c r="H25" s="30"/>
      <c r="I25" s="30"/>
      <c r="K25" s="9"/>
      <c r="L25" s="10"/>
    </row>
    <row r="26" spans="1:12" ht="18" customHeight="1" x14ac:dyDescent="0.25">
      <c r="A26" s="6"/>
      <c r="B26" s="66"/>
      <c r="C26" s="66"/>
      <c r="D26" s="67" t="s">
        <v>23</v>
      </c>
      <c r="E26" s="70"/>
      <c r="F26" s="68">
        <v>0</v>
      </c>
      <c r="H26" s="30"/>
      <c r="I26" s="30"/>
      <c r="K26" s="9"/>
      <c r="L26" s="10"/>
    </row>
    <row r="27" spans="1:12" ht="18" customHeight="1" x14ac:dyDescent="0.25">
      <c r="A27" s="6"/>
      <c r="B27" s="66"/>
      <c r="C27" s="66"/>
      <c r="D27" s="67" t="s">
        <v>23</v>
      </c>
      <c r="E27" s="70"/>
      <c r="F27" s="68">
        <v>0</v>
      </c>
      <c r="H27" s="30"/>
      <c r="I27" s="30"/>
      <c r="K27" s="9"/>
      <c r="L27" s="10"/>
    </row>
    <row r="28" spans="1:12" ht="18" customHeight="1" x14ac:dyDescent="0.25">
      <c r="A28" s="6"/>
      <c r="B28" s="66"/>
      <c r="C28" s="66"/>
      <c r="D28" s="67" t="s">
        <v>23</v>
      </c>
      <c r="E28" s="70"/>
      <c r="F28" s="68">
        <v>0</v>
      </c>
      <c r="H28" s="30"/>
      <c r="I28" s="30"/>
      <c r="K28" s="9"/>
      <c r="L28" s="10"/>
    </row>
    <row r="29" spans="1:12" ht="18" customHeight="1" x14ac:dyDescent="0.25">
      <c r="A29" s="6"/>
      <c r="B29" s="66"/>
      <c r="C29" s="66"/>
      <c r="D29" s="67" t="s">
        <v>23</v>
      </c>
      <c r="E29" s="70"/>
      <c r="F29" s="68">
        <v>0</v>
      </c>
      <c r="H29" s="30"/>
      <c r="I29" s="30"/>
      <c r="K29" s="9"/>
      <c r="L29" s="10"/>
    </row>
    <row r="30" spans="1:12" ht="18" customHeight="1" x14ac:dyDescent="0.25">
      <c r="A30" s="6"/>
      <c r="B30" s="66"/>
      <c r="C30" s="66"/>
      <c r="D30" s="67" t="s">
        <v>23</v>
      </c>
      <c r="E30" s="70"/>
      <c r="F30" s="68">
        <v>0</v>
      </c>
      <c r="H30" s="30"/>
      <c r="I30" s="30"/>
      <c r="K30" s="9"/>
      <c r="L30" s="10"/>
    </row>
    <row r="31" spans="1:12" ht="18" customHeight="1" x14ac:dyDescent="0.25">
      <c r="A31" s="6"/>
      <c r="B31" s="66"/>
      <c r="C31" s="66"/>
      <c r="D31" s="67" t="s">
        <v>23</v>
      </c>
      <c r="E31" s="70"/>
      <c r="F31" s="68">
        <v>0</v>
      </c>
      <c r="H31" s="30"/>
      <c r="I31" s="30"/>
      <c r="K31" s="9"/>
      <c r="L31" s="10"/>
    </row>
    <row r="32" spans="1:12" ht="18" customHeight="1" x14ac:dyDescent="0.25">
      <c r="A32" s="6"/>
      <c r="B32" s="69"/>
      <c r="C32" s="66"/>
      <c r="D32" s="67" t="s">
        <v>23</v>
      </c>
      <c r="E32" s="70"/>
      <c r="F32" s="68">
        <v>0</v>
      </c>
      <c r="K32" s="9"/>
      <c r="L32" s="10"/>
    </row>
    <row r="33" spans="1:27" ht="18" customHeight="1" x14ac:dyDescent="0.25">
      <c r="A33" s="6"/>
      <c r="B33" s="71" t="s">
        <v>18</v>
      </c>
      <c r="C33" s="72"/>
      <c r="H33" s="73"/>
      <c r="I33" s="73"/>
      <c r="J33" s="73"/>
      <c r="K33" s="10"/>
      <c r="L33" s="10"/>
    </row>
    <row r="34" spans="1:27" s="7" customFormat="1" ht="18" customHeight="1" x14ac:dyDescent="0.25">
      <c r="A34" s="6"/>
      <c r="B34" s="74"/>
      <c r="C34" s="310" t="s">
        <v>36</v>
      </c>
      <c r="D34" s="310"/>
      <c r="E34" s="310"/>
      <c r="F34" s="75">
        <f>SUM(F15:F32)</f>
        <v>0</v>
      </c>
    </row>
    <row r="35" spans="1:27" s="7" customFormat="1" ht="18" customHeight="1" x14ac:dyDescent="0.25">
      <c r="A35" s="6"/>
      <c r="B35" s="74"/>
      <c r="C35" s="74"/>
      <c r="D35" s="76"/>
      <c r="E35" s="77"/>
      <c r="F35" s="78"/>
    </row>
    <row r="36" spans="1:27" ht="21" customHeight="1" x14ac:dyDescent="0.25">
      <c r="A36" s="6"/>
      <c r="B36" s="307" t="s">
        <v>15</v>
      </c>
      <c r="C36" s="307"/>
      <c r="D36" s="307"/>
      <c r="E36" s="307"/>
      <c r="F36" s="307"/>
    </row>
    <row r="37" spans="1:27" ht="15" customHeight="1" x14ac:dyDescent="0.25">
      <c r="A37" s="6"/>
      <c r="B37" s="13"/>
      <c r="C37" s="14"/>
      <c r="D37" s="14"/>
      <c r="E37" s="14"/>
      <c r="F37" s="79"/>
    </row>
    <row r="38" spans="1:27" s="7" customFormat="1" ht="15" customHeight="1" x14ac:dyDescent="0.25">
      <c r="A38" s="6"/>
      <c r="B38" s="309" t="s">
        <v>22</v>
      </c>
      <c r="C38" s="309"/>
      <c r="D38" s="309"/>
      <c r="E38" s="80"/>
      <c r="F38" s="81" t="s">
        <v>23</v>
      </c>
    </row>
    <row r="39" spans="1:27" s="7" customFormat="1" x14ac:dyDescent="0.25">
      <c r="A39" s="6"/>
      <c r="B39" s="309"/>
      <c r="C39" s="309"/>
      <c r="D39" s="309"/>
      <c r="E39" s="80"/>
      <c r="F39" s="80"/>
    </row>
    <row r="40" spans="1:27" s="7" customFormat="1" ht="29.25" customHeight="1" x14ac:dyDescent="0.25">
      <c r="A40" s="6"/>
      <c r="B40" s="308" t="s">
        <v>42</v>
      </c>
      <c r="C40" s="308"/>
      <c r="D40" s="308"/>
      <c r="E40" s="15"/>
      <c r="G40" s="16"/>
    </row>
    <row r="41" spans="1:27" s="7" customFormat="1" x14ac:dyDescent="0.25">
      <c r="A41" s="6"/>
      <c r="B41" s="308" t="s">
        <v>43</v>
      </c>
      <c r="C41" s="308"/>
      <c r="D41" s="308"/>
      <c r="E41" s="308"/>
      <c r="F41" s="68">
        <v>0</v>
      </c>
      <c r="G41" s="16"/>
    </row>
    <row r="42" spans="1:27" s="7" customFormat="1" x14ac:dyDescent="0.25">
      <c r="A42" s="6"/>
      <c r="B42" s="82"/>
      <c r="C42" s="82"/>
      <c r="D42" s="82"/>
      <c r="E42" s="82"/>
      <c r="F42" s="82"/>
      <c r="G42" s="16"/>
    </row>
    <row r="43" spans="1:27" s="7" customFormat="1" ht="20.25" x14ac:dyDescent="0.25">
      <c r="A43" s="6"/>
      <c r="B43" s="74"/>
      <c r="C43" s="74"/>
      <c r="D43" s="83"/>
      <c r="E43" s="84" t="s">
        <v>1</v>
      </c>
      <c r="F43" s="85">
        <f>F34+F41</f>
        <v>0</v>
      </c>
    </row>
    <row r="44" spans="1:27" s="7" customFormat="1" x14ac:dyDescent="0.25">
      <c r="A44" s="6"/>
    </row>
    <row r="45" spans="1:27" s="2" customFormat="1" ht="14.25" x14ac:dyDescent="0.25"/>
    <row r="46" spans="1:27" s="23" customFormat="1" ht="23.25" x14ac:dyDescent="0.25">
      <c r="A46" s="5"/>
      <c r="B46" s="311" t="s">
        <v>28</v>
      </c>
      <c r="C46" s="311"/>
      <c r="D46" s="311"/>
      <c r="E46" s="311"/>
      <c r="F46" s="311"/>
      <c r="G46" s="2"/>
      <c r="H46" s="20"/>
      <c r="I46" s="20"/>
      <c r="J46" s="2"/>
      <c r="K46" s="2"/>
      <c r="L46" s="60"/>
      <c r="M46" s="2"/>
      <c r="N46" s="2"/>
      <c r="O46" s="2"/>
      <c r="P46" s="2"/>
      <c r="Q46" s="2"/>
      <c r="R46" s="2"/>
      <c r="S46" s="2"/>
      <c r="T46" s="2"/>
      <c r="U46" s="2"/>
      <c r="V46" s="2"/>
      <c r="W46" s="2"/>
      <c r="X46" s="2"/>
      <c r="Y46" s="2"/>
      <c r="Z46" s="2"/>
      <c r="AA46" s="2"/>
    </row>
    <row r="47" spans="1:27" s="2" customFormat="1" ht="14.25" x14ac:dyDescent="0.25">
      <c r="B47" s="86"/>
      <c r="C47" s="86"/>
      <c r="D47" s="86"/>
      <c r="E47" s="86"/>
      <c r="F47" s="86"/>
    </row>
    <row r="48" spans="1:27" s="23" customFormat="1" ht="66.75" customHeight="1" x14ac:dyDescent="0.25">
      <c r="A48" s="2"/>
      <c r="B48" s="312" t="s">
        <v>115</v>
      </c>
      <c r="C48" s="312"/>
      <c r="D48" s="312"/>
      <c r="E48" s="312"/>
      <c r="F48" s="312"/>
      <c r="G48" s="2"/>
      <c r="H48" s="2"/>
      <c r="I48" s="2"/>
      <c r="J48" s="2"/>
      <c r="K48" s="2"/>
    </row>
    <row r="49" spans="1:11" s="23" customFormat="1" ht="15.75" thickBot="1" x14ac:dyDescent="0.3">
      <c r="A49" s="2"/>
      <c r="B49" s="2"/>
      <c r="C49" s="2"/>
      <c r="D49" s="297" t="s">
        <v>9</v>
      </c>
      <c r="E49" s="298"/>
      <c r="F49" s="298"/>
      <c r="G49" s="2"/>
      <c r="H49" s="2"/>
      <c r="I49" s="2"/>
      <c r="J49" s="2"/>
    </row>
    <row r="50" spans="1:11" s="23" customFormat="1" ht="15" x14ac:dyDescent="0.25">
      <c r="A50" s="2"/>
      <c r="B50" s="3" t="s">
        <v>2</v>
      </c>
      <c r="C50" s="4" t="s">
        <v>11</v>
      </c>
      <c r="D50" s="299" t="s">
        <v>8</v>
      </c>
      <c r="E50" s="300"/>
      <c r="F50" s="300"/>
      <c r="G50" s="2"/>
      <c r="H50" s="2"/>
      <c r="I50" s="2"/>
      <c r="J50" s="2"/>
    </row>
    <row r="51" spans="1:11" s="23" customFormat="1" ht="18" customHeight="1" x14ac:dyDescent="0.25">
      <c r="A51" s="2"/>
      <c r="B51" s="87" t="s">
        <v>12</v>
      </c>
      <c r="C51" s="88" t="s">
        <v>6</v>
      </c>
      <c r="D51" s="301"/>
      <c r="E51" s="301"/>
      <c r="F51" s="301"/>
      <c r="G51" s="2"/>
      <c r="H51" s="2"/>
      <c r="I51" s="2"/>
      <c r="J51" s="2"/>
    </row>
    <row r="52" spans="1:11" s="23" customFormat="1" ht="18" customHeight="1" x14ac:dyDescent="0.25">
      <c r="A52" s="2"/>
      <c r="B52" s="89"/>
      <c r="C52" s="90" t="s">
        <v>13</v>
      </c>
      <c r="D52" s="301"/>
      <c r="E52" s="301"/>
      <c r="F52" s="301"/>
      <c r="G52" s="2"/>
      <c r="H52" s="2"/>
      <c r="I52" s="2"/>
      <c r="J52" s="2"/>
    </row>
    <row r="53" spans="1:11" s="23" customFormat="1" ht="18" customHeight="1" x14ac:dyDescent="0.25">
      <c r="A53" s="2"/>
      <c r="B53" s="89"/>
      <c r="C53" s="90" t="s">
        <v>14</v>
      </c>
      <c r="D53" s="301"/>
      <c r="E53" s="301"/>
      <c r="F53" s="301"/>
      <c r="G53" s="2"/>
      <c r="H53" s="2"/>
      <c r="I53" s="2"/>
      <c r="J53" s="2"/>
    </row>
    <row r="54" spans="1:11" s="23" customFormat="1" ht="18" customHeight="1" x14ac:dyDescent="0.25">
      <c r="A54" s="2"/>
      <c r="B54" s="89"/>
      <c r="C54" s="91" t="s">
        <v>4</v>
      </c>
      <c r="D54" s="301"/>
      <c r="E54" s="301"/>
      <c r="F54" s="301"/>
      <c r="G54" s="2"/>
      <c r="H54" s="2"/>
      <c r="I54" s="2"/>
      <c r="J54" s="2"/>
    </row>
    <row r="55" spans="1:11" s="23" customFormat="1" ht="6" customHeight="1" x14ac:dyDescent="0.25">
      <c r="A55" s="2"/>
      <c r="B55" s="89"/>
      <c r="D55" s="92"/>
      <c r="E55" s="93"/>
      <c r="F55" s="2"/>
      <c r="G55" s="2"/>
      <c r="H55" s="2"/>
      <c r="I55" s="2"/>
      <c r="J55" s="2"/>
    </row>
    <row r="56" spans="1:11" s="23" customFormat="1" ht="18" customHeight="1" x14ac:dyDescent="0.25">
      <c r="A56" s="2"/>
      <c r="B56" s="94" t="s">
        <v>7</v>
      </c>
      <c r="C56" s="88" t="s">
        <v>39</v>
      </c>
      <c r="D56" s="302"/>
      <c r="E56" s="302"/>
      <c r="F56" s="302"/>
      <c r="G56" s="2"/>
      <c r="H56" s="2"/>
      <c r="I56" s="2"/>
      <c r="J56" s="2"/>
    </row>
    <row r="57" spans="1:11" s="23" customFormat="1" ht="18" customHeight="1" x14ac:dyDescent="0.25">
      <c r="A57" s="2"/>
      <c r="B57" s="89"/>
      <c r="C57" s="88" t="s">
        <v>19</v>
      </c>
      <c r="D57" s="302"/>
      <c r="E57" s="302"/>
      <c r="F57" s="302"/>
      <c r="G57" s="2"/>
      <c r="H57" s="2"/>
      <c r="I57" s="2"/>
      <c r="J57" s="2"/>
    </row>
    <row r="58" spans="1:11" s="23" customFormat="1" ht="18" customHeight="1" x14ac:dyDescent="0.25">
      <c r="A58" s="2"/>
      <c r="B58" s="89"/>
      <c r="C58" s="88" t="s">
        <v>10</v>
      </c>
      <c r="D58" s="302"/>
      <c r="E58" s="302"/>
      <c r="F58" s="302"/>
      <c r="G58" s="2"/>
      <c r="H58" s="2"/>
      <c r="I58" s="2"/>
      <c r="J58" s="2"/>
    </row>
    <row r="59" spans="1:11" s="23" customFormat="1" ht="18" customHeight="1" x14ac:dyDescent="0.25">
      <c r="A59" s="2"/>
      <c r="B59" s="89"/>
      <c r="C59" s="88" t="s">
        <v>3</v>
      </c>
      <c r="D59" s="302"/>
      <c r="E59" s="302"/>
      <c r="F59" s="302"/>
      <c r="G59" s="2"/>
      <c r="H59" s="2"/>
      <c r="I59" s="2"/>
      <c r="J59" s="2"/>
    </row>
    <row r="60" spans="1:11" s="23" customFormat="1" ht="18" customHeight="1" x14ac:dyDescent="0.25">
      <c r="A60" s="2"/>
      <c r="B60" s="89"/>
      <c r="C60" s="91" t="s">
        <v>4</v>
      </c>
      <c r="D60" s="302"/>
      <c r="E60" s="302"/>
      <c r="F60" s="302"/>
      <c r="G60" s="2"/>
      <c r="H60" s="2"/>
      <c r="I60" s="2"/>
      <c r="J60" s="2"/>
    </row>
    <row r="61" spans="1:11" s="99" customFormat="1" ht="6" customHeight="1" x14ac:dyDescent="0.25">
      <c r="A61" s="95"/>
      <c r="B61" s="96"/>
      <c r="C61" s="95"/>
      <c r="D61" s="97"/>
      <c r="E61" s="98"/>
      <c r="F61" s="95"/>
      <c r="G61" s="95"/>
      <c r="H61" s="95"/>
      <c r="I61" s="95"/>
      <c r="J61" s="95"/>
    </row>
    <row r="62" spans="1:11" s="23" customFormat="1" ht="18" customHeight="1" x14ac:dyDescent="0.25">
      <c r="A62" s="2"/>
      <c r="B62" s="94" t="s">
        <v>5</v>
      </c>
      <c r="C62" s="100" t="s">
        <v>34</v>
      </c>
      <c r="D62" s="301"/>
      <c r="E62" s="301"/>
      <c r="F62" s="301"/>
      <c r="G62" s="2"/>
      <c r="H62" s="2"/>
      <c r="I62" s="2"/>
      <c r="J62" s="2"/>
    </row>
    <row r="63" spans="1:11" s="23" customFormat="1" ht="18" customHeight="1" x14ac:dyDescent="0.25">
      <c r="A63" s="2"/>
      <c r="B63" s="89"/>
      <c r="C63" s="91" t="s">
        <v>4</v>
      </c>
      <c r="D63" s="301"/>
      <c r="E63" s="301"/>
      <c r="F63" s="301"/>
      <c r="G63" s="2"/>
      <c r="H63" s="2"/>
      <c r="I63" s="2"/>
      <c r="J63" s="2"/>
    </row>
    <row r="64" spans="1:11" s="99" customFormat="1" ht="6" customHeight="1" x14ac:dyDescent="0.25">
      <c r="A64" s="95"/>
      <c r="B64" s="96"/>
      <c r="C64" s="95"/>
      <c r="D64" s="95"/>
      <c r="E64" s="95"/>
      <c r="F64" s="101"/>
      <c r="G64" s="95"/>
      <c r="H64" s="95"/>
      <c r="I64" s="95"/>
      <c r="J64" s="95"/>
      <c r="K64" s="95"/>
    </row>
    <row r="65" spans="1:27" s="23" customFormat="1" ht="18" customHeight="1" thickBot="1" x14ac:dyDescent="0.3">
      <c r="A65" s="2"/>
      <c r="B65" s="102"/>
      <c r="C65" s="103"/>
      <c r="D65" s="104"/>
      <c r="E65" s="105" t="s">
        <v>0</v>
      </c>
      <c r="F65" s="106">
        <f>SUM(D51:F63)</f>
        <v>0</v>
      </c>
      <c r="G65" s="2"/>
      <c r="H65" s="64" t="str">
        <f>IF($F$65=$F$43,"","Le total du plan de financement doit être égal au total général de l'opération")</f>
        <v/>
      </c>
      <c r="I65" s="2"/>
      <c r="J65" s="2"/>
      <c r="K65" s="2"/>
    </row>
    <row r="66" spans="1:27" s="2" customFormat="1" ht="18" customHeight="1" x14ac:dyDescent="0.25">
      <c r="B66" s="107"/>
      <c r="C66" s="108"/>
      <c r="D66" s="109"/>
      <c r="E66" s="110"/>
      <c r="F66" s="109"/>
    </row>
    <row r="67" spans="1:27" s="2" customFormat="1" ht="29.25" customHeight="1" x14ac:dyDescent="0.25">
      <c r="B67" s="313" t="s">
        <v>132</v>
      </c>
      <c r="C67" s="314"/>
      <c r="D67" s="314"/>
      <c r="E67" s="314"/>
      <c r="F67" s="315"/>
    </row>
    <row r="68" spans="1:27" s="2" customFormat="1" ht="14.25" x14ac:dyDescent="0.25">
      <c r="B68" s="30"/>
      <c r="C68" s="30"/>
      <c r="D68" s="30"/>
      <c r="E68" s="30"/>
      <c r="F68" s="30"/>
    </row>
    <row r="69" spans="1:27" s="2" customFormat="1" ht="14.25" x14ac:dyDescent="0.25">
      <c r="B69" s="303" t="s">
        <v>38</v>
      </c>
      <c r="C69" s="304"/>
      <c r="D69" s="304"/>
      <c r="E69" s="304"/>
      <c r="F69" s="304"/>
    </row>
    <row r="70" spans="1:27" s="2" customFormat="1" ht="48.75" customHeight="1" x14ac:dyDescent="0.25">
      <c r="B70" s="305"/>
      <c r="C70" s="305"/>
      <c r="D70" s="305"/>
      <c r="E70" s="305"/>
      <c r="F70" s="305"/>
    </row>
    <row r="71" spans="1:27" s="2" customFormat="1" ht="29.25" customHeight="1" x14ac:dyDescent="0.25">
      <c r="B71" s="30"/>
      <c r="C71" s="30"/>
      <c r="D71" s="30"/>
      <c r="E71" s="30"/>
      <c r="F71" s="30"/>
    </row>
    <row r="72" spans="1:27" s="23" customFormat="1" ht="23.25" x14ac:dyDescent="0.25">
      <c r="A72" s="5"/>
      <c r="B72" s="271" t="s">
        <v>1683</v>
      </c>
      <c r="C72" s="271"/>
      <c r="D72" s="271"/>
      <c r="E72" s="271"/>
      <c r="F72" s="271"/>
      <c r="G72" s="2"/>
      <c r="H72" s="20"/>
      <c r="I72" s="20"/>
      <c r="J72" s="2"/>
      <c r="K72" s="2"/>
      <c r="L72" s="60"/>
      <c r="M72" s="2"/>
      <c r="N72" s="2"/>
      <c r="O72" s="2"/>
      <c r="P72" s="2"/>
      <c r="Q72" s="2"/>
      <c r="R72" s="2"/>
      <c r="S72" s="2"/>
      <c r="T72" s="2"/>
      <c r="U72" s="2"/>
      <c r="V72" s="2"/>
      <c r="W72" s="2"/>
      <c r="X72" s="2"/>
      <c r="Y72" s="2"/>
      <c r="Z72" s="2"/>
      <c r="AA72" s="2"/>
    </row>
    <row r="73" spans="1:27" s="2" customFormat="1" ht="14.25" x14ac:dyDescent="0.25"/>
    <row r="74" spans="1:27" s="23" customFormat="1" ht="86.1" customHeight="1" x14ac:dyDescent="0.25">
      <c r="A74" s="2"/>
      <c r="B74" s="292" t="s">
        <v>1721</v>
      </c>
      <c r="C74" s="292"/>
      <c r="D74" s="292"/>
      <c r="E74" s="292"/>
      <c r="F74" s="292"/>
      <c r="G74" s="2"/>
      <c r="H74" s="2"/>
      <c r="I74" s="2"/>
      <c r="J74" s="2"/>
      <c r="K74" s="2"/>
    </row>
    <row r="75" spans="1:27" s="2" customFormat="1" ht="14.25" x14ac:dyDescent="0.25"/>
    <row r="76" spans="1:27" s="23" customFormat="1" ht="23.25" x14ac:dyDescent="0.25">
      <c r="A76" s="5"/>
      <c r="B76" s="271" t="s">
        <v>85</v>
      </c>
      <c r="C76" s="271"/>
      <c r="D76" s="271"/>
      <c r="E76" s="271"/>
      <c r="F76" s="271"/>
      <c r="G76" s="2"/>
      <c r="H76" s="20"/>
      <c r="I76" s="20"/>
      <c r="J76" s="2"/>
      <c r="K76" s="2"/>
      <c r="L76" s="60"/>
      <c r="M76" s="2"/>
      <c r="N76" s="2"/>
      <c r="O76" s="2"/>
      <c r="P76" s="2"/>
      <c r="Q76" s="2"/>
      <c r="R76" s="2"/>
      <c r="S76" s="2"/>
      <c r="T76" s="2"/>
      <c r="U76" s="2"/>
      <c r="V76" s="2"/>
      <c r="W76" s="2"/>
      <c r="X76" s="2"/>
      <c r="Y76" s="2"/>
      <c r="Z76" s="2"/>
      <c r="AA76" s="2"/>
    </row>
    <row r="77" spans="1:27" s="23" customFormat="1" ht="81" customHeight="1" x14ac:dyDescent="0.25">
      <c r="A77" s="2"/>
      <c r="B77" s="312" t="s">
        <v>1729</v>
      </c>
      <c r="C77" s="312"/>
      <c r="D77" s="312"/>
      <c r="E77" s="312"/>
      <c r="F77" s="312"/>
      <c r="G77" s="2"/>
      <c r="H77" s="2"/>
      <c r="I77" s="2"/>
      <c r="J77" s="2"/>
      <c r="K77" s="2"/>
    </row>
    <row r="78" spans="1:27" s="23" customFormat="1" ht="14.25" x14ac:dyDescent="0.25">
      <c r="A78" s="2"/>
      <c r="B78" s="131"/>
      <c r="C78" s="131"/>
      <c r="D78" s="131"/>
      <c r="E78" s="131"/>
      <c r="F78" s="129"/>
      <c r="G78" s="130"/>
      <c r="H78" s="130"/>
      <c r="I78" s="130"/>
      <c r="J78" s="2"/>
      <c r="K78" s="2"/>
    </row>
    <row r="79" spans="1:27" ht="18" customHeight="1" x14ac:dyDescent="0.25">
      <c r="A79" s="6"/>
      <c r="B79" s="54" t="s">
        <v>100</v>
      </c>
      <c r="C79" s="8"/>
      <c r="D79" s="290" t="s">
        <v>20</v>
      </c>
      <c r="E79" s="7"/>
      <c r="F79" s="7"/>
      <c r="I79" s="9"/>
      <c r="J79" s="10"/>
      <c r="Z79" s="11"/>
      <c r="AA79" s="11"/>
    </row>
    <row r="80" spans="1:27" ht="18" customHeight="1" x14ac:dyDescent="0.25">
      <c r="A80" s="6"/>
      <c r="B80" s="12" t="s">
        <v>16</v>
      </c>
      <c r="C80" s="12" t="s">
        <v>25</v>
      </c>
      <c r="D80" s="291"/>
      <c r="E80" s="7"/>
      <c r="F80" s="7"/>
      <c r="I80" s="9"/>
      <c r="J80" s="10"/>
      <c r="Z80" s="11"/>
      <c r="AA80" s="11"/>
    </row>
    <row r="81" spans="1:27" ht="18" customHeight="1" x14ac:dyDescent="0.25">
      <c r="A81" s="6"/>
      <c r="B81" s="66"/>
      <c r="C81" s="66"/>
      <c r="D81" s="68">
        <v>0</v>
      </c>
      <c r="E81" s="7"/>
      <c r="F81" s="7"/>
      <c r="Z81" s="11"/>
      <c r="AA81" s="11"/>
    </row>
    <row r="82" spans="1:27" ht="18" customHeight="1" x14ac:dyDescent="0.25">
      <c r="A82" s="6"/>
      <c r="B82" s="69"/>
      <c r="C82" s="66"/>
      <c r="D82" s="68">
        <v>0</v>
      </c>
      <c r="E82" s="7"/>
      <c r="F82" s="20"/>
      <c r="G82" s="20"/>
      <c r="I82" s="9"/>
      <c r="J82" s="10"/>
      <c r="Z82" s="11"/>
      <c r="AA82" s="11"/>
    </row>
    <row r="83" spans="1:27" ht="18" customHeight="1" x14ac:dyDescent="0.25">
      <c r="A83" s="6"/>
      <c r="B83" s="69"/>
      <c r="C83" s="66"/>
      <c r="D83" s="68">
        <v>0</v>
      </c>
      <c r="E83" s="7"/>
      <c r="F83" s="20"/>
      <c r="G83" s="20"/>
      <c r="I83" s="9"/>
      <c r="J83" s="10"/>
      <c r="Z83" s="11"/>
      <c r="AA83" s="11"/>
    </row>
    <row r="84" spans="1:27" ht="18" customHeight="1" x14ac:dyDescent="0.25">
      <c r="A84" s="6"/>
      <c r="B84" s="66"/>
      <c r="C84" s="66"/>
      <c r="D84" s="68">
        <v>0</v>
      </c>
      <c r="E84" s="7"/>
      <c r="F84" s="20"/>
      <c r="G84" s="20"/>
      <c r="I84" s="9"/>
      <c r="J84" s="10"/>
      <c r="Z84" s="11"/>
      <c r="AA84" s="11"/>
    </row>
    <row r="85" spans="1:27" ht="18" customHeight="1" x14ac:dyDescent="0.25">
      <c r="A85" s="6"/>
      <c r="B85" s="66"/>
      <c r="C85" s="66"/>
      <c r="D85" s="68">
        <v>0</v>
      </c>
      <c r="E85" s="7"/>
      <c r="F85" s="20"/>
      <c r="G85" s="20"/>
      <c r="I85" s="9"/>
      <c r="J85" s="10"/>
      <c r="Z85" s="11"/>
      <c r="AA85" s="11"/>
    </row>
    <row r="86" spans="1:27" ht="18" customHeight="1" x14ac:dyDescent="0.25">
      <c r="A86" s="6"/>
      <c r="B86" s="66"/>
      <c r="C86" s="66"/>
      <c r="D86" s="68">
        <v>0</v>
      </c>
      <c r="E86" s="7"/>
      <c r="F86" s="20"/>
      <c r="G86" s="20"/>
      <c r="I86" s="9"/>
      <c r="J86" s="10"/>
      <c r="Z86" s="11"/>
      <c r="AA86" s="11"/>
    </row>
    <row r="87" spans="1:27" ht="18" customHeight="1" x14ac:dyDescent="0.25">
      <c r="A87" s="6"/>
      <c r="B87" s="66"/>
      <c r="C87" s="66"/>
      <c r="D87" s="68">
        <v>0</v>
      </c>
      <c r="E87" s="7"/>
      <c r="F87" s="20"/>
      <c r="G87" s="20"/>
      <c r="I87" s="9"/>
      <c r="J87" s="10"/>
      <c r="Z87" s="11"/>
      <c r="AA87" s="11"/>
    </row>
    <row r="88" spans="1:27" ht="18" customHeight="1" x14ac:dyDescent="0.25">
      <c r="A88" s="6"/>
      <c r="B88" s="71" t="s">
        <v>18</v>
      </c>
      <c r="C88" s="113" t="s">
        <v>35</v>
      </c>
      <c r="D88" s="114">
        <f>SUM(D81:D87)</f>
        <v>0</v>
      </c>
      <c r="E88" s="20"/>
      <c r="F88" s="20"/>
      <c r="H88" s="73"/>
      <c r="I88" s="73"/>
      <c r="J88" s="73"/>
      <c r="K88" s="10"/>
      <c r="L88" s="10"/>
    </row>
    <row r="89" spans="1:27" ht="18" customHeight="1" x14ac:dyDescent="0.25">
      <c r="A89" s="6"/>
      <c r="B89" s="20"/>
      <c r="C89" s="20"/>
      <c r="D89" s="20"/>
      <c r="E89" s="20"/>
      <c r="F89" s="20"/>
      <c r="L89" s="115"/>
    </row>
    <row r="90" spans="1:27" ht="18" customHeight="1" x14ac:dyDescent="0.25">
      <c r="A90" s="6"/>
      <c r="B90" s="111" t="s">
        <v>116</v>
      </c>
      <c r="C90" s="20"/>
      <c r="D90" s="20"/>
      <c r="E90" s="20"/>
      <c r="F90" s="20"/>
      <c r="L90" s="115"/>
    </row>
    <row r="91" spans="1:27" ht="18" customHeight="1" x14ac:dyDescent="0.25">
      <c r="A91" s="6"/>
      <c r="B91" s="20"/>
      <c r="C91" s="20"/>
      <c r="D91" s="20"/>
      <c r="E91" s="20"/>
      <c r="F91" s="20"/>
      <c r="L91" s="115"/>
    </row>
    <row r="92" spans="1:27" s="23" customFormat="1" ht="23.25" x14ac:dyDescent="0.25">
      <c r="A92" s="5"/>
      <c r="B92" s="271" t="s">
        <v>37</v>
      </c>
      <c r="C92" s="271"/>
      <c r="D92" s="271"/>
      <c r="E92" s="271"/>
      <c r="F92" s="271"/>
      <c r="G92" s="2"/>
      <c r="H92" s="20"/>
      <c r="I92" s="20"/>
      <c r="J92" s="2"/>
      <c r="K92" s="2"/>
      <c r="L92" s="60"/>
      <c r="M92" s="2"/>
      <c r="N92" s="2"/>
      <c r="O92" s="2"/>
      <c r="P92" s="2"/>
      <c r="Q92" s="2"/>
      <c r="R92" s="2"/>
      <c r="S92" s="2"/>
      <c r="T92" s="2"/>
      <c r="U92" s="2"/>
      <c r="V92" s="2"/>
      <c r="W92" s="2"/>
      <c r="X92" s="2"/>
      <c r="Y92" s="2"/>
      <c r="Z92" s="2"/>
      <c r="AA92" s="2"/>
    </row>
    <row r="93" spans="1:27" s="2" customFormat="1" ht="14.25" x14ac:dyDescent="0.25"/>
    <row r="94" spans="1:27" s="23" customFormat="1" ht="98.1" customHeight="1" x14ac:dyDescent="0.25">
      <c r="A94" s="2"/>
      <c r="B94" s="292" t="s">
        <v>1720</v>
      </c>
      <c r="C94" s="292"/>
      <c r="D94" s="292"/>
      <c r="E94" s="292"/>
      <c r="F94" s="292"/>
      <c r="G94" s="2"/>
      <c r="H94" s="2"/>
      <c r="I94" s="2"/>
      <c r="J94" s="2"/>
      <c r="K94" s="2"/>
    </row>
    <row r="95" spans="1:27" s="23" customFormat="1" ht="15" thickBot="1" x14ac:dyDescent="0.3">
      <c r="A95" s="2"/>
      <c r="B95" s="112"/>
      <c r="C95" s="112"/>
      <c r="D95" s="112"/>
      <c r="E95" s="112"/>
      <c r="F95" s="112"/>
      <c r="G95" s="2"/>
      <c r="H95" s="2"/>
      <c r="I95" s="2"/>
      <c r="J95" s="2"/>
      <c r="K95" s="2"/>
    </row>
    <row r="96" spans="1:27" s="2" customFormat="1" ht="35.25" customHeight="1" x14ac:dyDescent="0.25">
      <c r="B96" s="320" t="s">
        <v>111</v>
      </c>
      <c r="C96" s="321"/>
      <c r="D96" s="322" t="s">
        <v>112</v>
      </c>
      <c r="E96" s="321"/>
      <c r="F96" s="323"/>
    </row>
    <row r="97" spans="2:6" s="7" customFormat="1" ht="15" x14ac:dyDescent="0.25">
      <c r="B97" s="324" t="s">
        <v>117</v>
      </c>
      <c r="C97" s="325"/>
      <c r="D97" s="325"/>
      <c r="E97" s="325"/>
      <c r="F97" s="326"/>
    </row>
    <row r="98" spans="2:6" s="7" customFormat="1" ht="38.25" customHeight="1" x14ac:dyDescent="0.25">
      <c r="B98" s="327" t="s">
        <v>118</v>
      </c>
      <c r="C98" s="328">
        <f>F98*F99-F100*F101</f>
        <v>0</v>
      </c>
      <c r="D98" s="318" t="s">
        <v>1733</v>
      </c>
      <c r="E98" s="318"/>
      <c r="F98" s="118"/>
    </row>
    <row r="99" spans="2:6" s="7" customFormat="1" ht="64.5" customHeight="1" x14ac:dyDescent="0.25">
      <c r="B99" s="327"/>
      <c r="C99" s="328"/>
      <c r="D99" s="319" t="s">
        <v>1730</v>
      </c>
      <c r="E99" s="318"/>
      <c r="F99" s="117"/>
    </row>
    <row r="100" spans="2:6" s="7" customFormat="1" ht="64.5" customHeight="1" x14ac:dyDescent="0.25">
      <c r="B100" s="327"/>
      <c r="C100" s="328"/>
      <c r="D100" s="318" t="s">
        <v>1734</v>
      </c>
      <c r="E100" s="318"/>
      <c r="F100" s="118"/>
    </row>
    <row r="101" spans="2:6" s="7" customFormat="1" ht="64.5" customHeight="1" x14ac:dyDescent="0.25">
      <c r="B101" s="327"/>
      <c r="C101" s="328"/>
      <c r="D101" s="318" t="s">
        <v>1735</v>
      </c>
      <c r="E101" s="318"/>
      <c r="F101" s="117"/>
    </row>
    <row r="102" spans="2:6" s="7" customFormat="1" ht="56.25" customHeight="1" x14ac:dyDescent="0.25">
      <c r="B102" s="327" t="s">
        <v>119</v>
      </c>
      <c r="C102" s="328">
        <f>F102*F103-F104*F105</f>
        <v>0</v>
      </c>
      <c r="D102" s="318" t="s">
        <v>101</v>
      </c>
      <c r="E102" s="318"/>
      <c r="F102" s="119"/>
    </row>
    <row r="103" spans="2:6" s="7" customFormat="1" ht="56.25" customHeight="1" x14ac:dyDescent="0.25">
      <c r="B103" s="327"/>
      <c r="C103" s="328"/>
      <c r="D103" s="319" t="s">
        <v>1731</v>
      </c>
      <c r="E103" s="318"/>
      <c r="F103" s="120"/>
    </row>
    <row r="104" spans="2:6" s="7" customFormat="1" ht="56.25" customHeight="1" x14ac:dyDescent="0.25">
      <c r="B104" s="327"/>
      <c r="C104" s="328"/>
      <c r="D104" s="318" t="s">
        <v>102</v>
      </c>
      <c r="E104" s="318"/>
      <c r="F104" s="119"/>
    </row>
    <row r="105" spans="2:6" s="7" customFormat="1" ht="63.75" customHeight="1" x14ac:dyDescent="0.25">
      <c r="B105" s="327"/>
      <c r="C105" s="328"/>
      <c r="D105" s="319" t="s">
        <v>1732</v>
      </c>
      <c r="E105" s="318"/>
      <c r="F105" s="120"/>
    </row>
    <row r="106" spans="2:6" s="7" customFormat="1" ht="15.75" customHeight="1" x14ac:dyDescent="0.25">
      <c r="B106" s="316" t="s">
        <v>104</v>
      </c>
      <c r="C106" s="317"/>
      <c r="D106" s="317"/>
      <c r="E106" s="317"/>
      <c r="F106" s="317"/>
    </row>
    <row r="107" spans="2:6" s="7" customFormat="1" ht="28.5" customHeight="1" x14ac:dyDescent="0.25">
      <c r="B107" s="339" t="s">
        <v>105</v>
      </c>
      <c r="C107" s="328">
        <f>F107*F108</f>
        <v>0</v>
      </c>
      <c r="D107" s="318" t="s">
        <v>103</v>
      </c>
      <c r="E107" s="318"/>
      <c r="F107" s="122"/>
    </row>
    <row r="108" spans="2:6" s="7" customFormat="1" ht="28.5" customHeight="1" x14ac:dyDescent="0.25">
      <c r="B108" s="339"/>
      <c r="C108" s="328"/>
      <c r="D108" s="338" t="s">
        <v>106</v>
      </c>
      <c r="E108" s="338"/>
      <c r="F108" s="128">
        <v>75</v>
      </c>
    </row>
    <row r="109" spans="2:6" s="7" customFormat="1" ht="15" x14ac:dyDescent="0.25">
      <c r="B109" s="316" t="s">
        <v>107</v>
      </c>
      <c r="C109" s="317"/>
      <c r="D109" s="317"/>
      <c r="E109" s="317"/>
      <c r="F109" s="317"/>
    </row>
    <row r="110" spans="2:6" s="7" customFormat="1" ht="45.75" customHeight="1" x14ac:dyDescent="0.25">
      <c r="B110" s="335" t="s">
        <v>109</v>
      </c>
      <c r="C110" s="340">
        <f>MIN(F110*F111,F112)</f>
        <v>0</v>
      </c>
      <c r="D110" s="318" t="s">
        <v>134</v>
      </c>
      <c r="E110" s="318"/>
      <c r="F110" s="123"/>
    </row>
    <row r="111" spans="2:6" s="7" customFormat="1" ht="32.25" customHeight="1" x14ac:dyDescent="0.25">
      <c r="B111" s="336"/>
      <c r="C111" s="340"/>
      <c r="D111" s="338" t="s">
        <v>108</v>
      </c>
      <c r="E111" s="338"/>
      <c r="F111" s="124">
        <v>7</v>
      </c>
    </row>
    <row r="112" spans="2:6" s="7" customFormat="1" ht="47.25" customHeight="1" x14ac:dyDescent="0.25">
      <c r="B112" s="337"/>
      <c r="C112" s="132"/>
      <c r="D112" s="318" t="s">
        <v>133</v>
      </c>
      <c r="E112" s="318"/>
      <c r="F112" s="125"/>
    </row>
    <row r="113" spans="1:11" s="7" customFormat="1" ht="15" x14ac:dyDescent="0.25">
      <c r="B113" s="316" t="s">
        <v>110</v>
      </c>
      <c r="C113" s="317"/>
      <c r="D113" s="317"/>
      <c r="E113" s="317"/>
      <c r="F113" s="317"/>
    </row>
    <row r="114" spans="1:11" s="7" customFormat="1" ht="28.5" customHeight="1" x14ac:dyDescent="0.25">
      <c r="B114" s="250" t="s">
        <v>44</v>
      </c>
      <c r="C114" s="126" t="str">
        <f>IFERROR((F43-C110-SUM(D56:D60))/(C98+C102+IF('1-Données techniques'!D19="Non",0,C107)),"...")</f>
        <v>...</v>
      </c>
      <c r="D114" s="329"/>
      <c r="E114" s="330"/>
      <c r="F114" s="331"/>
    </row>
    <row r="115" spans="1:11" s="7" customFormat="1" ht="40.5" customHeight="1" x14ac:dyDescent="0.25">
      <c r="B115" s="121" t="s">
        <v>114</v>
      </c>
      <c r="C115" s="127" t="str">
        <f>IFERROR(D56/('1-Données techniques'!D35*20),"...")</f>
        <v>...</v>
      </c>
      <c r="D115" s="332"/>
      <c r="E115" s="333"/>
      <c r="F115" s="334"/>
    </row>
    <row r="116" spans="1:11" s="7" customFormat="1" x14ac:dyDescent="0.25"/>
    <row r="117" spans="1:11" s="23" customFormat="1" ht="14.25" x14ac:dyDescent="0.25">
      <c r="A117" s="2"/>
      <c r="B117" s="112"/>
      <c r="C117" s="112"/>
      <c r="D117" s="112"/>
      <c r="E117" s="112"/>
      <c r="F117" s="112"/>
      <c r="G117" s="2"/>
      <c r="H117" s="2"/>
      <c r="I117" s="2"/>
      <c r="J117" s="2"/>
      <c r="K117" s="2"/>
    </row>
    <row r="118" spans="1:11" s="7" customFormat="1" x14ac:dyDescent="0.25"/>
    <row r="119" spans="1:11" s="7" customFormat="1" ht="14.25" x14ac:dyDescent="0.25">
      <c r="F119" s="116" t="s">
        <v>29</v>
      </c>
    </row>
    <row r="120" spans="1:11" s="7" customFormat="1" x14ac:dyDescent="0.25"/>
    <row r="121" spans="1:11" s="7" customFormat="1" x14ac:dyDescent="0.25"/>
    <row r="122" spans="1:11" s="7" customFormat="1" x14ac:dyDescent="0.25"/>
    <row r="123" spans="1:11" s="7" customFormat="1" x14ac:dyDescent="0.25"/>
    <row r="124" spans="1:11" s="7" customFormat="1" x14ac:dyDescent="0.25"/>
    <row r="125" spans="1:11" s="7" customFormat="1" x14ac:dyDescent="0.25"/>
    <row r="126" spans="1:11" s="7" customFormat="1" x14ac:dyDescent="0.25"/>
    <row r="127" spans="1:11" s="7" customFormat="1" x14ac:dyDescent="0.25"/>
    <row r="128" spans="1:11"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sheetData>
  <mergeCells count="68">
    <mergeCell ref="D63:F63"/>
    <mergeCell ref="D57:F57"/>
    <mergeCell ref="D58:F58"/>
    <mergeCell ref="D59:F59"/>
    <mergeCell ref="D60:F60"/>
    <mergeCell ref="D114:F115"/>
    <mergeCell ref="D112:E112"/>
    <mergeCell ref="B110:B112"/>
    <mergeCell ref="D104:E104"/>
    <mergeCell ref="D103:E103"/>
    <mergeCell ref="B102:B105"/>
    <mergeCell ref="C102:C105"/>
    <mergeCell ref="D108:E108"/>
    <mergeCell ref="B107:B108"/>
    <mergeCell ref="C107:C108"/>
    <mergeCell ref="B109:F109"/>
    <mergeCell ref="D111:E111"/>
    <mergeCell ref="D110:E110"/>
    <mergeCell ref="C110:C111"/>
    <mergeCell ref="B113:F113"/>
    <mergeCell ref="B3:F3"/>
    <mergeCell ref="B6:F6"/>
    <mergeCell ref="B106:F106"/>
    <mergeCell ref="D102:E102"/>
    <mergeCell ref="D107:E107"/>
    <mergeCell ref="D98:E98"/>
    <mergeCell ref="D100:E100"/>
    <mergeCell ref="D101:E101"/>
    <mergeCell ref="B94:F94"/>
    <mergeCell ref="D99:E99"/>
    <mergeCell ref="D105:E105"/>
    <mergeCell ref="B96:C96"/>
    <mergeCell ref="D96:F96"/>
    <mergeCell ref="B97:F97"/>
    <mergeCell ref="B98:B101"/>
    <mergeCell ref="C98:C101"/>
    <mergeCell ref="B92:F92"/>
    <mergeCell ref="B69:F69"/>
    <mergeCell ref="B70:F70"/>
    <mergeCell ref="H16:I22"/>
    <mergeCell ref="B36:F36"/>
    <mergeCell ref="B41:E41"/>
    <mergeCell ref="B39:D39"/>
    <mergeCell ref="B40:D40"/>
    <mergeCell ref="B38:D38"/>
    <mergeCell ref="C34:E34"/>
    <mergeCell ref="B46:F46"/>
    <mergeCell ref="B48:F48"/>
    <mergeCell ref="B67:F67"/>
    <mergeCell ref="B77:F77"/>
    <mergeCell ref="B72:F72"/>
    <mergeCell ref="B74:F74"/>
    <mergeCell ref="B76:F76"/>
    <mergeCell ref="D79:D80"/>
    <mergeCell ref="B7:F7"/>
    <mergeCell ref="B8:F8"/>
    <mergeCell ref="B9:F9"/>
    <mergeCell ref="D13:D14"/>
    <mergeCell ref="E13:E14"/>
    <mergeCell ref="F13:F14"/>
    <mergeCell ref="D49:F49"/>
    <mergeCell ref="D50:F50"/>
    <mergeCell ref="D51:F51"/>
    <mergeCell ref="D52:F52"/>
    <mergeCell ref="D53:F53"/>
    <mergeCell ref="D54:F54"/>
    <mergeCell ref="D56:F56"/>
    <mergeCell ref="D62:F62"/>
  </mergeCells>
  <dataValidations count="5">
    <dataValidation type="list" allowBlank="1" showInputMessage="1" showErrorMessage="1" sqref="G40:G42" xr:uid="{00000000-0002-0000-0300-000000000000}">
      <formula1>"Oui,Non"</formula1>
    </dataValidation>
    <dataValidation type="list" allowBlank="1" showInputMessage="1" showErrorMessage="1" sqref="D12 D10" xr:uid="{00000000-0002-0000-0300-000001000000}">
      <formula1>"Choisir une valeur,Assujetti,Assujetti partiel,Non assujetti"</formula1>
    </dataValidation>
    <dataValidation type="list" allowBlank="1" showInputMessage="1" showErrorMessage="1" sqref="D15:D32" xr:uid="{00000000-0002-0000-0300-000002000000}">
      <formula1>"Choisir une valeur,Acquisition neuf,Acquisition occasion,Crédit-bail, Location"</formula1>
    </dataValidation>
    <dataValidation type="list" allowBlank="1" showInputMessage="1" showErrorMessage="1" sqref="F38" xr:uid="{00000000-0002-0000-0300-000003000000}">
      <formula1>"Choisir une valeur,Oui,Non"</formula1>
    </dataValidation>
    <dataValidation type="list" allowBlank="1" showInputMessage="1" showErrorMessage="1" sqref="D11" xr:uid="{00000000-0002-0000-0300-000004000000}">
      <formula1>"Choisir une valeur,Assujetti à la TVA,Non assujetti à la TVA,Soumis au régime du FCTVA,Assujetti partiel à la TVA"</formula1>
    </dataValidation>
  </dataValidations>
  <hyperlinks>
    <hyperlink ref="F119" location="top" display="Retour haut de page" xr:uid="{00000000-0004-0000-0300-000000000000}"/>
  </hyperlinks>
  <pageMargins left="0.23622047244094491" right="0.23622047244094491" top="0.74803149606299213" bottom="0.74803149606299213" header="0.31496062992125984" footer="0.31496062992125984"/>
  <pageSetup paperSize="9" scale="57" fitToHeight="0" orientation="portrait" r:id="rId1"/>
  <headerFooter>
    <oddFooter>&amp;L06/12/2018&amp;C&amp;F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pageSetUpPr fitToPage="1"/>
  </sheetPr>
  <dimension ref="A1:G38"/>
  <sheetViews>
    <sheetView showGridLines="0" zoomScale="80" zoomScaleNormal="80" workbookViewId="0">
      <selection activeCell="C18" sqref="C18"/>
    </sheetView>
  </sheetViews>
  <sheetFormatPr baseColWidth="10" defaultColWidth="11.42578125" defaultRowHeight="15" x14ac:dyDescent="0.25"/>
  <cols>
    <col min="1" max="1" width="40" style="31" bestFit="1" customWidth="1"/>
    <col min="2" max="2" width="22.28515625" style="31" customWidth="1"/>
    <col min="3" max="3" width="23.28515625" style="31" customWidth="1"/>
    <col min="4" max="4" width="25.7109375" style="31" customWidth="1"/>
    <col min="5" max="5" width="22.28515625" style="31" customWidth="1"/>
    <col min="6" max="6" width="21.7109375" style="31" customWidth="1"/>
    <col min="7" max="16384" width="11.42578125" style="31"/>
  </cols>
  <sheetData>
    <row r="1" spans="1:6" ht="130.5" customHeight="1" x14ac:dyDescent="0.25"/>
    <row r="2" spans="1:6" ht="23.25" x14ac:dyDescent="0.25">
      <c r="A2" s="343" t="s">
        <v>89</v>
      </c>
      <c r="B2" s="343"/>
      <c r="C2" s="343"/>
      <c r="D2" s="343"/>
      <c r="E2" s="343"/>
    </row>
    <row r="4" spans="1:6" ht="41.25" customHeight="1" x14ac:dyDescent="0.25">
      <c r="A4" s="341" t="s">
        <v>95</v>
      </c>
      <c r="B4" s="341"/>
      <c r="C4" s="341"/>
      <c r="D4" s="341"/>
      <c r="E4" s="341"/>
    </row>
    <row r="5" spans="1:6" x14ac:dyDescent="0.25">
      <c r="A5" s="47" t="s">
        <v>90</v>
      </c>
    </row>
    <row r="6" spans="1:6" ht="6.75" customHeight="1" x14ac:dyDescent="0.25"/>
    <row r="7" spans="1:6" ht="96.75" customHeight="1" x14ac:dyDescent="0.25">
      <c r="A7" s="341" t="s">
        <v>92</v>
      </c>
      <c r="B7" s="341"/>
      <c r="C7" s="341"/>
      <c r="D7" s="341"/>
      <c r="E7" s="341"/>
    </row>
    <row r="8" spans="1:6" ht="86.25" customHeight="1" x14ac:dyDescent="0.25">
      <c r="A8" s="341" t="s">
        <v>91</v>
      </c>
      <c r="B8" s="341"/>
      <c r="C8" s="341"/>
      <c r="D8" s="341"/>
      <c r="E8" s="341"/>
    </row>
    <row r="9" spans="1:6" ht="30" customHeight="1" x14ac:dyDescent="0.25">
      <c r="A9" s="341" t="s">
        <v>93</v>
      </c>
      <c r="B9" s="341"/>
      <c r="C9" s="341"/>
      <c r="D9" s="341"/>
      <c r="E9" s="341"/>
    </row>
    <row r="10" spans="1:6" ht="35.25" customHeight="1" x14ac:dyDescent="0.25">
      <c r="A10" s="341" t="s">
        <v>94</v>
      </c>
      <c r="B10" s="341"/>
      <c r="C10" s="341"/>
      <c r="D10" s="341"/>
      <c r="E10" s="341"/>
    </row>
    <row r="11" spans="1:6" ht="41.25" customHeight="1" x14ac:dyDescent="0.25">
      <c r="A11" s="341" t="s">
        <v>96</v>
      </c>
      <c r="B11" s="341"/>
      <c r="C11" s="341"/>
      <c r="D11" s="341"/>
      <c r="E11" s="341"/>
    </row>
    <row r="12" spans="1:6" ht="15" customHeight="1" x14ac:dyDescent="0.25">
      <c r="A12" s="341"/>
      <c r="B12" s="341"/>
      <c r="C12" s="341"/>
      <c r="D12" s="341"/>
      <c r="E12" s="341"/>
    </row>
    <row r="13" spans="1:6" ht="26.25" customHeight="1" x14ac:dyDescent="0.25">
      <c r="A13" s="342" t="s">
        <v>1685</v>
      </c>
      <c r="B13" s="342"/>
      <c r="C13" s="342"/>
      <c r="D13" s="342"/>
      <c r="E13" s="342"/>
    </row>
    <row r="14" spans="1:6" x14ac:dyDescent="0.25">
      <c r="A14" s="220"/>
      <c r="B14" s="220"/>
      <c r="C14" s="220"/>
      <c r="D14" s="220"/>
      <c r="E14" s="220"/>
    </row>
    <row r="15" spans="1:6" s="32" customFormat="1" x14ac:dyDescent="0.25">
      <c r="A15" s="33" t="s">
        <v>84</v>
      </c>
      <c r="B15" s="42" t="s">
        <v>45</v>
      </c>
      <c r="C15" s="42" t="s">
        <v>1679</v>
      </c>
      <c r="D15" s="42" t="s">
        <v>1680</v>
      </c>
      <c r="E15" s="42" t="s">
        <v>1681</v>
      </c>
      <c r="F15" s="42" t="s">
        <v>1682</v>
      </c>
    </row>
    <row r="16" spans="1:6" x14ac:dyDescent="0.25">
      <c r="A16" s="34" t="s">
        <v>46</v>
      </c>
      <c r="B16" s="35" t="s">
        <v>47</v>
      </c>
      <c r="C16" s="52"/>
      <c r="D16" s="52"/>
      <c r="E16" s="52"/>
      <c r="F16" s="52"/>
    </row>
    <row r="17" spans="1:7" x14ac:dyDescent="0.25">
      <c r="A17" s="34" t="s">
        <v>48</v>
      </c>
      <c r="B17" s="35" t="s">
        <v>49</v>
      </c>
      <c r="C17" s="52"/>
      <c r="D17" s="52"/>
      <c r="E17" s="52"/>
      <c r="F17" s="52"/>
    </row>
    <row r="18" spans="1:7" x14ac:dyDescent="0.25">
      <c r="A18" s="34" t="s">
        <v>50</v>
      </c>
      <c r="B18" s="35" t="s">
        <v>51</v>
      </c>
      <c r="C18" s="52"/>
      <c r="D18" s="52"/>
      <c r="E18" s="52"/>
      <c r="F18" s="52"/>
    </row>
    <row r="19" spans="1:7" x14ac:dyDescent="0.25">
      <c r="A19" s="34" t="s">
        <v>52</v>
      </c>
      <c r="B19" s="35" t="s">
        <v>53</v>
      </c>
      <c r="C19" s="52"/>
      <c r="D19" s="52"/>
      <c r="E19" s="52"/>
      <c r="F19" s="52"/>
    </row>
    <row r="20" spans="1:7" x14ac:dyDescent="0.25">
      <c r="A20" s="34" t="s">
        <v>54</v>
      </c>
      <c r="B20" s="35" t="s">
        <v>55</v>
      </c>
      <c r="C20" s="52"/>
      <c r="D20" s="52"/>
      <c r="E20" s="52"/>
      <c r="F20" s="52"/>
    </row>
    <row r="21" spans="1:7" x14ac:dyDescent="0.25">
      <c r="A21" s="34" t="s">
        <v>56</v>
      </c>
      <c r="B21" s="35" t="s">
        <v>57</v>
      </c>
      <c r="C21" s="52"/>
      <c r="D21" s="52"/>
      <c r="E21" s="52"/>
      <c r="F21" s="52"/>
    </row>
    <row r="22" spans="1:7" x14ac:dyDescent="0.25">
      <c r="A22" s="34" t="s">
        <v>58</v>
      </c>
      <c r="B22" s="35" t="s">
        <v>59</v>
      </c>
      <c r="C22" s="52"/>
      <c r="D22" s="52"/>
      <c r="E22" s="52"/>
      <c r="F22" s="52"/>
    </row>
    <row r="23" spans="1:7" x14ac:dyDescent="0.25">
      <c r="A23" s="34" t="s">
        <v>60</v>
      </c>
      <c r="B23" s="35" t="s">
        <v>61</v>
      </c>
      <c r="C23" s="52"/>
      <c r="D23" s="52"/>
      <c r="E23" s="52"/>
      <c r="F23" s="52"/>
    </row>
    <row r="24" spans="1:7" x14ac:dyDescent="0.25">
      <c r="A24" s="34" t="s">
        <v>62</v>
      </c>
      <c r="B24" s="35" t="s">
        <v>63</v>
      </c>
      <c r="C24" s="52"/>
      <c r="D24" s="52"/>
      <c r="E24" s="52"/>
      <c r="F24" s="52"/>
    </row>
    <row r="25" spans="1:7" x14ac:dyDescent="0.25">
      <c r="A25" s="34" t="s">
        <v>64</v>
      </c>
      <c r="B25" s="35" t="s">
        <v>65</v>
      </c>
      <c r="C25" s="52"/>
      <c r="D25" s="52"/>
      <c r="E25" s="52"/>
      <c r="F25" s="52"/>
    </row>
    <row r="26" spans="1:7" x14ac:dyDescent="0.25">
      <c r="A26" s="34" t="s">
        <v>66</v>
      </c>
      <c r="B26" s="35" t="s">
        <v>67</v>
      </c>
      <c r="C26" s="52"/>
      <c r="D26" s="52"/>
      <c r="E26" s="52"/>
      <c r="F26" s="52"/>
    </row>
    <row r="27" spans="1:7" x14ac:dyDescent="0.25">
      <c r="A27" s="36" t="s">
        <v>68</v>
      </c>
      <c r="B27" s="37" t="s">
        <v>69</v>
      </c>
      <c r="C27" s="38">
        <f t="shared" ref="C27:D27" si="0">SUM(C16:C26)</f>
        <v>0</v>
      </c>
      <c r="D27" s="38">
        <f t="shared" si="0"/>
        <v>0</v>
      </c>
      <c r="E27" s="38">
        <f>SUM(E16:E26)</f>
        <v>0</v>
      </c>
      <c r="F27" s="38">
        <f>SUM(F16:F26)</f>
        <v>0</v>
      </c>
    </row>
    <row r="28" spans="1:7" x14ac:dyDescent="0.25">
      <c r="A28" s="34" t="s">
        <v>70</v>
      </c>
      <c r="B28" s="35" t="s">
        <v>71</v>
      </c>
      <c r="C28" s="52"/>
      <c r="D28" s="52"/>
      <c r="E28" s="52"/>
      <c r="F28" s="52"/>
    </row>
    <row r="29" spans="1:7" x14ac:dyDescent="0.25">
      <c r="A29" s="34" t="s">
        <v>72</v>
      </c>
      <c r="B29" s="35" t="s">
        <v>73</v>
      </c>
      <c r="C29" s="52"/>
      <c r="D29" s="52"/>
      <c r="E29" s="52"/>
      <c r="F29" s="52"/>
    </row>
    <row r="30" spans="1:7" x14ac:dyDescent="0.25">
      <c r="A30" s="36" t="s">
        <v>74</v>
      </c>
      <c r="B30" s="37" t="s">
        <v>75</v>
      </c>
      <c r="C30" s="38">
        <f t="shared" ref="C30:D30" si="1">SUM(C28:C29)</f>
        <v>0</v>
      </c>
      <c r="D30" s="38">
        <f t="shared" si="1"/>
        <v>0</v>
      </c>
      <c r="E30" s="38">
        <f>SUM(E28:E29)</f>
        <v>0</v>
      </c>
      <c r="F30" s="38">
        <f>SUM(F28:F29)</f>
        <v>0</v>
      </c>
    </row>
    <row r="31" spans="1:7" x14ac:dyDescent="0.25">
      <c r="A31" s="39" t="s">
        <v>76</v>
      </c>
      <c r="B31" s="40" t="s">
        <v>97</v>
      </c>
      <c r="C31" s="41">
        <f t="shared" ref="C31:D31" si="2">IFERROR(IF((C27+C30)&lt;0,"FP négatifs",(ABS(C27+C30))/(C16+C17)),0)</f>
        <v>0</v>
      </c>
      <c r="D31" s="41">
        <f t="shared" si="2"/>
        <v>0</v>
      </c>
      <c r="E31" s="41">
        <f>IFERROR(IF((E27+E30)&lt;0,"FP négatifs",(ABS(E27+E30))/(E16+E17)),0)</f>
        <v>0</v>
      </c>
      <c r="F31" s="41">
        <f>IFERROR(IF((F27+F30)&lt;0,"FP négatifs",(ABS(F27+F30))/(F16+F17)),0)</f>
        <v>0</v>
      </c>
      <c r="G31" s="49" t="str">
        <f>IF(OR(E31="FP négatifs",E31&lt;50%),IF(OR(C31="FP négatifs",C31&lt;50%),"NOK",""),"")</f>
        <v>NOK</v>
      </c>
    </row>
    <row r="32" spans="1:7" x14ac:dyDescent="0.25">
      <c r="A32" s="34" t="s">
        <v>77</v>
      </c>
      <c r="B32" s="35" t="s">
        <v>113</v>
      </c>
      <c r="C32" s="52"/>
      <c r="D32" s="52"/>
      <c r="E32" s="52"/>
      <c r="F32" s="52"/>
      <c r="G32" s="49"/>
    </row>
    <row r="33" spans="1:7" x14ac:dyDescent="0.25">
      <c r="A33" s="34" t="s">
        <v>78</v>
      </c>
      <c r="B33" s="35" t="s">
        <v>79</v>
      </c>
      <c r="C33" s="52"/>
      <c r="D33" s="52"/>
      <c r="E33" s="52"/>
      <c r="F33" s="52"/>
      <c r="G33" s="49"/>
    </row>
    <row r="34" spans="1:7" ht="60" x14ac:dyDescent="0.25">
      <c r="A34" s="34" t="s">
        <v>80</v>
      </c>
      <c r="B34" s="35" t="s">
        <v>81</v>
      </c>
      <c r="C34" s="52"/>
      <c r="D34" s="52"/>
      <c r="E34" s="52"/>
      <c r="F34" s="52"/>
      <c r="G34" s="49"/>
    </row>
    <row r="35" spans="1:7" x14ac:dyDescent="0.25">
      <c r="A35" s="39" t="s">
        <v>82</v>
      </c>
      <c r="B35" s="40" t="s">
        <v>98</v>
      </c>
      <c r="C35" s="43">
        <f t="shared" ref="C35:D35" si="3">IFERROR(IF(C32/C27&lt;0,"CP négatifs",(C32/C27)),0)</f>
        <v>0</v>
      </c>
      <c r="D35" s="43">
        <f t="shared" si="3"/>
        <v>0</v>
      </c>
      <c r="E35" s="43">
        <f>IFERROR(IF(E32/E27&lt;0,"CP négatifs",(E32/E27)),0)</f>
        <v>0</v>
      </c>
      <c r="F35" s="43">
        <f>IFERROR(IF(F32/F27&lt;0,"CP négatifs",(F32/F27)),0)</f>
        <v>0</v>
      </c>
      <c r="G35" s="49" t="str">
        <f>IF(AND(OR(E35="CP négatifs",E35&gt;7.5),OR(F35="CP négatifs",F35&gt;7.5)),IF(AND(OR(C35="CP négatifs",C35&gt;7.5),OR(D35="CP négatifs",D35&gt;7.5)),"NOK",""),"")</f>
        <v/>
      </c>
    </row>
    <row r="36" spans="1:7" x14ac:dyDescent="0.25">
      <c r="A36" s="39" t="s">
        <v>83</v>
      </c>
      <c r="B36" s="40" t="s">
        <v>98</v>
      </c>
      <c r="C36" s="41">
        <f t="shared" ref="C36:D36" si="4">IFERROR(IF((C33/C34)&lt;0,"EBE négatif",C33/C34),0)</f>
        <v>0</v>
      </c>
      <c r="D36" s="41">
        <f t="shared" si="4"/>
        <v>0</v>
      </c>
      <c r="E36" s="41">
        <f>IFERROR(IF((E33/E34)&lt;0,"EBE négatif",E33/E34),0)</f>
        <v>0</v>
      </c>
      <c r="F36" s="41">
        <f>IFERROR(IF((F33/F34)&lt;0,"EBE négatif",F33/F34),0)</f>
        <v>0</v>
      </c>
      <c r="G36" s="49" t="str">
        <f>IF(AND(OR(E36="EBE négatif",E36&gt;100%),OR(F36="EBE négatif",F36&gt;100%)),IF(AND(OR(C36="EBE négatif",C36&gt;100%),OR(D36="EBE négatif",D36&gt;100%)),"NOK",""),"")</f>
        <v/>
      </c>
    </row>
    <row r="38" spans="1:7" ht="21" x14ac:dyDescent="0.25">
      <c r="A38" s="48" t="str">
        <f>IF(OR(G31="NOK",AND(G35="NOK",G36="NOK")),"Entreprise en difficulté","")</f>
        <v>Entreprise en difficulté</v>
      </c>
    </row>
  </sheetData>
  <mergeCells count="9">
    <mergeCell ref="A12:E12"/>
    <mergeCell ref="A13:E13"/>
    <mergeCell ref="A11:E11"/>
    <mergeCell ref="A4:E4"/>
    <mergeCell ref="A2:E2"/>
    <mergeCell ref="A7:E7"/>
    <mergeCell ref="A8:E8"/>
    <mergeCell ref="A9:E9"/>
    <mergeCell ref="A10:E10"/>
  </mergeCells>
  <conditionalFormatting sqref="E31">
    <cfRule type="cellIs" dxfId="17" priority="17" operator="lessThan">
      <formula>0.5</formula>
    </cfRule>
    <cfRule type="containsText" dxfId="16" priority="18" operator="containsText" text="FP négatifs">
      <formula>NOT(ISERROR(SEARCH("FP négatifs",E31)))</formula>
    </cfRule>
  </conditionalFormatting>
  <conditionalFormatting sqref="F31">
    <cfRule type="cellIs" dxfId="15" priority="15" operator="lessThan">
      <formula>0.5</formula>
    </cfRule>
    <cfRule type="containsText" dxfId="14" priority="16" operator="containsText" text="FP négatifs">
      <formula>NOT(ISERROR(SEARCH("FP négatifs",F31)))</formula>
    </cfRule>
  </conditionalFormatting>
  <conditionalFormatting sqref="E35">
    <cfRule type="cellIs" dxfId="13" priority="13" operator="greaterThan">
      <formula>7.5</formula>
    </cfRule>
    <cfRule type="containsText" dxfId="12" priority="14" operator="containsText" text="CP négatifs">
      <formula>NOT(ISERROR(SEARCH("CP négatifs",E35)))</formula>
    </cfRule>
  </conditionalFormatting>
  <conditionalFormatting sqref="F35">
    <cfRule type="cellIs" dxfId="11" priority="11" operator="greaterThan">
      <formula>7.5</formula>
    </cfRule>
    <cfRule type="containsText" dxfId="10" priority="12" operator="containsText" text="CP négatifs">
      <formula>NOT(ISERROR(SEARCH("CP négatifs",F35)))</formula>
    </cfRule>
  </conditionalFormatting>
  <conditionalFormatting sqref="E36">
    <cfRule type="cellIs" dxfId="9" priority="9" operator="greaterThan">
      <formula>1</formula>
    </cfRule>
    <cfRule type="containsText" dxfId="8" priority="10" operator="containsText" text="EBE négatif">
      <formula>NOT(ISERROR(SEARCH("EBE négatif",E36)))</formula>
    </cfRule>
  </conditionalFormatting>
  <conditionalFormatting sqref="F36">
    <cfRule type="cellIs" dxfId="7" priority="7" operator="greaterThan">
      <formula>1</formula>
    </cfRule>
    <cfRule type="containsText" dxfId="6" priority="8" operator="containsText" text="EBE négatif">
      <formula>NOT(ISERROR(SEARCH("EBE négatif",F36)))</formula>
    </cfRule>
  </conditionalFormatting>
  <conditionalFormatting sqref="C31:D31">
    <cfRule type="cellIs" dxfId="5" priority="5" operator="lessThan">
      <formula>0.5</formula>
    </cfRule>
    <cfRule type="containsText" dxfId="4" priority="6" operator="containsText" text="FP négatifs">
      <formula>NOT(ISERROR(SEARCH("FP négatifs",C31)))</formula>
    </cfRule>
  </conditionalFormatting>
  <conditionalFormatting sqref="C35:D35">
    <cfRule type="cellIs" dxfId="3" priority="3" operator="greaterThan">
      <formula>7.5</formula>
    </cfRule>
    <cfRule type="containsText" dxfId="2" priority="4" operator="containsText" text="CP négatifs">
      <formula>NOT(ISERROR(SEARCH("CP négatifs",C35)))</formula>
    </cfRule>
  </conditionalFormatting>
  <conditionalFormatting sqref="C36:D36">
    <cfRule type="cellIs" dxfId="1" priority="1" operator="greaterThan">
      <formula>1</formula>
    </cfRule>
    <cfRule type="containsText" dxfId="0" priority="2" operator="containsText" text="EBE négatif">
      <formula>NOT(ISERROR(SEARCH("EBE négatif",C36)))</formula>
    </cfRule>
  </conditionalFormatting>
  <pageMargins left="0.70866141732283472" right="0.70866141732283472" top="0.74803149606299213" bottom="0.74803149606299213"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2"/>
  <sheetViews>
    <sheetView showGridLines="0" topLeftCell="A13" zoomScale="80" zoomScaleNormal="80" workbookViewId="0">
      <selection activeCell="E17" sqref="E17"/>
    </sheetView>
  </sheetViews>
  <sheetFormatPr baseColWidth="10" defaultColWidth="11.42578125" defaultRowHeight="15" x14ac:dyDescent="0.25"/>
  <cols>
    <col min="1" max="1" width="11.42578125" style="135" customWidth="1"/>
    <col min="2" max="3" width="24.28515625" style="135" customWidth="1"/>
    <col min="4" max="4" width="41.28515625" style="135" customWidth="1"/>
    <col min="5" max="5" width="38.5703125" style="135" customWidth="1"/>
    <col min="6" max="6" width="44" style="135" customWidth="1"/>
    <col min="7" max="7" width="17" style="135" customWidth="1"/>
    <col min="8" max="16384" width="11.42578125" style="135"/>
  </cols>
  <sheetData>
    <row r="1" spans="1:8" ht="162.75" customHeight="1" x14ac:dyDescent="0.25"/>
    <row r="2" spans="1:8" s="137" customFormat="1" ht="23.25" x14ac:dyDescent="0.25">
      <c r="A2" s="346" t="s">
        <v>1667</v>
      </c>
      <c r="B2" s="346"/>
      <c r="C2" s="346"/>
      <c r="D2" s="346"/>
      <c r="E2" s="346"/>
      <c r="F2" s="346"/>
      <c r="G2" s="135"/>
      <c r="H2" s="136"/>
    </row>
    <row r="4" spans="1:8" s="138" customFormat="1" ht="12.75" x14ac:dyDescent="0.2">
      <c r="B4" s="133" t="s">
        <v>120</v>
      </c>
      <c r="C4" s="133"/>
      <c r="D4" s="139"/>
      <c r="E4" s="140" t="s">
        <v>121</v>
      </c>
      <c r="F4" s="222"/>
    </row>
    <row r="5" spans="1:8" s="138" customFormat="1" ht="12.75" x14ac:dyDescent="0.2">
      <c r="B5" s="133"/>
      <c r="C5" s="133"/>
      <c r="D5" s="140"/>
      <c r="E5" s="140"/>
      <c r="F5" s="140"/>
    </row>
    <row r="6" spans="1:8" ht="15.75" x14ac:dyDescent="0.25">
      <c r="B6" s="347" t="s">
        <v>1672</v>
      </c>
      <c r="C6" s="347"/>
      <c r="D6" s="347"/>
      <c r="E6" s="348"/>
      <c r="F6" s="349"/>
      <c r="G6" s="141"/>
    </row>
    <row r="7" spans="1:8" ht="21" customHeight="1" x14ac:dyDescent="0.25">
      <c r="B7" s="347" t="s">
        <v>122</v>
      </c>
      <c r="C7" s="347"/>
      <c r="D7" s="347"/>
      <c r="E7" s="347"/>
      <c r="F7" s="347"/>
      <c r="G7" s="141"/>
    </row>
    <row r="8" spans="1:8" ht="15.75" x14ac:dyDescent="0.25">
      <c r="B8" s="142"/>
      <c r="C8" s="142"/>
      <c r="D8" s="142"/>
      <c r="E8" s="142"/>
      <c r="F8" s="142"/>
      <c r="G8" s="141"/>
    </row>
    <row r="9" spans="1:8" s="143" customFormat="1" ht="20.100000000000001" customHeight="1" x14ac:dyDescent="0.25">
      <c r="B9" s="144" t="s">
        <v>1666</v>
      </c>
      <c r="C9" s="144"/>
      <c r="E9" s="134"/>
      <c r="F9" s="134"/>
    </row>
    <row r="10" spans="1:8" s="138" customFormat="1" ht="30.75" customHeight="1" x14ac:dyDescent="0.2">
      <c r="A10" s="145"/>
      <c r="B10" s="355" t="s">
        <v>1673</v>
      </c>
      <c r="C10" s="355"/>
      <c r="D10" s="355"/>
      <c r="E10" s="355"/>
      <c r="F10" s="355"/>
      <c r="G10" s="146"/>
    </row>
    <row r="11" spans="1:8" x14ac:dyDescent="0.25">
      <c r="B11" s="350" t="s">
        <v>1674</v>
      </c>
      <c r="C11" s="350"/>
      <c r="D11" s="351"/>
      <c r="E11" s="351"/>
      <c r="F11" s="351"/>
    </row>
    <row r="12" spans="1:8" s="147" customFormat="1" ht="46.5" customHeight="1" x14ac:dyDescent="0.25">
      <c r="B12" s="352"/>
      <c r="C12" s="352"/>
      <c r="D12" s="352"/>
      <c r="E12" s="352"/>
      <c r="F12" s="352"/>
    </row>
    <row r="13" spans="1:8" s="147" customFormat="1" ht="26.25" customHeight="1" x14ac:dyDescent="0.25">
      <c r="B13" s="353" t="s">
        <v>131</v>
      </c>
      <c r="C13" s="354"/>
      <c r="D13" s="354"/>
      <c r="E13" s="354"/>
      <c r="F13" s="354"/>
    </row>
    <row r="14" spans="1:8" ht="66.75" customHeight="1" x14ac:dyDescent="0.25">
      <c r="B14" s="224" t="s">
        <v>123</v>
      </c>
      <c r="C14" s="225" t="s">
        <v>124</v>
      </c>
      <c r="D14" s="225" t="s">
        <v>1686</v>
      </c>
      <c r="E14" s="225" t="s">
        <v>125</v>
      </c>
      <c r="F14" s="226" t="s">
        <v>126</v>
      </c>
    </row>
    <row r="15" spans="1:8" x14ac:dyDescent="0.25">
      <c r="B15" s="148"/>
      <c r="C15" s="149"/>
      <c r="D15" s="172">
        <v>7</v>
      </c>
      <c r="E15" s="211"/>
      <c r="F15" s="150">
        <f>IFERROR(D15*E15,"")</f>
        <v>0</v>
      </c>
    </row>
    <row r="16" spans="1:8" x14ac:dyDescent="0.25">
      <c r="B16" s="148"/>
      <c r="C16" s="149"/>
      <c r="D16" s="172">
        <v>7</v>
      </c>
      <c r="E16" s="211"/>
      <c r="F16" s="150">
        <f>IFERROR(D16*E16,"")</f>
        <v>0</v>
      </c>
    </row>
    <row r="17" spans="1:8" x14ac:dyDescent="0.25">
      <c r="B17" s="148"/>
      <c r="C17" s="149"/>
      <c r="D17" s="172">
        <v>7</v>
      </c>
      <c r="E17" s="211"/>
      <c r="F17" s="150">
        <f t="shared" ref="F17:F19" si="0">IFERROR(D17*E17,"")</f>
        <v>0</v>
      </c>
    </row>
    <row r="18" spans="1:8" x14ac:dyDescent="0.25">
      <c r="B18" s="148"/>
      <c r="C18" s="149"/>
      <c r="D18" s="172">
        <v>7</v>
      </c>
      <c r="E18" s="211"/>
      <c r="F18" s="150">
        <f t="shared" si="0"/>
        <v>0</v>
      </c>
    </row>
    <row r="19" spans="1:8" x14ac:dyDescent="0.25">
      <c r="B19" s="148"/>
      <c r="C19" s="148"/>
      <c r="D19" s="172">
        <v>7</v>
      </c>
      <c r="E19" s="211"/>
      <c r="F19" s="150">
        <f t="shared" si="0"/>
        <v>0</v>
      </c>
    </row>
    <row r="20" spans="1:8" x14ac:dyDescent="0.25">
      <c r="E20" s="151" t="s">
        <v>0</v>
      </c>
      <c r="F20" s="152">
        <f>SUM(F15:F19)</f>
        <v>0</v>
      </c>
    </row>
    <row r="21" spans="1:8" s="153" customFormat="1" x14ac:dyDescent="0.25">
      <c r="B21" s="154"/>
      <c r="C21" s="154"/>
      <c r="D21" s="154"/>
      <c r="E21" s="154"/>
      <c r="F21" s="154"/>
    </row>
    <row r="22" spans="1:8" ht="75.599999999999994" customHeight="1" x14ac:dyDescent="0.25">
      <c r="B22" s="344" t="s">
        <v>127</v>
      </c>
      <c r="C22" s="345"/>
      <c r="D22" s="345"/>
      <c r="E22" s="345"/>
      <c r="F22" s="345"/>
    </row>
    <row r="23" spans="1:8" ht="13.15" customHeight="1" x14ac:dyDescent="0.25">
      <c r="B23" s="155"/>
      <c r="C23" s="155"/>
      <c r="D23" s="155"/>
      <c r="E23" s="155"/>
      <c r="F23" s="155"/>
    </row>
    <row r="24" spans="1:8" s="156" customFormat="1" ht="14.25" x14ac:dyDescent="0.2">
      <c r="B24" s="57" t="s">
        <v>128</v>
      </c>
      <c r="C24" s="57"/>
      <c r="H24" s="157"/>
    </row>
    <row r="25" spans="1:8" x14ac:dyDescent="0.25">
      <c r="B25"/>
      <c r="C25"/>
      <c r="H25" s="158"/>
    </row>
    <row r="26" spans="1:8" s="138" customFormat="1" ht="12.75" x14ac:dyDescent="0.2">
      <c r="B26" s="140" t="s">
        <v>129</v>
      </c>
      <c r="C26" s="140"/>
      <c r="D26" s="159"/>
      <c r="E26" s="140" t="s">
        <v>130</v>
      </c>
      <c r="F26" s="159"/>
      <c r="H26" s="160"/>
    </row>
    <row r="27" spans="1:8" ht="37.5" customHeight="1" x14ac:dyDescent="0.25">
      <c r="A27" s="137"/>
      <c r="B27" s="161"/>
      <c r="C27" s="161"/>
      <c r="D27" s="162"/>
      <c r="E27" s="161"/>
      <c r="F27" s="162"/>
      <c r="H27" s="163"/>
    </row>
    <row r="28" spans="1:8" ht="15.75" x14ac:dyDescent="0.25">
      <c r="B28" s="164"/>
      <c r="C28" s="164"/>
      <c r="D28" s="165"/>
      <c r="H28" s="166"/>
    </row>
    <row r="29" spans="1:8" x14ac:dyDescent="0.25">
      <c r="D29" s="167"/>
      <c r="E29" s="168"/>
    </row>
    <row r="30" spans="1:8" x14ac:dyDescent="0.25">
      <c r="D30" s="167"/>
      <c r="E30" s="168"/>
    </row>
    <row r="31" spans="1:8" x14ac:dyDescent="0.25">
      <c r="D31" s="167"/>
      <c r="E31" s="168"/>
    </row>
    <row r="32" spans="1:8" x14ac:dyDescent="0.25">
      <c r="D32" s="167"/>
      <c r="E32" s="168"/>
    </row>
  </sheetData>
  <dataConsolidate/>
  <mergeCells count="8">
    <mergeCell ref="B22:F22"/>
    <mergeCell ref="A2:F2"/>
    <mergeCell ref="B6:D6"/>
    <mergeCell ref="E6:F6"/>
    <mergeCell ref="B7:F7"/>
    <mergeCell ref="B11:F12"/>
    <mergeCell ref="B13:F13"/>
    <mergeCell ref="B10:F10"/>
  </mergeCells>
  <printOptions horizontalCentered="1"/>
  <pageMargins left="0.70866141732283472" right="0.70866141732283472" top="0.74803149606299213" bottom="0.74803149606299213"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552450</xdr:colOff>
                    <xdr:row>8</xdr:row>
                    <xdr:rowOff>19050</xdr:rowOff>
                  </from>
                  <to>
                    <xdr:col>1</xdr:col>
                    <xdr:colOff>95250</xdr:colOff>
                    <xdr:row>9</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552450</xdr:colOff>
                    <xdr:row>9</xdr:row>
                    <xdr:rowOff>57150</xdr:rowOff>
                  </from>
                  <to>
                    <xdr:col>1</xdr:col>
                    <xdr:colOff>95250</xdr:colOff>
                    <xdr:row>9</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4"/>
  <sheetViews>
    <sheetView zoomScaleNormal="100" workbookViewId="0">
      <selection activeCell="G94" sqref="G94"/>
    </sheetView>
  </sheetViews>
  <sheetFormatPr baseColWidth="10" defaultColWidth="10.7109375" defaultRowHeight="14.25" x14ac:dyDescent="0.25"/>
  <cols>
    <col min="1" max="1" width="39.7109375" style="210" customWidth="1"/>
    <col min="2" max="2" width="25.28515625" style="210" customWidth="1"/>
    <col min="3" max="3" width="18" style="210" customWidth="1"/>
    <col min="4" max="4" width="32" style="210" customWidth="1"/>
    <col min="5" max="16384" width="10.7109375" style="210"/>
  </cols>
  <sheetData>
    <row r="1" spans="1:4" s="245" customFormat="1" ht="115.5" customHeight="1" x14ac:dyDescent="0.25">
      <c r="A1" s="244"/>
      <c r="B1" s="244"/>
      <c r="C1" s="244"/>
      <c r="D1" s="244"/>
    </row>
    <row r="2" spans="1:4" x14ac:dyDescent="0.25">
      <c r="A2" s="59"/>
      <c r="B2" s="2"/>
      <c r="C2" s="221"/>
      <c r="D2" s="221"/>
    </row>
    <row r="3" spans="1:4" ht="23.25" x14ac:dyDescent="0.25">
      <c r="A3" s="271" t="s">
        <v>1715</v>
      </c>
      <c r="B3" s="271"/>
      <c r="C3" s="271"/>
      <c r="D3" s="271"/>
    </row>
    <row r="5" spans="1:4" ht="28.15" customHeight="1" x14ac:dyDescent="0.25">
      <c r="A5" s="356" t="s">
        <v>1675</v>
      </c>
      <c r="B5" s="356"/>
      <c r="C5" s="356"/>
    </row>
    <row r="6" spans="1:4" x14ac:dyDescent="0.25">
      <c r="A6" s="357" t="s">
        <v>1722</v>
      </c>
      <c r="B6" s="357" t="s">
        <v>1665</v>
      </c>
      <c r="C6" s="357" t="s">
        <v>1656</v>
      </c>
    </row>
    <row r="7" spans="1:4" x14ac:dyDescent="0.25">
      <c r="A7" s="357"/>
      <c r="B7" s="357"/>
      <c r="C7" s="357"/>
    </row>
    <row r="8" spans="1:4" x14ac:dyDescent="0.25">
      <c r="A8" s="212">
        <v>43983</v>
      </c>
      <c r="B8" s="213"/>
      <c r="C8" s="213"/>
    </row>
    <row r="9" spans="1:4" x14ac:dyDescent="0.25">
      <c r="A9" s="212">
        <v>44013</v>
      </c>
      <c r="B9" s="213"/>
      <c r="C9" s="213"/>
    </row>
    <row r="10" spans="1:4" x14ac:dyDescent="0.25">
      <c r="A10" s="212">
        <v>44044</v>
      </c>
      <c r="B10" s="213"/>
      <c r="C10" s="213"/>
    </row>
    <row r="11" spans="1:4" x14ac:dyDescent="0.25">
      <c r="A11" s="212">
        <v>44075</v>
      </c>
      <c r="B11" s="213"/>
      <c r="C11" s="213"/>
    </row>
    <row r="12" spans="1:4" x14ac:dyDescent="0.25">
      <c r="A12" s="212">
        <v>44105</v>
      </c>
      <c r="B12" s="213"/>
      <c r="C12" s="213"/>
    </row>
    <row r="13" spans="1:4" x14ac:dyDescent="0.25">
      <c r="A13" s="212">
        <v>44136</v>
      </c>
      <c r="B13" s="213"/>
      <c r="C13" s="213"/>
    </row>
    <row r="14" spans="1:4" x14ac:dyDescent="0.25">
      <c r="A14" s="212">
        <v>44166</v>
      </c>
      <c r="B14" s="213"/>
      <c r="C14" s="213"/>
    </row>
    <row r="15" spans="1:4" x14ac:dyDescent="0.25">
      <c r="A15" s="212">
        <v>44197</v>
      </c>
      <c r="B15" s="213"/>
      <c r="C15" s="213"/>
    </row>
    <row r="16" spans="1:4" x14ac:dyDescent="0.25">
      <c r="A16" s="212">
        <v>44228</v>
      </c>
      <c r="B16" s="213"/>
      <c r="C16" s="213"/>
    </row>
    <row r="17" spans="1:4" x14ac:dyDescent="0.25">
      <c r="A17" s="212">
        <v>44256</v>
      </c>
      <c r="B17" s="213"/>
      <c r="C17" s="213"/>
    </row>
    <row r="18" spans="1:4" x14ac:dyDescent="0.25">
      <c r="A18" s="212">
        <v>44287</v>
      </c>
      <c r="B18" s="213"/>
      <c r="C18" s="213"/>
    </row>
    <row r="19" spans="1:4" x14ac:dyDescent="0.25">
      <c r="A19" s="212">
        <v>44317</v>
      </c>
      <c r="B19" s="213"/>
      <c r="C19" s="213"/>
    </row>
    <row r="20" spans="1:4" x14ac:dyDescent="0.25">
      <c r="A20" s="212">
        <v>44348</v>
      </c>
      <c r="B20" s="213"/>
      <c r="C20" s="213"/>
    </row>
    <row r="21" spans="1:4" x14ac:dyDescent="0.25">
      <c r="A21" s="212">
        <v>44378</v>
      </c>
      <c r="B21" s="213"/>
      <c r="C21" s="214"/>
    </row>
    <row r="22" spans="1:4" x14ac:dyDescent="0.25">
      <c r="A22" s="212">
        <v>44409</v>
      </c>
      <c r="B22" s="213"/>
      <c r="C22" s="214"/>
    </row>
    <row r="23" spans="1:4" x14ac:dyDescent="0.25">
      <c r="A23" s="212">
        <v>44440</v>
      </c>
      <c r="B23" s="213"/>
      <c r="C23" s="214"/>
    </row>
    <row r="24" spans="1:4" x14ac:dyDescent="0.25">
      <c r="A24" s="212">
        <v>44470</v>
      </c>
      <c r="B24" s="213"/>
      <c r="C24" s="214"/>
    </row>
    <row r="25" spans="1:4" x14ac:dyDescent="0.25">
      <c r="A25" s="212">
        <v>44501</v>
      </c>
      <c r="B25" s="213"/>
      <c r="C25" s="214"/>
    </row>
    <row r="26" spans="1:4" x14ac:dyDescent="0.25">
      <c r="A26" s="212">
        <v>44531</v>
      </c>
      <c r="B26" s="213"/>
      <c r="C26" s="214"/>
    </row>
    <row r="27" spans="1:4" x14ac:dyDescent="0.25">
      <c r="A27" s="212">
        <v>44562</v>
      </c>
      <c r="B27" s="213"/>
      <c r="C27" s="214"/>
    </row>
    <row r="28" spans="1:4" x14ac:dyDescent="0.25">
      <c r="A28" s="212">
        <v>44593</v>
      </c>
      <c r="B28" s="213"/>
      <c r="C28" s="214"/>
    </row>
    <row r="29" spans="1:4" x14ac:dyDescent="0.25">
      <c r="A29" s="212">
        <v>44621</v>
      </c>
      <c r="B29" s="213"/>
      <c r="C29" s="214"/>
    </row>
    <row r="30" spans="1:4" x14ac:dyDescent="0.25">
      <c r="A30" s="212">
        <v>44652</v>
      </c>
      <c r="B30" s="213"/>
      <c r="C30" s="214"/>
    </row>
    <row r="31" spans="1:4" ht="30" x14ac:dyDescent="0.25">
      <c r="A31" s="212">
        <v>44682</v>
      </c>
      <c r="B31" s="213"/>
      <c r="C31" s="214"/>
      <c r="D31" s="248" t="s">
        <v>1678</v>
      </c>
    </row>
    <row r="32" spans="1:4" ht="15" x14ac:dyDescent="0.25">
      <c r="A32" s="216" t="s">
        <v>1657</v>
      </c>
      <c r="B32" s="217">
        <f>SUM(B8:B31)</f>
        <v>0</v>
      </c>
      <c r="C32" s="218">
        <f>SUM(C8:C31)</f>
        <v>0</v>
      </c>
      <c r="D32" s="249" t="e">
        <f>C32/B32</f>
        <v>#DIV/0!</v>
      </c>
    </row>
    <row r="36" spans="1:3" ht="28.5" customHeight="1" x14ac:dyDescent="0.25">
      <c r="A36" s="356" t="s">
        <v>1676</v>
      </c>
      <c r="B36" s="356"/>
      <c r="C36" s="356"/>
    </row>
    <row r="37" spans="1:3" ht="14.1" customHeight="1" x14ac:dyDescent="0.25">
      <c r="A37" s="357" t="s">
        <v>1722</v>
      </c>
      <c r="B37" s="357" t="s">
        <v>1665</v>
      </c>
      <c r="C37" s="357" t="s">
        <v>1656</v>
      </c>
    </row>
    <row r="38" spans="1:3" x14ac:dyDescent="0.25">
      <c r="A38" s="357"/>
      <c r="B38" s="357"/>
      <c r="C38" s="357"/>
    </row>
    <row r="39" spans="1:3" x14ac:dyDescent="0.25">
      <c r="A39" s="212">
        <v>43983</v>
      </c>
      <c r="B39" s="213"/>
      <c r="C39" s="213"/>
    </row>
    <row r="40" spans="1:3" x14ac:dyDescent="0.25">
      <c r="A40" s="212">
        <v>44013</v>
      </c>
      <c r="B40" s="213"/>
      <c r="C40" s="213"/>
    </row>
    <row r="41" spans="1:3" x14ac:dyDescent="0.25">
      <c r="A41" s="212">
        <v>44044</v>
      </c>
      <c r="B41" s="213"/>
      <c r="C41" s="213"/>
    </row>
    <row r="42" spans="1:3" x14ac:dyDescent="0.25">
      <c r="A42" s="212">
        <v>44075</v>
      </c>
      <c r="B42" s="213"/>
      <c r="C42" s="213"/>
    </row>
    <row r="43" spans="1:3" x14ac:dyDescent="0.25">
      <c r="A43" s="212">
        <v>44105</v>
      </c>
      <c r="B43" s="213"/>
      <c r="C43" s="213"/>
    </row>
    <row r="44" spans="1:3" x14ac:dyDescent="0.25">
      <c r="A44" s="212">
        <v>44136</v>
      </c>
      <c r="B44" s="213"/>
      <c r="C44" s="213"/>
    </row>
    <row r="45" spans="1:3" x14ac:dyDescent="0.25">
      <c r="A45" s="212">
        <v>44166</v>
      </c>
      <c r="B45" s="213"/>
      <c r="C45" s="213"/>
    </row>
    <row r="46" spans="1:3" x14ac:dyDescent="0.25">
      <c r="A46" s="212">
        <v>44197</v>
      </c>
      <c r="B46" s="213"/>
      <c r="C46" s="213"/>
    </row>
    <row r="47" spans="1:3" x14ac:dyDescent="0.25">
      <c r="A47" s="212">
        <v>44228</v>
      </c>
      <c r="B47" s="213"/>
      <c r="C47" s="213"/>
    </row>
    <row r="48" spans="1:3" x14ac:dyDescent="0.25">
      <c r="A48" s="212">
        <v>44256</v>
      </c>
      <c r="B48" s="213"/>
      <c r="C48" s="213"/>
    </row>
    <row r="49" spans="1:4" x14ac:dyDescent="0.25">
      <c r="A49" s="212">
        <v>44287</v>
      </c>
      <c r="B49" s="213"/>
      <c r="C49" s="213"/>
    </row>
    <row r="50" spans="1:4" x14ac:dyDescent="0.25">
      <c r="A50" s="212">
        <v>44317</v>
      </c>
      <c r="B50" s="213"/>
      <c r="C50" s="213"/>
    </row>
    <row r="51" spans="1:4" x14ac:dyDescent="0.25">
      <c r="A51" s="212">
        <v>44348</v>
      </c>
      <c r="B51" s="213"/>
      <c r="C51" s="213"/>
    </row>
    <row r="52" spans="1:4" x14ac:dyDescent="0.25">
      <c r="A52" s="212">
        <v>44378</v>
      </c>
      <c r="B52" s="213"/>
      <c r="C52" s="214"/>
    </row>
    <row r="53" spans="1:4" x14ac:dyDescent="0.25">
      <c r="A53" s="212">
        <v>44409</v>
      </c>
      <c r="B53" s="213"/>
      <c r="C53" s="214"/>
    </row>
    <row r="54" spans="1:4" x14ac:dyDescent="0.25">
      <c r="A54" s="212">
        <v>44440</v>
      </c>
      <c r="B54" s="213"/>
      <c r="C54" s="214"/>
    </row>
    <row r="55" spans="1:4" x14ac:dyDescent="0.25">
      <c r="A55" s="212">
        <v>44470</v>
      </c>
      <c r="B55" s="213"/>
      <c r="C55" s="214"/>
    </row>
    <row r="56" spans="1:4" x14ac:dyDescent="0.25">
      <c r="A56" s="212">
        <v>44501</v>
      </c>
      <c r="B56" s="213"/>
      <c r="C56" s="214"/>
    </row>
    <row r="57" spans="1:4" x14ac:dyDescent="0.25">
      <c r="A57" s="212">
        <v>44531</v>
      </c>
      <c r="B57" s="213"/>
      <c r="C57" s="214"/>
    </row>
    <row r="58" spans="1:4" x14ac:dyDescent="0.25">
      <c r="A58" s="212">
        <v>44562</v>
      </c>
      <c r="B58" s="213"/>
      <c r="C58" s="214"/>
    </row>
    <row r="59" spans="1:4" x14ac:dyDescent="0.25">
      <c r="A59" s="212">
        <v>44593</v>
      </c>
      <c r="B59" s="213"/>
      <c r="C59" s="214"/>
    </row>
    <row r="60" spans="1:4" x14ac:dyDescent="0.25">
      <c r="A60" s="212">
        <v>44621</v>
      </c>
      <c r="B60" s="213"/>
      <c r="C60" s="214"/>
    </row>
    <row r="61" spans="1:4" x14ac:dyDescent="0.25">
      <c r="A61" s="212">
        <v>44652</v>
      </c>
      <c r="B61" s="213"/>
      <c r="C61" s="214"/>
    </row>
    <row r="62" spans="1:4" ht="30" x14ac:dyDescent="0.25">
      <c r="A62" s="212">
        <v>44682</v>
      </c>
      <c r="B62" s="213"/>
      <c r="C62" s="214"/>
      <c r="D62" s="215" t="s">
        <v>1678</v>
      </c>
    </row>
    <row r="63" spans="1:4" ht="15" x14ac:dyDescent="0.25">
      <c r="A63" s="216" t="s">
        <v>1657</v>
      </c>
      <c r="B63" s="217">
        <f>SUM(B39:B62)</f>
        <v>0</v>
      </c>
      <c r="C63" s="218">
        <f>SUM(C39:C62)</f>
        <v>0</v>
      </c>
      <c r="D63" s="219" t="e">
        <f>C63/B63</f>
        <v>#DIV/0!</v>
      </c>
    </row>
    <row r="67" spans="1:3" ht="28.5" customHeight="1" x14ac:dyDescent="0.25">
      <c r="A67" s="356" t="s">
        <v>1677</v>
      </c>
      <c r="B67" s="356"/>
      <c r="C67" s="356"/>
    </row>
    <row r="68" spans="1:3" ht="14.1" customHeight="1" x14ac:dyDescent="0.25">
      <c r="A68" s="357" t="s">
        <v>1722</v>
      </c>
      <c r="B68" s="357" t="s">
        <v>1665</v>
      </c>
      <c r="C68" s="357" t="s">
        <v>1656</v>
      </c>
    </row>
    <row r="69" spans="1:3" x14ac:dyDescent="0.25">
      <c r="A69" s="357"/>
      <c r="B69" s="357"/>
      <c r="C69" s="357"/>
    </row>
    <row r="70" spans="1:3" x14ac:dyDescent="0.25">
      <c r="A70" s="212">
        <v>43983</v>
      </c>
      <c r="B70" s="213"/>
      <c r="C70" s="213"/>
    </row>
    <row r="71" spans="1:3" x14ac:dyDescent="0.25">
      <c r="A71" s="212">
        <v>44013</v>
      </c>
      <c r="B71" s="213"/>
      <c r="C71" s="213"/>
    </row>
    <row r="72" spans="1:3" x14ac:dyDescent="0.25">
      <c r="A72" s="212">
        <v>44044</v>
      </c>
      <c r="B72" s="213"/>
      <c r="C72" s="213"/>
    </row>
    <row r="73" spans="1:3" x14ac:dyDescent="0.25">
      <c r="A73" s="212">
        <v>44075</v>
      </c>
      <c r="B73" s="213"/>
      <c r="C73" s="213"/>
    </row>
    <row r="74" spans="1:3" x14ac:dyDescent="0.25">
      <c r="A74" s="212">
        <v>44105</v>
      </c>
      <c r="B74" s="213"/>
      <c r="C74" s="213"/>
    </row>
    <row r="75" spans="1:3" x14ac:dyDescent="0.25">
      <c r="A75" s="212">
        <v>44136</v>
      </c>
      <c r="B75" s="213"/>
      <c r="C75" s="213"/>
    </row>
    <row r="76" spans="1:3" x14ac:dyDescent="0.25">
      <c r="A76" s="212">
        <v>44166</v>
      </c>
      <c r="B76" s="213"/>
      <c r="C76" s="213"/>
    </row>
    <row r="77" spans="1:3" x14ac:dyDescent="0.25">
      <c r="A77" s="212">
        <v>44197</v>
      </c>
      <c r="B77" s="213"/>
      <c r="C77" s="213"/>
    </row>
    <row r="78" spans="1:3" x14ac:dyDescent="0.25">
      <c r="A78" s="212">
        <v>44228</v>
      </c>
      <c r="B78" s="213"/>
      <c r="C78" s="213"/>
    </row>
    <row r="79" spans="1:3" x14ac:dyDescent="0.25">
      <c r="A79" s="212">
        <v>44256</v>
      </c>
      <c r="B79" s="213"/>
      <c r="C79" s="213"/>
    </row>
    <row r="80" spans="1:3" x14ac:dyDescent="0.25">
      <c r="A80" s="212">
        <v>44287</v>
      </c>
      <c r="B80" s="213"/>
      <c r="C80" s="213"/>
    </row>
    <row r="81" spans="1:4" x14ac:dyDescent="0.25">
      <c r="A81" s="212">
        <v>44317</v>
      </c>
      <c r="B81" s="213"/>
      <c r="C81" s="213"/>
    </row>
    <row r="82" spans="1:4" x14ac:dyDescent="0.25">
      <c r="A82" s="212">
        <v>44348</v>
      </c>
      <c r="B82" s="213"/>
      <c r="C82" s="213"/>
    </row>
    <row r="83" spans="1:4" x14ac:dyDescent="0.25">
      <c r="A83" s="212">
        <v>44378</v>
      </c>
      <c r="B83" s="213"/>
      <c r="C83" s="214"/>
    </row>
    <row r="84" spans="1:4" x14ac:dyDescent="0.25">
      <c r="A84" s="212">
        <v>44409</v>
      </c>
      <c r="B84" s="213"/>
      <c r="C84" s="214"/>
    </row>
    <row r="85" spans="1:4" x14ac:dyDescent="0.25">
      <c r="A85" s="212">
        <v>44440</v>
      </c>
      <c r="B85" s="213"/>
      <c r="C85" s="214"/>
    </row>
    <row r="86" spans="1:4" x14ac:dyDescent="0.25">
      <c r="A86" s="212">
        <v>44470</v>
      </c>
      <c r="B86" s="213"/>
      <c r="C86" s="214"/>
    </row>
    <row r="87" spans="1:4" x14ac:dyDescent="0.25">
      <c r="A87" s="212">
        <v>44501</v>
      </c>
      <c r="B87" s="213"/>
      <c r="C87" s="214"/>
    </row>
    <row r="88" spans="1:4" x14ac:dyDescent="0.25">
      <c r="A88" s="212">
        <v>44531</v>
      </c>
      <c r="B88" s="213"/>
      <c r="C88" s="214"/>
    </row>
    <row r="89" spans="1:4" x14ac:dyDescent="0.25">
      <c r="A89" s="212">
        <v>44562</v>
      </c>
      <c r="B89" s="213"/>
      <c r="C89" s="214"/>
    </row>
    <row r="90" spans="1:4" x14ac:dyDescent="0.25">
      <c r="A90" s="212">
        <v>44593</v>
      </c>
      <c r="B90" s="213"/>
      <c r="C90" s="214"/>
    </row>
    <row r="91" spans="1:4" x14ac:dyDescent="0.25">
      <c r="A91" s="212">
        <v>44621</v>
      </c>
      <c r="B91" s="213"/>
      <c r="C91" s="214"/>
    </row>
    <row r="92" spans="1:4" x14ac:dyDescent="0.25">
      <c r="A92" s="212">
        <v>44652</v>
      </c>
      <c r="B92" s="213"/>
      <c r="C92" s="214"/>
    </row>
    <row r="93" spans="1:4" ht="30" x14ac:dyDescent="0.25">
      <c r="A93" s="212">
        <v>44682</v>
      </c>
      <c r="B93" s="213"/>
      <c r="C93" s="214"/>
      <c r="D93" s="215" t="s">
        <v>1678</v>
      </c>
    </row>
    <row r="94" spans="1:4" ht="15" x14ac:dyDescent="0.25">
      <c r="A94" s="216" t="s">
        <v>1657</v>
      </c>
      <c r="B94" s="217">
        <f>SUM(B82:B93)</f>
        <v>0</v>
      </c>
      <c r="C94" s="218">
        <f>SUM(C82:C93)</f>
        <v>0</v>
      </c>
      <c r="D94" s="219" t="e">
        <f>C94/B94</f>
        <v>#DIV/0!</v>
      </c>
    </row>
  </sheetData>
  <mergeCells count="13">
    <mergeCell ref="A3:D3"/>
    <mergeCell ref="A5:C5"/>
    <mergeCell ref="A36:C36"/>
    <mergeCell ref="A67:C67"/>
    <mergeCell ref="A68:A69"/>
    <mergeCell ref="B68:B69"/>
    <mergeCell ref="C68:C69"/>
    <mergeCell ref="A6:A7"/>
    <mergeCell ref="B6:B7"/>
    <mergeCell ref="C6:C7"/>
    <mergeCell ref="A37:A38"/>
    <mergeCell ref="B37:B38"/>
    <mergeCell ref="C37:C3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4EAC9-9655-4A75-8A8A-1B769BCB54EA}">
  <dimension ref="A1:N22"/>
  <sheetViews>
    <sheetView topLeftCell="A7" zoomScale="70" zoomScaleNormal="70" workbookViewId="0">
      <selection activeCell="D13" sqref="D13"/>
    </sheetView>
  </sheetViews>
  <sheetFormatPr baseColWidth="10" defaultColWidth="10.7109375" defaultRowHeight="14.25" x14ac:dyDescent="0.2"/>
  <cols>
    <col min="1" max="1" width="25.5703125" style="176" customWidth="1"/>
    <col min="2" max="2" width="26.5703125" style="227" customWidth="1"/>
    <col min="3" max="3" width="30.7109375" style="228" customWidth="1"/>
    <col min="4" max="4" width="9" style="57" customWidth="1"/>
    <col min="5" max="5" width="54.42578125" style="229" customWidth="1"/>
    <col min="6" max="6" width="58.5703125" style="57" customWidth="1"/>
    <col min="7" max="7" width="68.5703125" style="228" customWidth="1"/>
    <col min="8" max="8" width="21" style="176" customWidth="1"/>
    <col min="9" max="9" width="10.7109375" style="176"/>
    <col min="10" max="10" width="28.5703125" style="176" customWidth="1"/>
    <col min="11" max="11" width="28" style="176" customWidth="1"/>
    <col min="12" max="12" width="24.5703125" style="176" customWidth="1"/>
    <col min="13" max="13" width="10.7109375" style="176"/>
    <col min="14" max="14" width="21.7109375" style="176" customWidth="1"/>
    <col min="15" max="16384" width="10.7109375" style="176"/>
  </cols>
  <sheetData>
    <row r="1" spans="1:14" ht="223.5" customHeight="1" x14ac:dyDescent="0.2">
      <c r="A1" s="156"/>
      <c r="B1" s="246"/>
      <c r="C1" s="144"/>
      <c r="D1" s="1"/>
      <c r="E1" s="247"/>
      <c r="F1" s="1"/>
      <c r="G1" s="144"/>
      <c r="H1" s="210"/>
      <c r="I1" s="230"/>
      <c r="J1" s="231"/>
      <c r="K1" s="231"/>
      <c r="L1" s="231"/>
      <c r="M1" s="232"/>
      <c r="N1" s="210"/>
    </row>
    <row r="2" spans="1:14" ht="33.75" x14ac:dyDescent="0.2">
      <c r="A2" s="359" t="s">
        <v>1716</v>
      </c>
      <c r="B2" s="359"/>
      <c r="C2" s="359"/>
      <c r="D2" s="359"/>
      <c r="E2" s="359"/>
      <c r="F2" s="359"/>
      <c r="G2" s="359"/>
      <c r="H2" s="210"/>
      <c r="I2" s="230"/>
      <c r="J2" s="231"/>
      <c r="K2" s="231"/>
      <c r="L2" s="231"/>
      <c r="M2" s="232"/>
      <c r="N2" s="210"/>
    </row>
    <row r="3" spans="1:14" x14ac:dyDescent="0.2">
      <c r="H3" s="210"/>
      <c r="I3" s="230"/>
      <c r="J3" s="231"/>
      <c r="K3" s="231"/>
      <c r="L3" s="231"/>
      <c r="M3" s="232"/>
      <c r="N3" s="210"/>
    </row>
    <row r="4" spans="1:14" ht="15.75" customHeight="1" x14ac:dyDescent="0.2">
      <c r="A4" s="360" t="s">
        <v>1687</v>
      </c>
      <c r="B4" s="360"/>
      <c r="C4" s="360"/>
      <c r="D4" s="361"/>
      <c r="E4" s="361"/>
      <c r="F4" s="361"/>
      <c r="H4" s="57"/>
      <c r="I4" s="230"/>
      <c r="J4" s="231"/>
      <c r="K4" s="231"/>
      <c r="L4" s="231"/>
      <c r="M4" s="232"/>
      <c r="N4" s="210"/>
    </row>
    <row r="5" spans="1:14" x14ac:dyDescent="0.2">
      <c r="A5" s="360"/>
      <c r="B5" s="360"/>
      <c r="C5" s="360"/>
      <c r="D5" s="361"/>
      <c r="E5" s="361"/>
      <c r="F5" s="361"/>
      <c r="H5" s="57"/>
      <c r="I5" s="230"/>
      <c r="J5" s="231"/>
      <c r="K5" s="231"/>
      <c r="L5" s="231"/>
      <c r="M5" s="232"/>
      <c r="N5" s="210"/>
    </row>
    <row r="6" spans="1:14" x14ac:dyDescent="0.2">
      <c r="A6" s="360"/>
      <c r="B6" s="360"/>
      <c r="C6" s="360"/>
      <c r="D6" s="361"/>
      <c r="E6" s="361"/>
      <c r="F6" s="361"/>
      <c r="H6" s="57"/>
      <c r="I6" s="230"/>
      <c r="J6" s="231"/>
      <c r="K6" s="231"/>
      <c r="L6" s="231"/>
      <c r="M6" s="232"/>
      <c r="N6" s="210"/>
    </row>
    <row r="7" spans="1:14" x14ac:dyDescent="0.2">
      <c r="H7" s="210"/>
      <c r="I7" s="230"/>
      <c r="J7" s="231"/>
      <c r="K7" s="231"/>
      <c r="L7" s="231"/>
      <c r="M7" s="232"/>
      <c r="N7" s="210"/>
    </row>
    <row r="8" spans="1:14" ht="15" x14ac:dyDescent="0.2">
      <c r="A8" s="362"/>
      <c r="B8" s="363"/>
      <c r="C8" s="363"/>
      <c r="D8" s="233"/>
      <c r="H8" s="210"/>
      <c r="I8" s="230"/>
      <c r="J8" s="231"/>
      <c r="K8" s="231"/>
      <c r="L8" s="231"/>
      <c r="M8" s="232"/>
      <c r="N8" s="210"/>
    </row>
    <row r="9" spans="1:14" ht="15" x14ac:dyDescent="0.2">
      <c r="A9" s="362"/>
      <c r="B9" s="363"/>
      <c r="C9" s="363"/>
      <c r="D9" s="233"/>
      <c r="H9" s="210"/>
      <c r="I9" s="230"/>
      <c r="J9" s="231"/>
      <c r="K9" s="231"/>
      <c r="L9" s="231"/>
      <c r="M9" s="232"/>
      <c r="N9" s="210"/>
    </row>
    <row r="10" spans="1:14" ht="15" x14ac:dyDescent="0.2">
      <c r="A10" s="362"/>
      <c r="B10" s="363"/>
      <c r="C10" s="363"/>
      <c r="D10" s="233"/>
      <c r="H10" s="210"/>
      <c r="I10" s="230"/>
      <c r="J10" s="231"/>
      <c r="K10" s="231"/>
      <c r="L10" s="231"/>
      <c r="M10" s="232"/>
      <c r="N10" s="210"/>
    </row>
    <row r="11" spans="1:14" x14ac:dyDescent="0.2">
      <c r="H11" s="210"/>
      <c r="I11" s="230"/>
      <c r="J11" s="231"/>
      <c r="K11" s="231"/>
      <c r="L11" s="231"/>
      <c r="M11" s="232"/>
      <c r="N11" s="210"/>
    </row>
    <row r="12" spans="1:14" s="234" customFormat="1" ht="36" x14ac:dyDescent="0.25">
      <c r="A12" s="364" t="s">
        <v>1688</v>
      </c>
      <c r="B12" s="364"/>
      <c r="C12" s="364"/>
      <c r="D12" s="235" t="s">
        <v>1689</v>
      </c>
      <c r="E12" s="236" t="s">
        <v>1690</v>
      </c>
      <c r="F12" s="236" t="s">
        <v>1691</v>
      </c>
      <c r="G12" s="237" t="s">
        <v>1692</v>
      </c>
    </row>
    <row r="13" spans="1:14" ht="71.25" x14ac:dyDescent="0.2">
      <c r="A13" s="365" t="s">
        <v>1693</v>
      </c>
      <c r="B13" s="358" t="s">
        <v>1694</v>
      </c>
      <c r="C13" s="238" t="s">
        <v>1695</v>
      </c>
      <c r="D13" s="239"/>
      <c r="E13" s="239"/>
      <c r="F13" s="239"/>
      <c r="G13" s="240" t="s">
        <v>1708</v>
      </c>
    </row>
    <row r="14" spans="1:14" ht="71.25" x14ac:dyDescent="0.2">
      <c r="A14" s="365"/>
      <c r="B14" s="358"/>
      <c r="C14" s="241" t="s">
        <v>1640</v>
      </c>
      <c r="D14" s="239"/>
      <c r="E14" s="239"/>
      <c r="F14" s="239"/>
      <c r="G14" s="240" t="s">
        <v>1709</v>
      </c>
    </row>
    <row r="15" spans="1:14" ht="28.5" x14ac:dyDescent="0.2">
      <c r="A15" s="365"/>
      <c r="B15" s="358"/>
      <c r="C15" s="241" t="s">
        <v>1696</v>
      </c>
      <c r="D15" s="239"/>
      <c r="E15" s="239"/>
      <c r="F15" s="239"/>
      <c r="G15" s="240" t="s">
        <v>1697</v>
      </c>
    </row>
    <row r="16" spans="1:14" ht="30" x14ac:dyDescent="0.2">
      <c r="A16" s="365"/>
      <c r="B16" s="242" t="s">
        <v>1698</v>
      </c>
      <c r="C16" s="241" t="s">
        <v>1699</v>
      </c>
      <c r="D16" s="239"/>
      <c r="E16" s="239"/>
      <c r="F16" s="239"/>
      <c r="G16" s="240"/>
    </row>
    <row r="17" spans="1:7" ht="57" x14ac:dyDescent="0.2">
      <c r="A17" s="365"/>
      <c r="B17" s="358" t="s">
        <v>1700</v>
      </c>
      <c r="C17" s="241" t="s">
        <v>1701</v>
      </c>
      <c r="D17" s="239"/>
      <c r="E17" s="239"/>
      <c r="F17" s="239"/>
      <c r="G17" s="240" t="s">
        <v>1710</v>
      </c>
    </row>
    <row r="18" spans="1:7" ht="57" x14ac:dyDescent="0.2">
      <c r="A18" s="365"/>
      <c r="B18" s="358"/>
      <c r="C18" s="241" t="s">
        <v>1702</v>
      </c>
      <c r="D18" s="239"/>
      <c r="E18" s="239"/>
      <c r="F18" s="239"/>
      <c r="G18" s="240" t="s">
        <v>1711</v>
      </c>
    </row>
    <row r="19" spans="1:7" ht="78" customHeight="1" x14ac:dyDescent="0.2">
      <c r="A19" s="365"/>
      <c r="B19" s="358" t="s">
        <v>1703</v>
      </c>
      <c r="C19" s="358"/>
      <c r="D19" s="239"/>
      <c r="E19" s="239"/>
      <c r="F19" s="239"/>
      <c r="G19" s="243"/>
    </row>
    <row r="20" spans="1:7" ht="71.25" x14ac:dyDescent="0.2">
      <c r="A20" s="365"/>
      <c r="B20" s="358" t="s">
        <v>1704</v>
      </c>
      <c r="C20" s="241" t="s">
        <v>1705</v>
      </c>
      <c r="D20" s="239"/>
      <c r="E20" s="239"/>
      <c r="F20" s="239"/>
      <c r="G20" s="240" t="s">
        <v>1712</v>
      </c>
    </row>
    <row r="21" spans="1:7" ht="57" x14ac:dyDescent="0.2">
      <c r="A21" s="365"/>
      <c r="B21" s="358"/>
      <c r="C21" s="238" t="s">
        <v>1706</v>
      </c>
      <c r="D21" s="239"/>
      <c r="E21" s="239"/>
      <c r="F21" s="239"/>
      <c r="G21" s="240" t="s">
        <v>1713</v>
      </c>
    </row>
    <row r="22" spans="1:7" ht="42.75" x14ac:dyDescent="0.2">
      <c r="A22" s="365"/>
      <c r="B22" s="358" t="s">
        <v>1707</v>
      </c>
      <c r="C22" s="358"/>
      <c r="D22" s="239"/>
      <c r="E22" s="239"/>
      <c r="F22" s="239"/>
      <c r="G22" s="240" t="s">
        <v>1714</v>
      </c>
    </row>
  </sheetData>
  <mergeCells count="12">
    <mergeCell ref="B22:C22"/>
    <mergeCell ref="A2:G2"/>
    <mergeCell ref="A4:C6"/>
    <mergeCell ref="D4:F6"/>
    <mergeCell ref="A8:A10"/>
    <mergeCell ref="B8:C10"/>
    <mergeCell ref="A12:C12"/>
    <mergeCell ref="A13:A22"/>
    <mergeCell ref="B13:B15"/>
    <mergeCell ref="B17:B18"/>
    <mergeCell ref="B19:C19"/>
    <mergeCell ref="B20:B21"/>
  </mergeCells>
  <dataValidations count="4">
    <dataValidation allowBlank="1" showInputMessage="1" showErrorMessage="1" prompt="cf Onglet &quot;Evaluation simplifiée GES&quot;" sqref="F15" xr:uid="{FF01EE60-EC7E-4FA4-AAC2-1036392D9DA7}"/>
    <dataValidation allowBlank="1" showInputMessage="1" showErrorMessage="1" prompt="Cf Onglet &quot;Indicateur spécifique AAP&quot;" sqref="F13" xr:uid="{15C7EAB3-A6F2-4DE7-BDF2-F9A12DF80E92}"/>
    <dataValidation type="list" allowBlank="1" showInputMessage="1" showErrorMessage="1" sqref="D12" xr:uid="{9F682BDF-8507-4807-A330-E581A7F11485}">
      <formula1>#REF!</formula1>
    </dataValidation>
    <dataValidation type="list" allowBlank="1" showInputMessage="1" showErrorMessage="1" sqref="D13:D22" xr:uid="{131116DB-FB1B-4943-8D5D-06C034E87878}">
      <formula1>"-1,0,1,2,3"</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34"/>
  <sheetViews>
    <sheetView workbookViewId="0">
      <selection activeCell="G4" sqref="G4"/>
    </sheetView>
  </sheetViews>
  <sheetFormatPr baseColWidth="10" defaultRowHeight="15" x14ac:dyDescent="0.25"/>
  <cols>
    <col min="1" max="1" width="14.42578125" style="175" customWidth="1"/>
    <col min="2" max="2" width="120.28515625" style="31" bestFit="1" customWidth="1"/>
  </cols>
  <sheetData>
    <row r="1" spans="1:7" x14ac:dyDescent="0.25">
      <c r="A1" s="174" t="s">
        <v>135</v>
      </c>
      <c r="B1" s="174" t="s">
        <v>136</v>
      </c>
      <c r="D1" s="188" t="s">
        <v>1635</v>
      </c>
      <c r="G1" t="s">
        <v>1647</v>
      </c>
    </row>
    <row r="2" spans="1:7" x14ac:dyDescent="0.25">
      <c r="A2" s="174" t="s">
        <v>137</v>
      </c>
      <c r="B2" s="31" t="s">
        <v>138</v>
      </c>
      <c r="D2" t="s">
        <v>1636</v>
      </c>
      <c r="G2" t="s">
        <v>1648</v>
      </c>
    </row>
    <row r="3" spans="1:7" x14ac:dyDescent="0.25">
      <c r="A3" s="175" t="s">
        <v>139</v>
      </c>
      <c r="B3" s="31" t="s">
        <v>140</v>
      </c>
      <c r="D3" t="s">
        <v>1637</v>
      </c>
      <c r="G3" t="s">
        <v>1623</v>
      </c>
    </row>
    <row r="4" spans="1:7" x14ac:dyDescent="0.25">
      <c r="A4" s="175" t="s">
        <v>141</v>
      </c>
      <c r="B4" s="31" t="s">
        <v>142</v>
      </c>
      <c r="D4" t="s">
        <v>1622</v>
      </c>
    </row>
    <row r="5" spans="1:7" x14ac:dyDescent="0.25">
      <c r="A5" s="175" t="s">
        <v>143</v>
      </c>
      <c r="B5" s="31" t="s">
        <v>144</v>
      </c>
    </row>
    <row r="6" spans="1:7" x14ac:dyDescent="0.25">
      <c r="A6" s="175" t="s">
        <v>145</v>
      </c>
      <c r="B6" s="31" t="s">
        <v>146</v>
      </c>
    </row>
    <row r="7" spans="1:7" x14ac:dyDescent="0.25">
      <c r="A7" s="175" t="s">
        <v>147</v>
      </c>
      <c r="B7" s="31" t="s">
        <v>148</v>
      </c>
    </row>
    <row r="8" spans="1:7" x14ac:dyDescent="0.25">
      <c r="A8" s="175" t="s">
        <v>149</v>
      </c>
      <c r="B8" s="31" t="s">
        <v>150</v>
      </c>
    </row>
    <row r="9" spans="1:7" x14ac:dyDescent="0.25">
      <c r="A9" s="175" t="s">
        <v>151</v>
      </c>
      <c r="B9" s="31" t="s">
        <v>152</v>
      </c>
    </row>
    <row r="10" spans="1:7" x14ac:dyDescent="0.25">
      <c r="A10" s="175" t="s">
        <v>153</v>
      </c>
      <c r="B10" s="31" t="s">
        <v>154</v>
      </c>
    </row>
    <row r="11" spans="1:7" x14ac:dyDescent="0.25">
      <c r="A11" s="175" t="s">
        <v>155</v>
      </c>
      <c r="B11" s="31" t="s">
        <v>156</v>
      </c>
    </row>
    <row r="12" spans="1:7" x14ac:dyDescent="0.25">
      <c r="A12" s="175" t="s">
        <v>157</v>
      </c>
      <c r="B12" s="31" t="s">
        <v>158</v>
      </c>
    </row>
    <row r="13" spans="1:7" x14ac:dyDescent="0.25">
      <c r="A13" s="175" t="s">
        <v>159</v>
      </c>
      <c r="B13" s="31" t="s">
        <v>160</v>
      </c>
    </row>
    <row r="14" spans="1:7" x14ac:dyDescent="0.25">
      <c r="A14" s="175" t="s">
        <v>161</v>
      </c>
      <c r="B14" s="31" t="s">
        <v>162</v>
      </c>
    </row>
    <row r="15" spans="1:7" x14ac:dyDescent="0.25">
      <c r="A15" s="175" t="s">
        <v>163</v>
      </c>
      <c r="B15" s="31" t="s">
        <v>164</v>
      </c>
    </row>
    <row r="16" spans="1:7" x14ac:dyDescent="0.25">
      <c r="A16" s="175" t="s">
        <v>165</v>
      </c>
      <c r="B16" s="31" t="s">
        <v>166</v>
      </c>
    </row>
    <row r="17" spans="1:2" x14ac:dyDescent="0.25">
      <c r="A17" s="175" t="s">
        <v>167</v>
      </c>
      <c r="B17" s="31" t="s">
        <v>168</v>
      </c>
    </row>
    <row r="18" spans="1:2" x14ac:dyDescent="0.25">
      <c r="A18" s="175" t="s">
        <v>169</v>
      </c>
      <c r="B18" s="31" t="s">
        <v>170</v>
      </c>
    </row>
    <row r="19" spans="1:2" x14ac:dyDescent="0.25">
      <c r="A19" s="175" t="s">
        <v>171</v>
      </c>
      <c r="B19" s="31" t="s">
        <v>172</v>
      </c>
    </row>
    <row r="20" spans="1:2" x14ac:dyDescent="0.25">
      <c r="A20" s="175" t="s">
        <v>173</v>
      </c>
      <c r="B20" s="31" t="s">
        <v>174</v>
      </c>
    </row>
    <row r="21" spans="1:2" x14ac:dyDescent="0.25">
      <c r="A21" s="175" t="s">
        <v>175</v>
      </c>
      <c r="B21" s="31" t="s">
        <v>176</v>
      </c>
    </row>
    <row r="22" spans="1:2" x14ac:dyDescent="0.25">
      <c r="A22" s="175" t="s">
        <v>177</v>
      </c>
      <c r="B22" s="31" t="s">
        <v>178</v>
      </c>
    </row>
    <row r="23" spans="1:2" x14ac:dyDescent="0.25">
      <c r="A23" s="175" t="s">
        <v>179</v>
      </c>
      <c r="B23" s="31" t="s">
        <v>180</v>
      </c>
    </row>
    <row r="24" spans="1:2" x14ac:dyDescent="0.25">
      <c r="A24" s="175" t="s">
        <v>181</v>
      </c>
      <c r="B24" s="31" t="s">
        <v>182</v>
      </c>
    </row>
    <row r="25" spans="1:2" x14ac:dyDescent="0.25">
      <c r="A25" s="175" t="s">
        <v>183</v>
      </c>
      <c r="B25" s="31" t="s">
        <v>184</v>
      </c>
    </row>
    <row r="26" spans="1:2" x14ac:dyDescent="0.25">
      <c r="A26" s="175" t="s">
        <v>185</v>
      </c>
      <c r="B26" s="31" t="s">
        <v>186</v>
      </c>
    </row>
    <row r="27" spans="1:2" x14ac:dyDescent="0.25">
      <c r="A27" s="175" t="s">
        <v>187</v>
      </c>
      <c r="B27" s="31" t="s">
        <v>188</v>
      </c>
    </row>
    <row r="28" spans="1:2" x14ac:dyDescent="0.25">
      <c r="A28" s="175" t="s">
        <v>189</v>
      </c>
      <c r="B28" s="31" t="s">
        <v>190</v>
      </c>
    </row>
    <row r="29" spans="1:2" x14ac:dyDescent="0.25">
      <c r="A29" s="175" t="s">
        <v>191</v>
      </c>
      <c r="B29" s="31" t="s">
        <v>192</v>
      </c>
    </row>
    <row r="30" spans="1:2" x14ac:dyDescent="0.25">
      <c r="A30" s="175" t="s">
        <v>193</v>
      </c>
      <c r="B30" s="31" t="s">
        <v>194</v>
      </c>
    </row>
    <row r="31" spans="1:2" x14ac:dyDescent="0.25">
      <c r="A31" s="175" t="s">
        <v>195</v>
      </c>
      <c r="B31" s="31" t="s">
        <v>196</v>
      </c>
    </row>
    <row r="32" spans="1:2" x14ac:dyDescent="0.25">
      <c r="A32" s="175" t="s">
        <v>197</v>
      </c>
      <c r="B32" s="31" t="s">
        <v>198</v>
      </c>
    </row>
    <row r="33" spans="1:2" x14ac:dyDescent="0.25">
      <c r="A33" s="175" t="s">
        <v>199</v>
      </c>
      <c r="B33" s="31" t="s">
        <v>200</v>
      </c>
    </row>
    <row r="34" spans="1:2" x14ac:dyDescent="0.25">
      <c r="A34" s="175" t="s">
        <v>201</v>
      </c>
      <c r="B34" s="31" t="s">
        <v>202</v>
      </c>
    </row>
    <row r="35" spans="1:2" x14ac:dyDescent="0.25">
      <c r="A35" s="175" t="s">
        <v>203</v>
      </c>
      <c r="B35" s="31" t="s">
        <v>204</v>
      </c>
    </row>
    <row r="36" spans="1:2" x14ac:dyDescent="0.25">
      <c r="A36" s="175" t="s">
        <v>205</v>
      </c>
      <c r="B36" s="31" t="s">
        <v>206</v>
      </c>
    </row>
    <row r="37" spans="1:2" x14ac:dyDescent="0.25">
      <c r="A37" s="175" t="s">
        <v>207</v>
      </c>
      <c r="B37" s="31" t="s">
        <v>208</v>
      </c>
    </row>
    <row r="38" spans="1:2" x14ac:dyDescent="0.25">
      <c r="A38" s="175" t="s">
        <v>209</v>
      </c>
      <c r="B38" s="31" t="s">
        <v>210</v>
      </c>
    </row>
    <row r="39" spans="1:2" x14ac:dyDescent="0.25">
      <c r="A39" s="175" t="s">
        <v>211</v>
      </c>
      <c r="B39" s="31" t="s">
        <v>212</v>
      </c>
    </row>
    <row r="40" spans="1:2" x14ac:dyDescent="0.25">
      <c r="A40" s="175" t="s">
        <v>213</v>
      </c>
      <c r="B40" s="31" t="s">
        <v>214</v>
      </c>
    </row>
    <row r="41" spans="1:2" x14ac:dyDescent="0.25">
      <c r="A41" s="175" t="s">
        <v>215</v>
      </c>
      <c r="B41" s="31" t="s">
        <v>216</v>
      </c>
    </row>
    <row r="42" spans="1:2" x14ac:dyDescent="0.25">
      <c r="A42" s="175" t="s">
        <v>217</v>
      </c>
      <c r="B42" s="31" t="s">
        <v>218</v>
      </c>
    </row>
    <row r="43" spans="1:2" x14ac:dyDescent="0.25">
      <c r="A43" s="175" t="s">
        <v>219</v>
      </c>
      <c r="B43" s="31" t="s">
        <v>220</v>
      </c>
    </row>
    <row r="44" spans="1:2" x14ac:dyDescent="0.25">
      <c r="A44" s="175" t="s">
        <v>221</v>
      </c>
      <c r="B44" s="31" t="s">
        <v>222</v>
      </c>
    </row>
    <row r="45" spans="1:2" x14ac:dyDescent="0.25">
      <c r="A45" s="175" t="s">
        <v>223</v>
      </c>
      <c r="B45" s="31" t="s">
        <v>224</v>
      </c>
    </row>
    <row r="46" spans="1:2" x14ac:dyDescent="0.25">
      <c r="A46" s="175" t="s">
        <v>225</v>
      </c>
      <c r="B46" s="31" t="s">
        <v>226</v>
      </c>
    </row>
    <row r="47" spans="1:2" x14ac:dyDescent="0.25">
      <c r="A47" s="175" t="s">
        <v>227</v>
      </c>
      <c r="B47" s="31" t="s">
        <v>228</v>
      </c>
    </row>
    <row r="48" spans="1:2" x14ac:dyDescent="0.25">
      <c r="A48" s="175" t="s">
        <v>229</v>
      </c>
      <c r="B48" s="31" t="s">
        <v>230</v>
      </c>
    </row>
    <row r="49" spans="1:2" x14ac:dyDescent="0.25">
      <c r="A49" s="175" t="s">
        <v>231</v>
      </c>
      <c r="B49" s="31" t="s">
        <v>232</v>
      </c>
    </row>
    <row r="50" spans="1:2" x14ac:dyDescent="0.25">
      <c r="A50" s="175" t="s">
        <v>233</v>
      </c>
      <c r="B50" s="31" t="s">
        <v>234</v>
      </c>
    </row>
    <row r="51" spans="1:2" x14ac:dyDescent="0.25">
      <c r="A51" s="175" t="s">
        <v>235</v>
      </c>
      <c r="B51" s="31" t="s">
        <v>236</v>
      </c>
    </row>
    <row r="52" spans="1:2" x14ac:dyDescent="0.25">
      <c r="A52" s="175" t="s">
        <v>237</v>
      </c>
      <c r="B52" s="31" t="s">
        <v>238</v>
      </c>
    </row>
    <row r="53" spans="1:2" x14ac:dyDescent="0.25">
      <c r="A53" s="175" t="s">
        <v>239</v>
      </c>
      <c r="B53" s="31" t="s">
        <v>240</v>
      </c>
    </row>
    <row r="54" spans="1:2" x14ac:dyDescent="0.25">
      <c r="A54" s="175" t="s">
        <v>241</v>
      </c>
      <c r="B54" s="31" t="s">
        <v>242</v>
      </c>
    </row>
    <row r="55" spans="1:2" x14ac:dyDescent="0.25">
      <c r="A55" s="175" t="s">
        <v>243</v>
      </c>
      <c r="B55" s="31" t="s">
        <v>244</v>
      </c>
    </row>
    <row r="56" spans="1:2" x14ac:dyDescent="0.25">
      <c r="A56" s="175" t="s">
        <v>245</v>
      </c>
      <c r="B56" s="31" t="s">
        <v>246</v>
      </c>
    </row>
    <row r="57" spans="1:2" x14ac:dyDescent="0.25">
      <c r="A57" s="175" t="s">
        <v>247</v>
      </c>
      <c r="B57" s="31" t="s">
        <v>248</v>
      </c>
    </row>
    <row r="58" spans="1:2" x14ac:dyDescent="0.25">
      <c r="A58" s="175" t="s">
        <v>249</v>
      </c>
      <c r="B58" s="31" t="s">
        <v>250</v>
      </c>
    </row>
    <row r="59" spans="1:2" x14ac:dyDescent="0.25">
      <c r="A59" s="175" t="s">
        <v>251</v>
      </c>
      <c r="B59" s="31" t="s">
        <v>252</v>
      </c>
    </row>
    <row r="60" spans="1:2" x14ac:dyDescent="0.25">
      <c r="A60" s="175" t="s">
        <v>253</v>
      </c>
      <c r="B60" s="31" t="s">
        <v>254</v>
      </c>
    </row>
    <row r="61" spans="1:2" x14ac:dyDescent="0.25">
      <c r="A61" s="175" t="s">
        <v>255</v>
      </c>
      <c r="B61" s="31" t="s">
        <v>256</v>
      </c>
    </row>
    <row r="62" spans="1:2" x14ac:dyDescent="0.25">
      <c r="A62" s="175" t="s">
        <v>257</v>
      </c>
      <c r="B62" s="31" t="s">
        <v>258</v>
      </c>
    </row>
    <row r="63" spans="1:2" x14ac:dyDescent="0.25">
      <c r="A63" s="175" t="s">
        <v>259</v>
      </c>
      <c r="B63" s="31" t="s">
        <v>260</v>
      </c>
    </row>
    <row r="64" spans="1:2" x14ac:dyDescent="0.25">
      <c r="A64" s="175" t="s">
        <v>261</v>
      </c>
      <c r="B64" s="31" t="s">
        <v>262</v>
      </c>
    </row>
    <row r="65" spans="1:2" x14ac:dyDescent="0.25">
      <c r="A65" s="175" t="s">
        <v>263</v>
      </c>
      <c r="B65" s="31" t="s">
        <v>264</v>
      </c>
    </row>
    <row r="66" spans="1:2" x14ac:dyDescent="0.25">
      <c r="A66" s="175" t="s">
        <v>265</v>
      </c>
      <c r="B66" s="31" t="s">
        <v>266</v>
      </c>
    </row>
    <row r="67" spans="1:2" x14ac:dyDescent="0.25">
      <c r="A67" s="175" t="s">
        <v>267</v>
      </c>
      <c r="B67" s="31" t="s">
        <v>268</v>
      </c>
    </row>
    <row r="68" spans="1:2" x14ac:dyDescent="0.25">
      <c r="A68" s="175" t="s">
        <v>269</v>
      </c>
      <c r="B68" s="31" t="s">
        <v>270</v>
      </c>
    </row>
    <row r="69" spans="1:2" x14ac:dyDescent="0.25">
      <c r="A69" s="175" t="s">
        <v>271</v>
      </c>
      <c r="B69" s="31" t="s">
        <v>272</v>
      </c>
    </row>
    <row r="70" spans="1:2" x14ac:dyDescent="0.25">
      <c r="A70" s="175" t="s">
        <v>273</v>
      </c>
      <c r="B70" s="31" t="s">
        <v>274</v>
      </c>
    </row>
    <row r="71" spans="1:2" x14ac:dyDescent="0.25">
      <c r="A71" s="175" t="s">
        <v>275</v>
      </c>
      <c r="B71" s="31" t="s">
        <v>276</v>
      </c>
    </row>
    <row r="72" spans="1:2" x14ac:dyDescent="0.25">
      <c r="A72" s="175" t="s">
        <v>277</v>
      </c>
      <c r="B72" s="31" t="s">
        <v>278</v>
      </c>
    </row>
    <row r="73" spans="1:2" x14ac:dyDescent="0.25">
      <c r="A73" s="175" t="s">
        <v>279</v>
      </c>
      <c r="B73" s="31" t="s">
        <v>280</v>
      </c>
    </row>
    <row r="74" spans="1:2" x14ac:dyDescent="0.25">
      <c r="A74" s="175" t="s">
        <v>281</v>
      </c>
      <c r="B74" s="31" t="s">
        <v>282</v>
      </c>
    </row>
    <row r="75" spans="1:2" x14ac:dyDescent="0.25">
      <c r="A75" s="175" t="s">
        <v>283</v>
      </c>
      <c r="B75" s="31" t="s">
        <v>284</v>
      </c>
    </row>
    <row r="76" spans="1:2" x14ac:dyDescent="0.25">
      <c r="A76" s="175" t="s">
        <v>285</v>
      </c>
      <c r="B76" s="31" t="s">
        <v>286</v>
      </c>
    </row>
    <row r="77" spans="1:2" x14ac:dyDescent="0.25">
      <c r="A77" s="175" t="s">
        <v>287</v>
      </c>
      <c r="B77" s="31" t="s">
        <v>288</v>
      </c>
    </row>
    <row r="78" spans="1:2" x14ac:dyDescent="0.25">
      <c r="A78" s="175" t="s">
        <v>289</v>
      </c>
      <c r="B78" s="31" t="s">
        <v>290</v>
      </c>
    </row>
    <row r="79" spans="1:2" x14ac:dyDescent="0.25">
      <c r="A79" s="175" t="s">
        <v>291</v>
      </c>
      <c r="B79" s="31" t="s">
        <v>292</v>
      </c>
    </row>
    <row r="80" spans="1:2" x14ac:dyDescent="0.25">
      <c r="A80" s="175" t="s">
        <v>293</v>
      </c>
      <c r="B80" s="31" t="s">
        <v>294</v>
      </c>
    </row>
    <row r="81" spans="1:2" x14ac:dyDescent="0.25">
      <c r="A81" s="175" t="s">
        <v>295</v>
      </c>
      <c r="B81" s="31" t="s">
        <v>296</v>
      </c>
    </row>
    <row r="82" spans="1:2" x14ac:dyDescent="0.25">
      <c r="A82" s="175" t="s">
        <v>297</v>
      </c>
      <c r="B82" s="31" t="s">
        <v>298</v>
      </c>
    </row>
    <row r="83" spans="1:2" x14ac:dyDescent="0.25">
      <c r="A83" s="175" t="s">
        <v>299</v>
      </c>
      <c r="B83" s="31" t="s">
        <v>300</v>
      </c>
    </row>
    <row r="84" spans="1:2" x14ac:dyDescent="0.25">
      <c r="A84" s="175" t="s">
        <v>301</v>
      </c>
      <c r="B84" s="31" t="s">
        <v>302</v>
      </c>
    </row>
    <row r="85" spans="1:2" x14ac:dyDescent="0.25">
      <c r="A85" s="175" t="s">
        <v>303</v>
      </c>
      <c r="B85" s="31" t="s">
        <v>304</v>
      </c>
    </row>
    <row r="86" spans="1:2" x14ac:dyDescent="0.25">
      <c r="A86" s="175" t="s">
        <v>305</v>
      </c>
      <c r="B86" s="31" t="s">
        <v>306</v>
      </c>
    </row>
    <row r="87" spans="1:2" x14ac:dyDescent="0.25">
      <c r="A87" s="175" t="s">
        <v>307</v>
      </c>
      <c r="B87" s="31" t="s">
        <v>308</v>
      </c>
    </row>
    <row r="88" spans="1:2" x14ac:dyDescent="0.25">
      <c r="A88" s="175" t="s">
        <v>309</v>
      </c>
      <c r="B88" s="31" t="s">
        <v>310</v>
      </c>
    </row>
    <row r="89" spans="1:2" x14ac:dyDescent="0.25">
      <c r="A89" s="175" t="s">
        <v>311</v>
      </c>
      <c r="B89" s="31" t="s">
        <v>312</v>
      </c>
    </row>
    <row r="90" spans="1:2" x14ac:dyDescent="0.25">
      <c r="A90" s="175" t="s">
        <v>313</v>
      </c>
      <c r="B90" s="31" t="s">
        <v>314</v>
      </c>
    </row>
    <row r="91" spans="1:2" x14ac:dyDescent="0.25">
      <c r="A91" s="175" t="s">
        <v>315</v>
      </c>
      <c r="B91" s="31" t="s">
        <v>316</v>
      </c>
    </row>
    <row r="92" spans="1:2" x14ac:dyDescent="0.25">
      <c r="A92" s="175" t="s">
        <v>317</v>
      </c>
      <c r="B92" s="31" t="s">
        <v>318</v>
      </c>
    </row>
    <row r="93" spans="1:2" x14ac:dyDescent="0.25">
      <c r="A93" s="175" t="s">
        <v>319</v>
      </c>
      <c r="B93" s="31" t="s">
        <v>320</v>
      </c>
    </row>
    <row r="94" spans="1:2" x14ac:dyDescent="0.25">
      <c r="A94" s="175" t="s">
        <v>321</v>
      </c>
      <c r="B94" s="31" t="s">
        <v>322</v>
      </c>
    </row>
    <row r="95" spans="1:2" x14ac:dyDescent="0.25">
      <c r="A95" s="175" t="s">
        <v>323</v>
      </c>
      <c r="B95" s="31" t="s">
        <v>324</v>
      </c>
    </row>
    <row r="96" spans="1:2" x14ac:dyDescent="0.25">
      <c r="A96" s="175" t="s">
        <v>325</v>
      </c>
      <c r="B96" s="31" t="s">
        <v>326</v>
      </c>
    </row>
    <row r="97" spans="1:2" x14ac:dyDescent="0.25">
      <c r="A97" s="175" t="s">
        <v>327</v>
      </c>
      <c r="B97" s="31" t="s">
        <v>328</v>
      </c>
    </row>
    <row r="98" spans="1:2" x14ac:dyDescent="0.25">
      <c r="A98" s="175" t="s">
        <v>329</v>
      </c>
      <c r="B98" s="31" t="s">
        <v>330</v>
      </c>
    </row>
    <row r="99" spans="1:2" x14ac:dyDescent="0.25">
      <c r="A99" s="175" t="s">
        <v>331</v>
      </c>
      <c r="B99" s="31" t="s">
        <v>332</v>
      </c>
    </row>
    <row r="100" spans="1:2" x14ac:dyDescent="0.25">
      <c r="A100" s="175" t="s">
        <v>333</v>
      </c>
      <c r="B100" s="31" t="s">
        <v>334</v>
      </c>
    </row>
    <row r="101" spans="1:2" x14ac:dyDescent="0.25">
      <c r="A101" s="175" t="s">
        <v>335</v>
      </c>
      <c r="B101" s="31" t="s">
        <v>336</v>
      </c>
    </row>
    <row r="102" spans="1:2" x14ac:dyDescent="0.25">
      <c r="A102" s="175" t="s">
        <v>337</v>
      </c>
      <c r="B102" s="31" t="s">
        <v>338</v>
      </c>
    </row>
    <row r="103" spans="1:2" x14ac:dyDescent="0.25">
      <c r="A103" s="175" t="s">
        <v>339</v>
      </c>
      <c r="B103" s="31" t="s">
        <v>340</v>
      </c>
    </row>
    <row r="104" spans="1:2" x14ac:dyDescent="0.25">
      <c r="A104" s="175" t="s">
        <v>341</v>
      </c>
      <c r="B104" s="31" t="s">
        <v>342</v>
      </c>
    </row>
    <row r="105" spans="1:2" x14ac:dyDescent="0.25">
      <c r="A105" s="175" t="s">
        <v>343</v>
      </c>
      <c r="B105" s="31" t="s">
        <v>344</v>
      </c>
    </row>
    <row r="106" spans="1:2" x14ac:dyDescent="0.25">
      <c r="A106" s="175" t="s">
        <v>345</v>
      </c>
      <c r="B106" s="31" t="s">
        <v>346</v>
      </c>
    </row>
    <row r="107" spans="1:2" x14ac:dyDescent="0.25">
      <c r="A107" s="175" t="s">
        <v>347</v>
      </c>
      <c r="B107" s="31" t="s">
        <v>348</v>
      </c>
    </row>
    <row r="108" spans="1:2" x14ac:dyDescent="0.25">
      <c r="A108" s="175" t="s">
        <v>349</v>
      </c>
      <c r="B108" s="31" t="s">
        <v>350</v>
      </c>
    </row>
    <row r="109" spans="1:2" x14ac:dyDescent="0.25">
      <c r="A109" s="175" t="s">
        <v>351</v>
      </c>
      <c r="B109" s="31" t="s">
        <v>352</v>
      </c>
    </row>
    <row r="110" spans="1:2" x14ac:dyDescent="0.25">
      <c r="A110" s="175" t="s">
        <v>353</v>
      </c>
      <c r="B110" s="31" t="s">
        <v>354</v>
      </c>
    </row>
    <row r="111" spans="1:2" x14ac:dyDescent="0.25">
      <c r="A111" s="175" t="s">
        <v>355</v>
      </c>
      <c r="B111" s="31" t="s">
        <v>356</v>
      </c>
    </row>
    <row r="112" spans="1:2" x14ac:dyDescent="0.25">
      <c r="A112" s="175" t="s">
        <v>357</v>
      </c>
      <c r="B112" s="31" t="s">
        <v>358</v>
      </c>
    </row>
    <row r="113" spans="1:2" x14ac:dyDescent="0.25">
      <c r="A113" s="175" t="s">
        <v>359</v>
      </c>
      <c r="B113" s="31" t="s">
        <v>360</v>
      </c>
    </row>
    <row r="114" spans="1:2" x14ac:dyDescent="0.25">
      <c r="A114" s="175" t="s">
        <v>361</v>
      </c>
      <c r="B114" s="31" t="s">
        <v>362</v>
      </c>
    </row>
    <row r="115" spans="1:2" x14ac:dyDescent="0.25">
      <c r="A115" s="175" t="s">
        <v>363</v>
      </c>
      <c r="B115" s="31" t="s">
        <v>364</v>
      </c>
    </row>
    <row r="116" spans="1:2" x14ac:dyDescent="0.25">
      <c r="A116" s="175" t="s">
        <v>365</v>
      </c>
      <c r="B116" s="31" t="s">
        <v>366</v>
      </c>
    </row>
    <row r="117" spans="1:2" x14ac:dyDescent="0.25">
      <c r="A117" s="175" t="s">
        <v>367</v>
      </c>
      <c r="B117" s="31" t="s">
        <v>368</v>
      </c>
    </row>
    <row r="118" spans="1:2" x14ac:dyDescent="0.25">
      <c r="A118" s="175" t="s">
        <v>369</v>
      </c>
      <c r="B118" s="31" t="s">
        <v>370</v>
      </c>
    </row>
    <row r="119" spans="1:2" x14ac:dyDescent="0.25">
      <c r="A119" s="175" t="s">
        <v>371</v>
      </c>
      <c r="B119" s="31" t="s">
        <v>372</v>
      </c>
    </row>
    <row r="120" spans="1:2" x14ac:dyDescent="0.25">
      <c r="A120" s="175" t="s">
        <v>373</v>
      </c>
      <c r="B120" s="31" t="s">
        <v>374</v>
      </c>
    </row>
    <row r="121" spans="1:2" x14ac:dyDescent="0.25">
      <c r="A121" s="175" t="s">
        <v>375</v>
      </c>
      <c r="B121" s="31" t="s">
        <v>376</v>
      </c>
    </row>
    <row r="122" spans="1:2" x14ac:dyDescent="0.25">
      <c r="A122" s="175" t="s">
        <v>377</v>
      </c>
      <c r="B122" s="31" t="s">
        <v>378</v>
      </c>
    </row>
    <row r="123" spans="1:2" x14ac:dyDescent="0.25">
      <c r="A123" s="175" t="s">
        <v>379</v>
      </c>
      <c r="B123" s="31" t="s">
        <v>380</v>
      </c>
    </row>
    <row r="124" spans="1:2" x14ac:dyDescent="0.25">
      <c r="A124" s="175" t="s">
        <v>381</v>
      </c>
      <c r="B124" s="31" t="s">
        <v>382</v>
      </c>
    </row>
    <row r="125" spans="1:2" x14ac:dyDescent="0.25">
      <c r="A125" s="175" t="s">
        <v>383</v>
      </c>
      <c r="B125" s="31" t="s">
        <v>384</v>
      </c>
    </row>
    <row r="126" spans="1:2" x14ac:dyDescent="0.25">
      <c r="A126" s="175" t="s">
        <v>385</v>
      </c>
      <c r="B126" s="31" t="s">
        <v>386</v>
      </c>
    </row>
    <row r="127" spans="1:2" x14ac:dyDescent="0.25">
      <c r="A127" s="175" t="s">
        <v>387</v>
      </c>
      <c r="B127" s="31" t="s">
        <v>388</v>
      </c>
    </row>
    <row r="128" spans="1:2" x14ac:dyDescent="0.25">
      <c r="A128" s="175" t="s">
        <v>389</v>
      </c>
      <c r="B128" s="31" t="s">
        <v>390</v>
      </c>
    </row>
    <row r="129" spans="1:2" x14ac:dyDescent="0.25">
      <c r="A129" s="175" t="s">
        <v>391</v>
      </c>
      <c r="B129" s="31" t="s">
        <v>392</v>
      </c>
    </row>
    <row r="130" spans="1:2" x14ac:dyDescent="0.25">
      <c r="A130" s="175" t="s">
        <v>393</v>
      </c>
      <c r="B130" s="31" t="s">
        <v>394</v>
      </c>
    </row>
    <row r="131" spans="1:2" x14ac:dyDescent="0.25">
      <c r="A131" s="175" t="s">
        <v>395</v>
      </c>
      <c r="B131" s="31" t="s">
        <v>396</v>
      </c>
    </row>
    <row r="132" spans="1:2" x14ac:dyDescent="0.25">
      <c r="A132" s="175" t="s">
        <v>397</v>
      </c>
      <c r="B132" s="31" t="s">
        <v>398</v>
      </c>
    </row>
    <row r="133" spans="1:2" x14ac:dyDescent="0.25">
      <c r="A133" s="175" t="s">
        <v>399</v>
      </c>
      <c r="B133" s="31" t="s">
        <v>400</v>
      </c>
    </row>
    <row r="134" spans="1:2" x14ac:dyDescent="0.25">
      <c r="A134" s="175" t="s">
        <v>401</v>
      </c>
      <c r="B134" s="31" t="s">
        <v>402</v>
      </c>
    </row>
    <row r="135" spans="1:2" x14ac:dyDescent="0.25">
      <c r="A135" s="175" t="s">
        <v>403</v>
      </c>
      <c r="B135" s="31" t="s">
        <v>404</v>
      </c>
    </row>
    <row r="136" spans="1:2" x14ac:dyDescent="0.25">
      <c r="A136" s="175" t="s">
        <v>405</v>
      </c>
      <c r="B136" s="31" t="s">
        <v>406</v>
      </c>
    </row>
    <row r="137" spans="1:2" x14ac:dyDescent="0.25">
      <c r="A137" s="175" t="s">
        <v>407</v>
      </c>
      <c r="B137" s="31" t="s">
        <v>408</v>
      </c>
    </row>
    <row r="138" spans="1:2" x14ac:dyDescent="0.25">
      <c r="A138" s="175" t="s">
        <v>409</v>
      </c>
      <c r="B138" s="31" t="s">
        <v>410</v>
      </c>
    </row>
    <row r="139" spans="1:2" x14ac:dyDescent="0.25">
      <c r="A139" s="175" t="s">
        <v>411</v>
      </c>
      <c r="B139" s="31" t="s">
        <v>412</v>
      </c>
    </row>
    <row r="140" spans="1:2" x14ac:dyDescent="0.25">
      <c r="A140" s="175" t="s">
        <v>413</v>
      </c>
      <c r="B140" s="31" t="s">
        <v>414</v>
      </c>
    </row>
    <row r="141" spans="1:2" x14ac:dyDescent="0.25">
      <c r="A141" s="175" t="s">
        <v>415</v>
      </c>
      <c r="B141" s="31" t="s">
        <v>416</v>
      </c>
    </row>
    <row r="142" spans="1:2" x14ac:dyDescent="0.25">
      <c r="A142" s="175" t="s">
        <v>417</v>
      </c>
      <c r="B142" s="31" t="s">
        <v>418</v>
      </c>
    </row>
    <row r="143" spans="1:2" x14ac:dyDescent="0.25">
      <c r="A143" s="175" t="s">
        <v>419</v>
      </c>
      <c r="B143" s="31" t="s">
        <v>420</v>
      </c>
    </row>
    <row r="144" spans="1:2" x14ac:dyDescent="0.25">
      <c r="A144" s="175" t="s">
        <v>421</v>
      </c>
      <c r="B144" s="31" t="s">
        <v>422</v>
      </c>
    </row>
    <row r="145" spans="1:2" x14ac:dyDescent="0.25">
      <c r="A145" s="175" t="s">
        <v>423</v>
      </c>
      <c r="B145" s="31" t="s">
        <v>424</v>
      </c>
    </row>
    <row r="146" spans="1:2" x14ac:dyDescent="0.25">
      <c r="A146" s="175" t="s">
        <v>425</v>
      </c>
      <c r="B146" s="31" t="s">
        <v>426</v>
      </c>
    </row>
    <row r="147" spans="1:2" x14ac:dyDescent="0.25">
      <c r="A147" s="175" t="s">
        <v>427</v>
      </c>
      <c r="B147" s="31" t="s">
        <v>428</v>
      </c>
    </row>
    <row r="148" spans="1:2" x14ac:dyDescent="0.25">
      <c r="A148" s="175" t="s">
        <v>429</v>
      </c>
      <c r="B148" s="31" t="s">
        <v>430</v>
      </c>
    </row>
    <row r="149" spans="1:2" x14ac:dyDescent="0.25">
      <c r="A149" s="175" t="s">
        <v>431</v>
      </c>
      <c r="B149" s="31" t="s">
        <v>432</v>
      </c>
    </row>
    <row r="150" spans="1:2" x14ac:dyDescent="0.25">
      <c r="A150" s="175" t="s">
        <v>433</v>
      </c>
      <c r="B150" s="31" t="s">
        <v>434</v>
      </c>
    </row>
    <row r="151" spans="1:2" x14ac:dyDescent="0.25">
      <c r="A151" s="175" t="s">
        <v>435</v>
      </c>
      <c r="B151" s="31" t="s">
        <v>436</v>
      </c>
    </row>
    <row r="152" spans="1:2" x14ac:dyDescent="0.25">
      <c r="A152" s="175" t="s">
        <v>437</v>
      </c>
      <c r="B152" s="31" t="s">
        <v>438</v>
      </c>
    </row>
    <row r="153" spans="1:2" x14ac:dyDescent="0.25">
      <c r="A153" s="175" t="s">
        <v>439</v>
      </c>
      <c r="B153" s="31" t="s">
        <v>440</v>
      </c>
    </row>
    <row r="154" spans="1:2" x14ac:dyDescent="0.25">
      <c r="A154" s="175" t="s">
        <v>441</v>
      </c>
      <c r="B154" s="31" t="s">
        <v>442</v>
      </c>
    </row>
    <row r="155" spans="1:2" x14ac:dyDescent="0.25">
      <c r="A155" s="175" t="s">
        <v>443</v>
      </c>
      <c r="B155" s="31" t="s">
        <v>444</v>
      </c>
    </row>
    <row r="156" spans="1:2" x14ac:dyDescent="0.25">
      <c r="A156" s="175" t="s">
        <v>445</v>
      </c>
      <c r="B156" s="31" t="s">
        <v>446</v>
      </c>
    </row>
    <row r="157" spans="1:2" x14ac:dyDescent="0.25">
      <c r="A157" s="175" t="s">
        <v>447</v>
      </c>
      <c r="B157" s="31" t="s">
        <v>448</v>
      </c>
    </row>
    <row r="158" spans="1:2" x14ac:dyDescent="0.25">
      <c r="A158" s="175" t="s">
        <v>449</v>
      </c>
      <c r="B158" s="31" t="s">
        <v>450</v>
      </c>
    </row>
    <row r="159" spans="1:2" x14ac:dyDescent="0.25">
      <c r="A159" s="175" t="s">
        <v>451</v>
      </c>
      <c r="B159" s="31" t="s">
        <v>452</v>
      </c>
    </row>
    <row r="160" spans="1:2" x14ac:dyDescent="0.25">
      <c r="A160" s="175" t="s">
        <v>453</v>
      </c>
      <c r="B160" s="31" t="s">
        <v>454</v>
      </c>
    </row>
    <row r="161" spans="1:2" x14ac:dyDescent="0.25">
      <c r="A161" s="175" t="s">
        <v>455</v>
      </c>
      <c r="B161" s="31" t="s">
        <v>456</v>
      </c>
    </row>
    <row r="162" spans="1:2" x14ac:dyDescent="0.25">
      <c r="A162" s="175" t="s">
        <v>457</v>
      </c>
      <c r="B162" s="31" t="s">
        <v>458</v>
      </c>
    </row>
    <row r="163" spans="1:2" x14ac:dyDescent="0.25">
      <c r="A163" s="175" t="s">
        <v>459</v>
      </c>
      <c r="B163" s="31" t="s">
        <v>460</v>
      </c>
    </row>
    <row r="164" spans="1:2" x14ac:dyDescent="0.25">
      <c r="A164" s="175" t="s">
        <v>461</v>
      </c>
      <c r="B164" s="31" t="s">
        <v>462</v>
      </c>
    </row>
    <row r="165" spans="1:2" x14ac:dyDescent="0.25">
      <c r="A165" s="175" t="s">
        <v>463</v>
      </c>
      <c r="B165" s="31" t="s">
        <v>464</v>
      </c>
    </row>
    <row r="166" spans="1:2" x14ac:dyDescent="0.25">
      <c r="A166" s="175" t="s">
        <v>465</v>
      </c>
      <c r="B166" s="31" t="s">
        <v>466</v>
      </c>
    </row>
    <row r="167" spans="1:2" x14ac:dyDescent="0.25">
      <c r="A167" s="175" t="s">
        <v>467</v>
      </c>
      <c r="B167" s="31" t="s">
        <v>468</v>
      </c>
    </row>
    <row r="168" spans="1:2" x14ac:dyDescent="0.25">
      <c r="A168" s="175" t="s">
        <v>469</v>
      </c>
      <c r="B168" s="31" t="s">
        <v>470</v>
      </c>
    </row>
    <row r="169" spans="1:2" x14ac:dyDescent="0.25">
      <c r="A169" s="175" t="s">
        <v>471</v>
      </c>
      <c r="B169" s="31" t="s">
        <v>472</v>
      </c>
    </row>
    <row r="170" spans="1:2" x14ac:dyDescent="0.25">
      <c r="A170" s="175" t="s">
        <v>473</v>
      </c>
      <c r="B170" s="31" t="s">
        <v>474</v>
      </c>
    </row>
    <row r="171" spans="1:2" x14ac:dyDescent="0.25">
      <c r="A171" s="175" t="s">
        <v>475</v>
      </c>
      <c r="B171" s="31" t="s">
        <v>476</v>
      </c>
    </row>
    <row r="172" spans="1:2" x14ac:dyDescent="0.25">
      <c r="A172" s="175" t="s">
        <v>477</v>
      </c>
      <c r="B172" s="31" t="s">
        <v>478</v>
      </c>
    </row>
    <row r="173" spans="1:2" x14ac:dyDescent="0.25">
      <c r="A173" s="175" t="s">
        <v>479</v>
      </c>
      <c r="B173" s="31" t="s">
        <v>480</v>
      </c>
    </row>
    <row r="174" spans="1:2" x14ac:dyDescent="0.25">
      <c r="A174" s="175" t="s">
        <v>481</v>
      </c>
      <c r="B174" s="31" t="s">
        <v>482</v>
      </c>
    </row>
    <row r="175" spans="1:2" x14ac:dyDescent="0.25">
      <c r="A175" s="175" t="s">
        <v>483</v>
      </c>
      <c r="B175" s="31" t="s">
        <v>484</v>
      </c>
    </row>
    <row r="176" spans="1:2" x14ac:dyDescent="0.25">
      <c r="A176" s="175" t="s">
        <v>485</v>
      </c>
      <c r="B176" s="31" t="s">
        <v>486</v>
      </c>
    </row>
    <row r="177" spans="1:2" x14ac:dyDescent="0.25">
      <c r="A177" s="175" t="s">
        <v>487</v>
      </c>
      <c r="B177" s="31" t="s">
        <v>488</v>
      </c>
    </row>
    <row r="178" spans="1:2" x14ac:dyDescent="0.25">
      <c r="A178" s="175" t="s">
        <v>489</v>
      </c>
      <c r="B178" s="31" t="s">
        <v>490</v>
      </c>
    </row>
    <row r="179" spans="1:2" x14ac:dyDescent="0.25">
      <c r="A179" s="175" t="s">
        <v>491</v>
      </c>
      <c r="B179" s="31" t="s">
        <v>492</v>
      </c>
    </row>
    <row r="180" spans="1:2" x14ac:dyDescent="0.25">
      <c r="A180" s="175" t="s">
        <v>493</v>
      </c>
      <c r="B180" s="31" t="s">
        <v>494</v>
      </c>
    </row>
    <row r="181" spans="1:2" x14ac:dyDescent="0.25">
      <c r="A181" s="175" t="s">
        <v>495</v>
      </c>
      <c r="B181" s="31" t="s">
        <v>496</v>
      </c>
    </row>
    <row r="182" spans="1:2" x14ac:dyDescent="0.25">
      <c r="A182" s="175" t="s">
        <v>497</v>
      </c>
      <c r="B182" s="31" t="s">
        <v>498</v>
      </c>
    </row>
    <row r="183" spans="1:2" x14ac:dyDescent="0.25">
      <c r="A183" s="175" t="s">
        <v>499</v>
      </c>
      <c r="B183" s="31" t="s">
        <v>500</v>
      </c>
    </row>
    <row r="184" spans="1:2" x14ac:dyDescent="0.25">
      <c r="A184" s="175" t="s">
        <v>501</v>
      </c>
      <c r="B184" s="31" t="s">
        <v>502</v>
      </c>
    </row>
    <row r="185" spans="1:2" x14ac:dyDescent="0.25">
      <c r="A185" s="175" t="s">
        <v>503</v>
      </c>
      <c r="B185" s="31" t="s">
        <v>504</v>
      </c>
    </row>
    <row r="186" spans="1:2" x14ac:dyDescent="0.25">
      <c r="A186" s="175" t="s">
        <v>505</v>
      </c>
      <c r="B186" s="31" t="s">
        <v>506</v>
      </c>
    </row>
    <row r="187" spans="1:2" x14ac:dyDescent="0.25">
      <c r="A187" s="175" t="s">
        <v>507</v>
      </c>
      <c r="B187" s="31" t="s">
        <v>508</v>
      </c>
    </row>
    <row r="188" spans="1:2" x14ac:dyDescent="0.25">
      <c r="A188" s="175" t="s">
        <v>509</v>
      </c>
      <c r="B188" s="31" t="s">
        <v>510</v>
      </c>
    </row>
    <row r="189" spans="1:2" x14ac:dyDescent="0.25">
      <c r="A189" s="175" t="s">
        <v>511</v>
      </c>
      <c r="B189" s="31" t="s">
        <v>512</v>
      </c>
    </row>
    <row r="190" spans="1:2" x14ac:dyDescent="0.25">
      <c r="A190" s="175" t="s">
        <v>513</v>
      </c>
      <c r="B190" s="31" t="s">
        <v>514</v>
      </c>
    </row>
    <row r="191" spans="1:2" x14ac:dyDescent="0.25">
      <c r="A191" s="175" t="s">
        <v>515</v>
      </c>
      <c r="B191" s="31" t="s">
        <v>516</v>
      </c>
    </row>
    <row r="192" spans="1:2" x14ac:dyDescent="0.25">
      <c r="A192" s="175" t="s">
        <v>517</v>
      </c>
      <c r="B192" s="31" t="s">
        <v>518</v>
      </c>
    </row>
    <row r="193" spans="1:2" x14ac:dyDescent="0.25">
      <c r="A193" s="175" t="s">
        <v>519</v>
      </c>
      <c r="B193" s="31" t="s">
        <v>520</v>
      </c>
    </row>
    <row r="194" spans="1:2" x14ac:dyDescent="0.25">
      <c r="A194" s="175" t="s">
        <v>521</v>
      </c>
      <c r="B194" s="31" t="s">
        <v>522</v>
      </c>
    </row>
    <row r="195" spans="1:2" x14ac:dyDescent="0.25">
      <c r="A195" s="175" t="s">
        <v>523</v>
      </c>
      <c r="B195" s="31" t="s">
        <v>524</v>
      </c>
    </row>
    <row r="196" spans="1:2" x14ac:dyDescent="0.25">
      <c r="A196" s="175" t="s">
        <v>525</v>
      </c>
      <c r="B196" s="31" t="s">
        <v>526</v>
      </c>
    </row>
    <row r="197" spans="1:2" x14ac:dyDescent="0.25">
      <c r="A197" s="175" t="s">
        <v>527</v>
      </c>
      <c r="B197" s="31" t="s">
        <v>528</v>
      </c>
    </row>
    <row r="198" spans="1:2" x14ac:dyDescent="0.25">
      <c r="A198" s="175" t="s">
        <v>529</v>
      </c>
      <c r="B198" s="31" t="s">
        <v>530</v>
      </c>
    </row>
    <row r="199" spans="1:2" x14ac:dyDescent="0.25">
      <c r="A199" s="175" t="s">
        <v>531</v>
      </c>
      <c r="B199" s="31" t="s">
        <v>532</v>
      </c>
    </row>
    <row r="200" spans="1:2" x14ac:dyDescent="0.25">
      <c r="A200" s="175" t="s">
        <v>533</v>
      </c>
      <c r="B200" s="31" t="s">
        <v>534</v>
      </c>
    </row>
    <row r="201" spans="1:2" x14ac:dyDescent="0.25">
      <c r="A201" s="175" t="s">
        <v>535</v>
      </c>
      <c r="B201" s="31" t="s">
        <v>536</v>
      </c>
    </row>
    <row r="202" spans="1:2" x14ac:dyDescent="0.25">
      <c r="A202" s="175" t="s">
        <v>537</v>
      </c>
      <c r="B202" s="31" t="s">
        <v>538</v>
      </c>
    </row>
    <row r="203" spans="1:2" x14ac:dyDescent="0.25">
      <c r="A203" s="175" t="s">
        <v>539</v>
      </c>
      <c r="B203" s="31" t="s">
        <v>540</v>
      </c>
    </row>
    <row r="204" spans="1:2" x14ac:dyDescent="0.25">
      <c r="A204" s="175" t="s">
        <v>541</v>
      </c>
      <c r="B204" s="31" t="s">
        <v>542</v>
      </c>
    </row>
    <row r="205" spans="1:2" x14ac:dyDescent="0.25">
      <c r="A205" s="175" t="s">
        <v>543</v>
      </c>
      <c r="B205" s="31" t="s">
        <v>544</v>
      </c>
    </row>
    <row r="206" spans="1:2" x14ac:dyDescent="0.25">
      <c r="A206" s="175" t="s">
        <v>545</v>
      </c>
      <c r="B206" s="31" t="s">
        <v>546</v>
      </c>
    </row>
    <row r="207" spans="1:2" x14ac:dyDescent="0.25">
      <c r="A207" s="175" t="s">
        <v>547</v>
      </c>
      <c r="B207" s="31" t="s">
        <v>548</v>
      </c>
    </row>
    <row r="208" spans="1:2" x14ac:dyDescent="0.25">
      <c r="A208" s="175" t="s">
        <v>549</v>
      </c>
      <c r="B208" s="31" t="s">
        <v>550</v>
      </c>
    </row>
    <row r="209" spans="1:2" x14ac:dyDescent="0.25">
      <c r="A209" s="175" t="s">
        <v>551</v>
      </c>
      <c r="B209" s="31" t="s">
        <v>552</v>
      </c>
    </row>
    <row r="210" spans="1:2" x14ac:dyDescent="0.25">
      <c r="A210" s="175" t="s">
        <v>553</v>
      </c>
      <c r="B210" s="31" t="s">
        <v>554</v>
      </c>
    </row>
    <row r="211" spans="1:2" x14ac:dyDescent="0.25">
      <c r="A211" s="175" t="s">
        <v>555</v>
      </c>
      <c r="B211" s="31" t="s">
        <v>556</v>
      </c>
    </row>
    <row r="212" spans="1:2" x14ac:dyDescent="0.25">
      <c r="A212" s="175" t="s">
        <v>557</v>
      </c>
      <c r="B212" s="31" t="s">
        <v>558</v>
      </c>
    </row>
    <row r="213" spans="1:2" x14ac:dyDescent="0.25">
      <c r="A213" s="175" t="s">
        <v>559</v>
      </c>
      <c r="B213" s="31" t="s">
        <v>560</v>
      </c>
    </row>
    <row r="214" spans="1:2" x14ac:dyDescent="0.25">
      <c r="A214" s="175" t="s">
        <v>561</v>
      </c>
      <c r="B214" s="31" t="s">
        <v>562</v>
      </c>
    </row>
    <row r="215" spans="1:2" x14ac:dyDescent="0.25">
      <c r="A215" s="175" t="s">
        <v>563</v>
      </c>
      <c r="B215" s="31" t="s">
        <v>564</v>
      </c>
    </row>
    <row r="216" spans="1:2" x14ac:dyDescent="0.25">
      <c r="A216" s="175" t="s">
        <v>565</v>
      </c>
      <c r="B216" s="31" t="s">
        <v>566</v>
      </c>
    </row>
    <row r="217" spans="1:2" x14ac:dyDescent="0.25">
      <c r="A217" s="175" t="s">
        <v>567</v>
      </c>
      <c r="B217" s="31" t="s">
        <v>568</v>
      </c>
    </row>
    <row r="218" spans="1:2" x14ac:dyDescent="0.25">
      <c r="A218" s="175" t="s">
        <v>569</v>
      </c>
      <c r="B218" s="31" t="s">
        <v>570</v>
      </c>
    </row>
    <row r="219" spans="1:2" x14ac:dyDescent="0.25">
      <c r="A219" s="175" t="s">
        <v>571</v>
      </c>
      <c r="B219" s="31" t="s">
        <v>572</v>
      </c>
    </row>
    <row r="220" spans="1:2" x14ac:dyDescent="0.25">
      <c r="A220" s="175" t="s">
        <v>573</v>
      </c>
      <c r="B220" s="31" t="s">
        <v>574</v>
      </c>
    </row>
    <row r="221" spans="1:2" x14ac:dyDescent="0.25">
      <c r="A221" s="175" t="s">
        <v>575</v>
      </c>
      <c r="B221" s="31" t="s">
        <v>576</v>
      </c>
    </row>
    <row r="222" spans="1:2" x14ac:dyDescent="0.25">
      <c r="A222" s="175" t="s">
        <v>577</v>
      </c>
      <c r="B222" s="31" t="s">
        <v>578</v>
      </c>
    </row>
    <row r="223" spans="1:2" x14ac:dyDescent="0.25">
      <c r="A223" s="175" t="s">
        <v>579</v>
      </c>
      <c r="B223" s="31" t="s">
        <v>580</v>
      </c>
    </row>
    <row r="224" spans="1:2" x14ac:dyDescent="0.25">
      <c r="A224" s="175" t="s">
        <v>581</v>
      </c>
      <c r="B224" s="31" t="s">
        <v>582</v>
      </c>
    </row>
    <row r="225" spans="1:2" x14ac:dyDescent="0.25">
      <c r="A225" s="175" t="s">
        <v>583</v>
      </c>
      <c r="B225" s="31" t="s">
        <v>584</v>
      </c>
    </row>
    <row r="226" spans="1:2" x14ac:dyDescent="0.25">
      <c r="A226" s="175" t="s">
        <v>585</v>
      </c>
      <c r="B226" s="31" t="s">
        <v>586</v>
      </c>
    </row>
    <row r="227" spans="1:2" x14ac:dyDescent="0.25">
      <c r="A227" s="175" t="s">
        <v>587</v>
      </c>
      <c r="B227" s="31" t="s">
        <v>588</v>
      </c>
    </row>
    <row r="228" spans="1:2" x14ac:dyDescent="0.25">
      <c r="A228" s="175" t="s">
        <v>589</v>
      </c>
      <c r="B228" s="31" t="s">
        <v>590</v>
      </c>
    </row>
    <row r="229" spans="1:2" x14ac:dyDescent="0.25">
      <c r="A229" s="175" t="s">
        <v>591</v>
      </c>
      <c r="B229" s="31" t="s">
        <v>592</v>
      </c>
    </row>
    <row r="230" spans="1:2" x14ac:dyDescent="0.25">
      <c r="A230" s="175" t="s">
        <v>593</v>
      </c>
      <c r="B230" s="31" t="s">
        <v>594</v>
      </c>
    </row>
    <row r="231" spans="1:2" x14ac:dyDescent="0.25">
      <c r="A231" s="175" t="s">
        <v>595</v>
      </c>
      <c r="B231" s="31" t="s">
        <v>596</v>
      </c>
    </row>
    <row r="232" spans="1:2" x14ac:dyDescent="0.25">
      <c r="A232" s="175" t="s">
        <v>597</v>
      </c>
      <c r="B232" s="31" t="s">
        <v>598</v>
      </c>
    </row>
    <row r="233" spans="1:2" x14ac:dyDescent="0.25">
      <c r="A233" s="175" t="s">
        <v>599</v>
      </c>
      <c r="B233" s="31" t="s">
        <v>600</v>
      </c>
    </row>
    <row r="234" spans="1:2" x14ac:dyDescent="0.25">
      <c r="A234" s="175" t="s">
        <v>601</v>
      </c>
      <c r="B234" s="31" t="s">
        <v>602</v>
      </c>
    </row>
    <row r="235" spans="1:2" x14ac:dyDescent="0.25">
      <c r="A235" s="175" t="s">
        <v>603</v>
      </c>
      <c r="B235" s="31" t="s">
        <v>604</v>
      </c>
    </row>
    <row r="236" spans="1:2" x14ac:dyDescent="0.25">
      <c r="A236" s="175" t="s">
        <v>605</v>
      </c>
      <c r="B236" s="31" t="s">
        <v>606</v>
      </c>
    </row>
    <row r="237" spans="1:2" x14ac:dyDescent="0.25">
      <c r="A237" s="175" t="s">
        <v>607</v>
      </c>
      <c r="B237" s="31" t="s">
        <v>608</v>
      </c>
    </row>
    <row r="238" spans="1:2" x14ac:dyDescent="0.25">
      <c r="A238" s="175" t="s">
        <v>609</v>
      </c>
      <c r="B238" s="31" t="s">
        <v>610</v>
      </c>
    </row>
    <row r="239" spans="1:2" x14ac:dyDescent="0.25">
      <c r="A239" s="175" t="s">
        <v>611</v>
      </c>
      <c r="B239" s="31" t="s">
        <v>612</v>
      </c>
    </row>
    <row r="240" spans="1:2" x14ac:dyDescent="0.25">
      <c r="A240" s="175" t="s">
        <v>613</v>
      </c>
      <c r="B240" s="31" t="s">
        <v>614</v>
      </c>
    </row>
    <row r="241" spans="1:2" x14ac:dyDescent="0.25">
      <c r="A241" s="175" t="s">
        <v>615</v>
      </c>
      <c r="B241" s="31" t="s">
        <v>616</v>
      </c>
    </row>
    <row r="242" spans="1:2" x14ac:dyDescent="0.25">
      <c r="A242" s="175" t="s">
        <v>617</v>
      </c>
      <c r="B242" s="31" t="s">
        <v>618</v>
      </c>
    </row>
    <row r="243" spans="1:2" x14ac:dyDescent="0.25">
      <c r="A243" s="175" t="s">
        <v>619</v>
      </c>
      <c r="B243" s="31" t="s">
        <v>620</v>
      </c>
    </row>
    <row r="244" spans="1:2" x14ac:dyDescent="0.25">
      <c r="A244" s="175" t="s">
        <v>621</v>
      </c>
      <c r="B244" s="31" t="s">
        <v>622</v>
      </c>
    </row>
    <row r="245" spans="1:2" x14ac:dyDescent="0.25">
      <c r="A245" s="175" t="s">
        <v>623</v>
      </c>
      <c r="B245" s="31" t="s">
        <v>624</v>
      </c>
    </row>
    <row r="246" spans="1:2" x14ac:dyDescent="0.25">
      <c r="A246" s="175" t="s">
        <v>625</v>
      </c>
      <c r="B246" s="31" t="s">
        <v>626</v>
      </c>
    </row>
    <row r="247" spans="1:2" x14ac:dyDescent="0.25">
      <c r="A247" s="175" t="s">
        <v>627</v>
      </c>
      <c r="B247" s="31" t="s">
        <v>628</v>
      </c>
    </row>
    <row r="248" spans="1:2" x14ac:dyDescent="0.25">
      <c r="A248" s="175" t="s">
        <v>629</v>
      </c>
      <c r="B248" s="31" t="s">
        <v>630</v>
      </c>
    </row>
    <row r="249" spans="1:2" x14ac:dyDescent="0.25">
      <c r="A249" s="175" t="s">
        <v>631</v>
      </c>
      <c r="B249" s="31" t="s">
        <v>632</v>
      </c>
    </row>
    <row r="250" spans="1:2" x14ac:dyDescent="0.25">
      <c r="A250" s="175" t="s">
        <v>633</v>
      </c>
      <c r="B250" s="31" t="s">
        <v>634</v>
      </c>
    </row>
    <row r="251" spans="1:2" x14ac:dyDescent="0.25">
      <c r="A251" s="175" t="s">
        <v>635</v>
      </c>
      <c r="B251" s="31" t="s">
        <v>636</v>
      </c>
    </row>
    <row r="252" spans="1:2" x14ac:dyDescent="0.25">
      <c r="A252" s="175" t="s">
        <v>637</v>
      </c>
      <c r="B252" s="31" t="s">
        <v>638</v>
      </c>
    </row>
    <row r="253" spans="1:2" x14ac:dyDescent="0.25">
      <c r="A253" s="175" t="s">
        <v>639</v>
      </c>
      <c r="B253" s="31" t="s">
        <v>640</v>
      </c>
    </row>
    <row r="254" spans="1:2" x14ac:dyDescent="0.25">
      <c r="A254" s="175" t="s">
        <v>641</v>
      </c>
      <c r="B254" s="31" t="s">
        <v>642</v>
      </c>
    </row>
    <row r="255" spans="1:2" x14ac:dyDescent="0.25">
      <c r="A255" s="175" t="s">
        <v>643</v>
      </c>
      <c r="B255" s="31" t="s">
        <v>644</v>
      </c>
    </row>
    <row r="256" spans="1:2" x14ac:dyDescent="0.25">
      <c r="A256" s="175" t="s">
        <v>645</v>
      </c>
      <c r="B256" s="31" t="s">
        <v>646</v>
      </c>
    </row>
    <row r="257" spans="1:2" x14ac:dyDescent="0.25">
      <c r="A257" s="175" t="s">
        <v>647</v>
      </c>
      <c r="B257" s="31" t="s">
        <v>648</v>
      </c>
    </row>
    <row r="258" spans="1:2" x14ac:dyDescent="0.25">
      <c r="A258" s="175" t="s">
        <v>649</v>
      </c>
      <c r="B258" s="31" t="s">
        <v>650</v>
      </c>
    </row>
    <row r="259" spans="1:2" x14ac:dyDescent="0.25">
      <c r="A259" s="175" t="s">
        <v>651</v>
      </c>
      <c r="B259" s="31" t="s">
        <v>652</v>
      </c>
    </row>
    <row r="260" spans="1:2" x14ac:dyDescent="0.25">
      <c r="A260" s="175" t="s">
        <v>653</v>
      </c>
      <c r="B260" s="31" t="s">
        <v>654</v>
      </c>
    </row>
    <row r="261" spans="1:2" x14ac:dyDescent="0.25">
      <c r="A261" s="175" t="s">
        <v>655</v>
      </c>
      <c r="B261" s="31" t="s">
        <v>656</v>
      </c>
    </row>
    <row r="262" spans="1:2" x14ac:dyDescent="0.25">
      <c r="A262" s="175" t="s">
        <v>657</v>
      </c>
      <c r="B262" s="31" t="s">
        <v>658</v>
      </c>
    </row>
    <row r="263" spans="1:2" x14ac:dyDescent="0.25">
      <c r="A263" s="175" t="s">
        <v>659</v>
      </c>
      <c r="B263" s="31" t="s">
        <v>660</v>
      </c>
    </row>
    <row r="264" spans="1:2" x14ac:dyDescent="0.25">
      <c r="A264" s="175" t="s">
        <v>661</v>
      </c>
      <c r="B264" s="31" t="s">
        <v>662</v>
      </c>
    </row>
    <row r="265" spans="1:2" x14ac:dyDescent="0.25">
      <c r="A265" s="175" t="s">
        <v>663</v>
      </c>
      <c r="B265" s="31" t="s">
        <v>664</v>
      </c>
    </row>
    <row r="266" spans="1:2" x14ac:dyDescent="0.25">
      <c r="A266" s="175" t="s">
        <v>665</v>
      </c>
      <c r="B266" s="31" t="s">
        <v>666</v>
      </c>
    </row>
    <row r="267" spans="1:2" x14ac:dyDescent="0.25">
      <c r="A267" s="175" t="s">
        <v>667</v>
      </c>
      <c r="B267" s="31" t="s">
        <v>668</v>
      </c>
    </row>
    <row r="268" spans="1:2" x14ac:dyDescent="0.25">
      <c r="A268" s="175" t="s">
        <v>669</v>
      </c>
      <c r="B268" s="31" t="s">
        <v>670</v>
      </c>
    </row>
    <row r="269" spans="1:2" x14ac:dyDescent="0.25">
      <c r="A269" s="175" t="s">
        <v>671</v>
      </c>
      <c r="B269" s="31" t="s">
        <v>672</v>
      </c>
    </row>
    <row r="270" spans="1:2" x14ac:dyDescent="0.25">
      <c r="A270" s="175" t="s">
        <v>673</v>
      </c>
      <c r="B270" s="31" t="s">
        <v>674</v>
      </c>
    </row>
    <row r="271" spans="1:2" x14ac:dyDescent="0.25">
      <c r="A271" s="175" t="s">
        <v>675</v>
      </c>
      <c r="B271" s="31" t="s">
        <v>676</v>
      </c>
    </row>
    <row r="272" spans="1:2" x14ac:dyDescent="0.25">
      <c r="A272" s="175" t="s">
        <v>677</v>
      </c>
      <c r="B272" s="31" t="s">
        <v>678</v>
      </c>
    </row>
    <row r="273" spans="1:2" x14ac:dyDescent="0.25">
      <c r="A273" s="175" t="s">
        <v>679</v>
      </c>
      <c r="B273" s="31" t="s">
        <v>680</v>
      </c>
    </row>
    <row r="274" spans="1:2" x14ac:dyDescent="0.25">
      <c r="A274" s="175" t="s">
        <v>681</v>
      </c>
      <c r="B274" s="31" t="s">
        <v>682</v>
      </c>
    </row>
    <row r="275" spans="1:2" x14ac:dyDescent="0.25">
      <c r="A275" s="175" t="s">
        <v>683</v>
      </c>
      <c r="B275" s="31" t="s">
        <v>684</v>
      </c>
    </row>
    <row r="276" spans="1:2" x14ac:dyDescent="0.25">
      <c r="A276" s="175" t="s">
        <v>685</v>
      </c>
      <c r="B276" s="31" t="s">
        <v>686</v>
      </c>
    </row>
    <row r="277" spans="1:2" x14ac:dyDescent="0.25">
      <c r="A277" s="175" t="s">
        <v>687</v>
      </c>
      <c r="B277" s="31" t="s">
        <v>688</v>
      </c>
    </row>
    <row r="278" spans="1:2" x14ac:dyDescent="0.25">
      <c r="A278" s="175" t="s">
        <v>689</v>
      </c>
      <c r="B278" s="31" t="s">
        <v>690</v>
      </c>
    </row>
    <row r="279" spans="1:2" x14ac:dyDescent="0.25">
      <c r="A279" s="175" t="s">
        <v>691</v>
      </c>
      <c r="B279" s="31" t="s">
        <v>692</v>
      </c>
    </row>
    <row r="280" spans="1:2" x14ac:dyDescent="0.25">
      <c r="A280" s="175" t="s">
        <v>693</v>
      </c>
      <c r="B280" s="31" t="s">
        <v>694</v>
      </c>
    </row>
    <row r="281" spans="1:2" x14ac:dyDescent="0.25">
      <c r="A281" s="175" t="s">
        <v>695</v>
      </c>
      <c r="B281" s="31" t="s">
        <v>696</v>
      </c>
    </row>
    <row r="282" spans="1:2" x14ac:dyDescent="0.25">
      <c r="A282" s="175" t="s">
        <v>697</v>
      </c>
      <c r="B282" s="31" t="s">
        <v>698</v>
      </c>
    </row>
    <row r="283" spans="1:2" x14ac:dyDescent="0.25">
      <c r="A283" s="175" t="s">
        <v>699</v>
      </c>
      <c r="B283" s="31" t="s">
        <v>700</v>
      </c>
    </row>
    <row r="284" spans="1:2" x14ac:dyDescent="0.25">
      <c r="A284" s="175" t="s">
        <v>701</v>
      </c>
      <c r="B284" s="31" t="s">
        <v>702</v>
      </c>
    </row>
    <row r="285" spans="1:2" x14ac:dyDescent="0.25">
      <c r="A285" s="175" t="s">
        <v>703</v>
      </c>
      <c r="B285" s="31" t="s">
        <v>704</v>
      </c>
    </row>
    <row r="286" spans="1:2" x14ac:dyDescent="0.25">
      <c r="A286" s="175" t="s">
        <v>705</v>
      </c>
      <c r="B286" s="31" t="s">
        <v>706</v>
      </c>
    </row>
    <row r="287" spans="1:2" x14ac:dyDescent="0.25">
      <c r="A287" s="175" t="s">
        <v>707</v>
      </c>
      <c r="B287" s="31" t="s">
        <v>708</v>
      </c>
    </row>
    <row r="288" spans="1:2" x14ac:dyDescent="0.25">
      <c r="A288" s="175" t="s">
        <v>709</v>
      </c>
      <c r="B288" s="31" t="s">
        <v>710</v>
      </c>
    </row>
    <row r="289" spans="1:2" x14ac:dyDescent="0.25">
      <c r="A289" s="175" t="s">
        <v>711</v>
      </c>
      <c r="B289" s="31" t="s">
        <v>712</v>
      </c>
    </row>
    <row r="290" spans="1:2" x14ac:dyDescent="0.25">
      <c r="A290" s="175" t="s">
        <v>713</v>
      </c>
      <c r="B290" s="31" t="s">
        <v>714</v>
      </c>
    </row>
    <row r="291" spans="1:2" x14ac:dyDescent="0.25">
      <c r="A291" s="175" t="s">
        <v>715</v>
      </c>
      <c r="B291" s="31" t="s">
        <v>716</v>
      </c>
    </row>
    <row r="292" spans="1:2" x14ac:dyDescent="0.25">
      <c r="A292" s="175" t="s">
        <v>717</v>
      </c>
      <c r="B292" s="31" t="s">
        <v>718</v>
      </c>
    </row>
    <row r="293" spans="1:2" x14ac:dyDescent="0.25">
      <c r="A293" s="175" t="s">
        <v>719</v>
      </c>
      <c r="B293" s="31" t="s">
        <v>720</v>
      </c>
    </row>
    <row r="294" spans="1:2" x14ac:dyDescent="0.25">
      <c r="A294" s="175" t="s">
        <v>721</v>
      </c>
      <c r="B294" s="31" t="s">
        <v>722</v>
      </c>
    </row>
    <row r="295" spans="1:2" x14ac:dyDescent="0.25">
      <c r="A295" s="175" t="s">
        <v>723</v>
      </c>
      <c r="B295" s="31" t="s">
        <v>724</v>
      </c>
    </row>
    <row r="296" spans="1:2" x14ac:dyDescent="0.25">
      <c r="A296" s="175" t="s">
        <v>725</v>
      </c>
      <c r="B296" s="31" t="s">
        <v>726</v>
      </c>
    </row>
    <row r="297" spans="1:2" x14ac:dyDescent="0.25">
      <c r="A297" s="175" t="s">
        <v>727</v>
      </c>
      <c r="B297" s="31" t="s">
        <v>728</v>
      </c>
    </row>
    <row r="298" spans="1:2" x14ac:dyDescent="0.25">
      <c r="A298" s="175" t="s">
        <v>729</v>
      </c>
      <c r="B298" s="31" t="s">
        <v>730</v>
      </c>
    </row>
    <row r="299" spans="1:2" x14ac:dyDescent="0.25">
      <c r="A299" s="175" t="s">
        <v>731</v>
      </c>
      <c r="B299" s="31" t="s">
        <v>732</v>
      </c>
    </row>
    <row r="300" spans="1:2" x14ac:dyDescent="0.25">
      <c r="A300" s="175" t="s">
        <v>733</v>
      </c>
      <c r="B300" s="31" t="s">
        <v>734</v>
      </c>
    </row>
    <row r="301" spans="1:2" x14ac:dyDescent="0.25">
      <c r="A301" s="175" t="s">
        <v>735</v>
      </c>
      <c r="B301" s="31" t="s">
        <v>736</v>
      </c>
    </row>
    <row r="302" spans="1:2" x14ac:dyDescent="0.25">
      <c r="A302" s="175" t="s">
        <v>737</v>
      </c>
      <c r="B302" s="31" t="s">
        <v>738</v>
      </c>
    </row>
    <row r="303" spans="1:2" x14ac:dyDescent="0.25">
      <c r="A303" s="175" t="s">
        <v>739</v>
      </c>
      <c r="B303" s="31" t="s">
        <v>740</v>
      </c>
    </row>
    <row r="304" spans="1:2" x14ac:dyDescent="0.25">
      <c r="A304" s="175" t="s">
        <v>741</v>
      </c>
      <c r="B304" s="31" t="s">
        <v>742</v>
      </c>
    </row>
    <row r="305" spans="1:2" x14ac:dyDescent="0.25">
      <c r="A305" s="175" t="s">
        <v>743</v>
      </c>
      <c r="B305" s="31" t="s">
        <v>744</v>
      </c>
    </row>
    <row r="306" spans="1:2" x14ac:dyDescent="0.25">
      <c r="A306" s="175" t="s">
        <v>745</v>
      </c>
      <c r="B306" s="31" t="s">
        <v>746</v>
      </c>
    </row>
    <row r="307" spans="1:2" x14ac:dyDescent="0.25">
      <c r="A307" s="175" t="s">
        <v>747</v>
      </c>
      <c r="B307" s="31" t="s">
        <v>748</v>
      </c>
    </row>
    <row r="308" spans="1:2" x14ac:dyDescent="0.25">
      <c r="A308" s="175" t="s">
        <v>749</v>
      </c>
      <c r="B308" s="31" t="s">
        <v>750</v>
      </c>
    </row>
    <row r="309" spans="1:2" x14ac:dyDescent="0.25">
      <c r="A309" s="175" t="s">
        <v>751</v>
      </c>
      <c r="B309" s="31" t="s">
        <v>752</v>
      </c>
    </row>
    <row r="310" spans="1:2" x14ac:dyDescent="0.25">
      <c r="A310" s="175" t="s">
        <v>753</v>
      </c>
      <c r="B310" s="31" t="s">
        <v>754</v>
      </c>
    </row>
    <row r="311" spans="1:2" x14ac:dyDescent="0.25">
      <c r="A311" s="175" t="s">
        <v>755</v>
      </c>
      <c r="B311" s="31" t="s">
        <v>756</v>
      </c>
    </row>
    <row r="312" spans="1:2" x14ac:dyDescent="0.25">
      <c r="A312" s="175" t="s">
        <v>757</v>
      </c>
      <c r="B312" s="31" t="s">
        <v>758</v>
      </c>
    </row>
    <row r="313" spans="1:2" x14ac:dyDescent="0.25">
      <c r="A313" s="175" t="s">
        <v>759</v>
      </c>
      <c r="B313" s="31" t="s">
        <v>760</v>
      </c>
    </row>
    <row r="314" spans="1:2" x14ac:dyDescent="0.25">
      <c r="A314" s="175" t="s">
        <v>761</v>
      </c>
      <c r="B314" s="31" t="s">
        <v>762</v>
      </c>
    </row>
    <row r="315" spans="1:2" x14ac:dyDescent="0.25">
      <c r="A315" s="175" t="s">
        <v>763</v>
      </c>
      <c r="B315" s="31" t="s">
        <v>764</v>
      </c>
    </row>
    <row r="316" spans="1:2" x14ac:dyDescent="0.25">
      <c r="A316" s="175" t="s">
        <v>765</v>
      </c>
      <c r="B316" s="31" t="s">
        <v>766</v>
      </c>
    </row>
    <row r="317" spans="1:2" x14ac:dyDescent="0.25">
      <c r="A317" s="175" t="s">
        <v>767</v>
      </c>
      <c r="B317" s="31" t="s">
        <v>768</v>
      </c>
    </row>
    <row r="318" spans="1:2" x14ac:dyDescent="0.25">
      <c r="A318" s="175" t="s">
        <v>769</v>
      </c>
      <c r="B318" s="31" t="s">
        <v>770</v>
      </c>
    </row>
    <row r="319" spans="1:2" x14ac:dyDescent="0.25">
      <c r="A319" s="175" t="s">
        <v>771</v>
      </c>
      <c r="B319" s="31" t="s">
        <v>772</v>
      </c>
    </row>
    <row r="320" spans="1:2" x14ac:dyDescent="0.25">
      <c r="A320" s="175" t="s">
        <v>773</v>
      </c>
      <c r="B320" s="31" t="s">
        <v>774</v>
      </c>
    </row>
    <row r="321" spans="1:2" x14ac:dyDescent="0.25">
      <c r="A321" s="175" t="s">
        <v>775</v>
      </c>
      <c r="B321" s="31" t="s">
        <v>776</v>
      </c>
    </row>
    <row r="322" spans="1:2" x14ac:dyDescent="0.25">
      <c r="A322" s="175" t="s">
        <v>777</v>
      </c>
      <c r="B322" s="31" t="s">
        <v>778</v>
      </c>
    </row>
    <row r="323" spans="1:2" x14ac:dyDescent="0.25">
      <c r="A323" s="175" t="s">
        <v>779</v>
      </c>
      <c r="B323" s="31" t="s">
        <v>780</v>
      </c>
    </row>
    <row r="324" spans="1:2" x14ac:dyDescent="0.25">
      <c r="A324" s="175" t="s">
        <v>781</v>
      </c>
      <c r="B324" s="31" t="s">
        <v>782</v>
      </c>
    </row>
    <row r="325" spans="1:2" x14ac:dyDescent="0.25">
      <c r="A325" s="175" t="s">
        <v>783</v>
      </c>
      <c r="B325" s="31" t="s">
        <v>784</v>
      </c>
    </row>
    <row r="326" spans="1:2" x14ac:dyDescent="0.25">
      <c r="A326" s="175" t="s">
        <v>785</v>
      </c>
      <c r="B326" s="31" t="s">
        <v>786</v>
      </c>
    </row>
    <row r="327" spans="1:2" x14ac:dyDescent="0.25">
      <c r="A327" s="175" t="s">
        <v>787</v>
      </c>
      <c r="B327" s="31" t="s">
        <v>788</v>
      </c>
    </row>
    <row r="328" spans="1:2" x14ac:dyDescent="0.25">
      <c r="A328" s="175" t="s">
        <v>789</v>
      </c>
      <c r="B328" s="31" t="s">
        <v>790</v>
      </c>
    </row>
    <row r="329" spans="1:2" x14ac:dyDescent="0.25">
      <c r="A329" s="175" t="s">
        <v>791</v>
      </c>
      <c r="B329" s="31" t="s">
        <v>792</v>
      </c>
    </row>
    <row r="330" spans="1:2" x14ac:dyDescent="0.25">
      <c r="A330" s="175" t="s">
        <v>793</v>
      </c>
      <c r="B330" s="31" t="s">
        <v>794</v>
      </c>
    </row>
    <row r="331" spans="1:2" x14ac:dyDescent="0.25">
      <c r="A331" s="175" t="s">
        <v>795</v>
      </c>
      <c r="B331" s="31" t="s">
        <v>796</v>
      </c>
    </row>
    <row r="332" spans="1:2" x14ac:dyDescent="0.25">
      <c r="A332" s="175" t="s">
        <v>797</v>
      </c>
      <c r="B332" s="31" t="s">
        <v>798</v>
      </c>
    </row>
    <row r="333" spans="1:2" x14ac:dyDescent="0.25">
      <c r="A333" s="175" t="s">
        <v>799</v>
      </c>
      <c r="B333" s="31" t="s">
        <v>800</v>
      </c>
    </row>
    <row r="334" spans="1:2" x14ac:dyDescent="0.25">
      <c r="A334" s="175" t="s">
        <v>801</v>
      </c>
      <c r="B334" s="31" t="s">
        <v>802</v>
      </c>
    </row>
    <row r="335" spans="1:2" x14ac:dyDescent="0.25">
      <c r="A335" s="175" t="s">
        <v>803</v>
      </c>
      <c r="B335" s="31" t="s">
        <v>804</v>
      </c>
    </row>
    <row r="336" spans="1:2" x14ac:dyDescent="0.25">
      <c r="A336" s="175" t="s">
        <v>805</v>
      </c>
      <c r="B336" s="31" t="s">
        <v>806</v>
      </c>
    </row>
    <row r="337" spans="1:2" x14ac:dyDescent="0.25">
      <c r="A337" s="175" t="s">
        <v>807</v>
      </c>
      <c r="B337" s="31" t="s">
        <v>808</v>
      </c>
    </row>
    <row r="338" spans="1:2" x14ac:dyDescent="0.25">
      <c r="A338" s="175" t="s">
        <v>809</v>
      </c>
      <c r="B338" s="31" t="s">
        <v>810</v>
      </c>
    </row>
    <row r="339" spans="1:2" x14ac:dyDescent="0.25">
      <c r="A339" s="175" t="s">
        <v>811</v>
      </c>
      <c r="B339" s="31" t="s">
        <v>812</v>
      </c>
    </row>
    <row r="340" spans="1:2" x14ac:dyDescent="0.25">
      <c r="A340" s="175" t="s">
        <v>813</v>
      </c>
      <c r="B340" s="31" t="s">
        <v>814</v>
      </c>
    </row>
    <row r="341" spans="1:2" x14ac:dyDescent="0.25">
      <c r="A341" s="175" t="s">
        <v>815</v>
      </c>
      <c r="B341" s="31" t="s">
        <v>816</v>
      </c>
    </row>
    <row r="342" spans="1:2" x14ac:dyDescent="0.25">
      <c r="A342" s="175" t="s">
        <v>817</v>
      </c>
      <c r="B342" s="31" t="s">
        <v>818</v>
      </c>
    </row>
    <row r="343" spans="1:2" x14ac:dyDescent="0.25">
      <c r="A343" s="175" t="s">
        <v>819</v>
      </c>
      <c r="B343" s="31" t="s">
        <v>820</v>
      </c>
    </row>
    <row r="344" spans="1:2" x14ac:dyDescent="0.25">
      <c r="A344" s="175" t="s">
        <v>821</v>
      </c>
      <c r="B344" s="31" t="s">
        <v>822</v>
      </c>
    </row>
    <row r="345" spans="1:2" x14ac:dyDescent="0.25">
      <c r="A345" s="175" t="s">
        <v>823</v>
      </c>
      <c r="B345" s="31" t="s">
        <v>824</v>
      </c>
    </row>
    <row r="346" spans="1:2" x14ac:dyDescent="0.25">
      <c r="A346" s="175" t="s">
        <v>825</v>
      </c>
      <c r="B346" s="31" t="s">
        <v>826</v>
      </c>
    </row>
    <row r="347" spans="1:2" x14ac:dyDescent="0.25">
      <c r="A347" s="175" t="s">
        <v>827</v>
      </c>
      <c r="B347" s="31" t="s">
        <v>828</v>
      </c>
    </row>
    <row r="348" spans="1:2" x14ac:dyDescent="0.25">
      <c r="A348" s="175" t="s">
        <v>829</v>
      </c>
      <c r="B348" s="31" t="s">
        <v>830</v>
      </c>
    </row>
    <row r="349" spans="1:2" x14ac:dyDescent="0.25">
      <c r="A349" s="175" t="s">
        <v>831</v>
      </c>
      <c r="B349" s="31" t="s">
        <v>832</v>
      </c>
    </row>
    <row r="350" spans="1:2" x14ac:dyDescent="0.25">
      <c r="A350" s="175" t="s">
        <v>833</v>
      </c>
      <c r="B350" s="31" t="s">
        <v>834</v>
      </c>
    </row>
    <row r="351" spans="1:2" x14ac:dyDescent="0.25">
      <c r="A351" s="175" t="s">
        <v>835</v>
      </c>
      <c r="B351" s="31" t="s">
        <v>836</v>
      </c>
    </row>
    <row r="352" spans="1:2" x14ac:dyDescent="0.25">
      <c r="A352" s="175" t="s">
        <v>837</v>
      </c>
      <c r="B352" s="31" t="s">
        <v>838</v>
      </c>
    </row>
    <row r="353" spans="1:2" x14ac:dyDescent="0.25">
      <c r="A353" s="175" t="s">
        <v>839</v>
      </c>
      <c r="B353" s="31" t="s">
        <v>840</v>
      </c>
    </row>
    <row r="354" spans="1:2" x14ac:dyDescent="0.25">
      <c r="A354" s="175" t="s">
        <v>841</v>
      </c>
      <c r="B354" s="31" t="s">
        <v>842</v>
      </c>
    </row>
    <row r="355" spans="1:2" x14ac:dyDescent="0.25">
      <c r="A355" s="175" t="s">
        <v>843</v>
      </c>
      <c r="B355" s="31" t="s">
        <v>844</v>
      </c>
    </row>
    <row r="356" spans="1:2" x14ac:dyDescent="0.25">
      <c r="A356" s="175" t="s">
        <v>845</v>
      </c>
      <c r="B356" s="31" t="s">
        <v>846</v>
      </c>
    </row>
    <row r="357" spans="1:2" x14ac:dyDescent="0.25">
      <c r="A357" s="175" t="s">
        <v>847</v>
      </c>
      <c r="B357" s="31" t="s">
        <v>848</v>
      </c>
    </row>
    <row r="358" spans="1:2" x14ac:dyDescent="0.25">
      <c r="A358" s="175" t="s">
        <v>849</v>
      </c>
      <c r="B358" s="31" t="s">
        <v>850</v>
      </c>
    </row>
    <row r="359" spans="1:2" x14ac:dyDescent="0.25">
      <c r="A359" s="175" t="s">
        <v>851</v>
      </c>
      <c r="B359" s="31" t="s">
        <v>852</v>
      </c>
    </row>
    <row r="360" spans="1:2" x14ac:dyDescent="0.25">
      <c r="A360" s="175" t="s">
        <v>853</v>
      </c>
      <c r="B360" s="31" t="s">
        <v>854</v>
      </c>
    </row>
    <row r="361" spans="1:2" x14ac:dyDescent="0.25">
      <c r="A361" s="175" t="s">
        <v>855</v>
      </c>
      <c r="B361" s="31" t="s">
        <v>856</v>
      </c>
    </row>
    <row r="362" spans="1:2" x14ac:dyDescent="0.25">
      <c r="A362" s="175" t="s">
        <v>857</v>
      </c>
      <c r="B362" s="31" t="s">
        <v>858</v>
      </c>
    </row>
    <row r="363" spans="1:2" x14ac:dyDescent="0.25">
      <c r="A363" s="175" t="s">
        <v>859</v>
      </c>
      <c r="B363" s="31" t="s">
        <v>860</v>
      </c>
    </row>
    <row r="364" spans="1:2" x14ac:dyDescent="0.25">
      <c r="A364" s="175" t="s">
        <v>861</v>
      </c>
      <c r="B364" s="31" t="s">
        <v>862</v>
      </c>
    </row>
    <row r="365" spans="1:2" x14ac:dyDescent="0.25">
      <c r="A365" s="175" t="s">
        <v>863</v>
      </c>
      <c r="B365" s="31" t="s">
        <v>864</v>
      </c>
    </row>
    <row r="366" spans="1:2" x14ac:dyDescent="0.25">
      <c r="A366" s="175" t="s">
        <v>865</v>
      </c>
      <c r="B366" s="31" t="s">
        <v>866</v>
      </c>
    </row>
    <row r="367" spans="1:2" x14ac:dyDescent="0.25">
      <c r="A367" s="175" t="s">
        <v>867</v>
      </c>
      <c r="B367" s="31" t="s">
        <v>868</v>
      </c>
    </row>
    <row r="368" spans="1:2" x14ac:dyDescent="0.25">
      <c r="A368" s="175" t="s">
        <v>869</v>
      </c>
      <c r="B368" s="31" t="s">
        <v>870</v>
      </c>
    </row>
    <row r="369" spans="1:2" x14ac:dyDescent="0.25">
      <c r="A369" s="175" t="s">
        <v>871</v>
      </c>
      <c r="B369" s="31" t="s">
        <v>872</v>
      </c>
    </row>
    <row r="370" spans="1:2" x14ac:dyDescent="0.25">
      <c r="A370" s="175" t="s">
        <v>873</v>
      </c>
      <c r="B370" s="31" t="s">
        <v>874</v>
      </c>
    </row>
    <row r="371" spans="1:2" x14ac:dyDescent="0.25">
      <c r="A371" s="175" t="s">
        <v>875</v>
      </c>
      <c r="B371" s="31" t="s">
        <v>876</v>
      </c>
    </row>
    <row r="372" spans="1:2" x14ac:dyDescent="0.25">
      <c r="A372" s="175" t="s">
        <v>877</v>
      </c>
      <c r="B372" s="31" t="s">
        <v>878</v>
      </c>
    </row>
    <row r="373" spans="1:2" x14ac:dyDescent="0.25">
      <c r="A373" s="175" t="s">
        <v>879</v>
      </c>
      <c r="B373" s="31" t="s">
        <v>880</v>
      </c>
    </row>
    <row r="374" spans="1:2" x14ac:dyDescent="0.25">
      <c r="A374" s="175" t="s">
        <v>881</v>
      </c>
      <c r="B374" s="31" t="s">
        <v>882</v>
      </c>
    </row>
    <row r="375" spans="1:2" x14ac:dyDescent="0.25">
      <c r="A375" s="175" t="s">
        <v>883</v>
      </c>
      <c r="B375" s="31" t="s">
        <v>884</v>
      </c>
    </row>
    <row r="376" spans="1:2" x14ac:dyDescent="0.25">
      <c r="A376" s="175" t="s">
        <v>885</v>
      </c>
      <c r="B376" s="31" t="s">
        <v>886</v>
      </c>
    </row>
    <row r="377" spans="1:2" x14ac:dyDescent="0.25">
      <c r="A377" s="175" t="s">
        <v>887</v>
      </c>
      <c r="B377" s="31" t="s">
        <v>888</v>
      </c>
    </row>
    <row r="378" spans="1:2" x14ac:dyDescent="0.25">
      <c r="A378" s="175" t="s">
        <v>889</v>
      </c>
      <c r="B378" s="31" t="s">
        <v>890</v>
      </c>
    </row>
    <row r="379" spans="1:2" x14ac:dyDescent="0.25">
      <c r="A379" s="175" t="s">
        <v>891</v>
      </c>
      <c r="B379" s="31" t="s">
        <v>892</v>
      </c>
    </row>
    <row r="380" spans="1:2" x14ac:dyDescent="0.25">
      <c r="A380" s="175" t="s">
        <v>893</v>
      </c>
      <c r="B380" s="31" t="s">
        <v>894</v>
      </c>
    </row>
    <row r="381" spans="1:2" x14ac:dyDescent="0.25">
      <c r="A381" s="175" t="s">
        <v>895</v>
      </c>
      <c r="B381" s="31" t="s">
        <v>896</v>
      </c>
    </row>
    <row r="382" spans="1:2" x14ac:dyDescent="0.25">
      <c r="A382" s="175" t="s">
        <v>897</v>
      </c>
      <c r="B382" s="31" t="s">
        <v>898</v>
      </c>
    </row>
    <row r="383" spans="1:2" x14ac:dyDescent="0.25">
      <c r="A383" s="175" t="s">
        <v>899</v>
      </c>
      <c r="B383" s="31" t="s">
        <v>900</v>
      </c>
    </row>
    <row r="384" spans="1:2" x14ac:dyDescent="0.25">
      <c r="A384" s="175" t="s">
        <v>901</v>
      </c>
      <c r="B384" s="31" t="s">
        <v>902</v>
      </c>
    </row>
    <row r="385" spans="1:2" x14ac:dyDescent="0.25">
      <c r="A385" s="175" t="s">
        <v>903</v>
      </c>
      <c r="B385" s="31" t="s">
        <v>904</v>
      </c>
    </row>
    <row r="386" spans="1:2" x14ac:dyDescent="0.25">
      <c r="A386" s="175" t="s">
        <v>905</v>
      </c>
      <c r="B386" s="31" t="s">
        <v>906</v>
      </c>
    </row>
    <row r="387" spans="1:2" x14ac:dyDescent="0.25">
      <c r="A387" s="175" t="s">
        <v>907</v>
      </c>
      <c r="B387" s="31" t="s">
        <v>908</v>
      </c>
    </row>
    <row r="388" spans="1:2" x14ac:dyDescent="0.25">
      <c r="A388" s="175" t="s">
        <v>909</v>
      </c>
      <c r="B388" s="31" t="s">
        <v>910</v>
      </c>
    </row>
    <row r="389" spans="1:2" x14ac:dyDescent="0.25">
      <c r="A389" s="175" t="s">
        <v>911</v>
      </c>
      <c r="B389" s="31" t="s">
        <v>912</v>
      </c>
    </row>
    <row r="390" spans="1:2" x14ac:dyDescent="0.25">
      <c r="A390" s="175" t="s">
        <v>913</v>
      </c>
      <c r="B390" s="31" t="s">
        <v>914</v>
      </c>
    </row>
    <row r="391" spans="1:2" x14ac:dyDescent="0.25">
      <c r="A391" s="175" t="s">
        <v>915</v>
      </c>
      <c r="B391" s="31" t="s">
        <v>916</v>
      </c>
    </row>
    <row r="392" spans="1:2" x14ac:dyDescent="0.25">
      <c r="A392" s="175" t="s">
        <v>917</v>
      </c>
      <c r="B392" s="31" t="s">
        <v>918</v>
      </c>
    </row>
    <row r="393" spans="1:2" x14ac:dyDescent="0.25">
      <c r="A393" s="175" t="s">
        <v>919</v>
      </c>
      <c r="B393" s="31" t="s">
        <v>920</v>
      </c>
    </row>
    <row r="394" spans="1:2" x14ac:dyDescent="0.25">
      <c r="A394" s="175" t="s">
        <v>921</v>
      </c>
      <c r="B394" s="31" t="s">
        <v>922</v>
      </c>
    </row>
    <row r="395" spans="1:2" x14ac:dyDescent="0.25">
      <c r="A395" s="175" t="s">
        <v>923</v>
      </c>
      <c r="B395" s="31" t="s">
        <v>924</v>
      </c>
    </row>
    <row r="396" spans="1:2" x14ac:dyDescent="0.25">
      <c r="A396" s="175" t="s">
        <v>925</v>
      </c>
      <c r="B396" s="31" t="s">
        <v>926</v>
      </c>
    </row>
    <row r="397" spans="1:2" x14ac:dyDescent="0.25">
      <c r="A397" s="175" t="s">
        <v>927</v>
      </c>
      <c r="B397" s="31" t="s">
        <v>928</v>
      </c>
    </row>
    <row r="398" spans="1:2" x14ac:dyDescent="0.25">
      <c r="A398" s="175" t="s">
        <v>929</v>
      </c>
      <c r="B398" s="31" t="s">
        <v>930</v>
      </c>
    </row>
    <row r="399" spans="1:2" x14ac:dyDescent="0.25">
      <c r="A399" s="175" t="s">
        <v>931</v>
      </c>
      <c r="B399" s="31" t="s">
        <v>932</v>
      </c>
    </row>
    <row r="400" spans="1:2" x14ac:dyDescent="0.25">
      <c r="A400" s="175" t="s">
        <v>933</v>
      </c>
      <c r="B400" s="31" t="s">
        <v>934</v>
      </c>
    </row>
    <row r="401" spans="1:2" x14ac:dyDescent="0.25">
      <c r="A401" s="175" t="s">
        <v>935</v>
      </c>
      <c r="B401" s="31" t="s">
        <v>936</v>
      </c>
    </row>
    <row r="402" spans="1:2" x14ac:dyDescent="0.25">
      <c r="A402" s="175" t="s">
        <v>937</v>
      </c>
      <c r="B402" s="31" t="s">
        <v>938</v>
      </c>
    </row>
    <row r="403" spans="1:2" x14ac:dyDescent="0.25">
      <c r="A403" s="175" t="s">
        <v>939</v>
      </c>
      <c r="B403" s="31" t="s">
        <v>940</v>
      </c>
    </row>
    <row r="404" spans="1:2" x14ac:dyDescent="0.25">
      <c r="A404" s="175" t="s">
        <v>941</v>
      </c>
      <c r="B404" s="31" t="s">
        <v>942</v>
      </c>
    </row>
    <row r="405" spans="1:2" x14ac:dyDescent="0.25">
      <c r="A405" s="175" t="s">
        <v>943</v>
      </c>
      <c r="B405" s="31" t="s">
        <v>944</v>
      </c>
    </row>
    <row r="406" spans="1:2" x14ac:dyDescent="0.25">
      <c r="A406" s="175" t="s">
        <v>945</v>
      </c>
      <c r="B406" s="31" t="s">
        <v>946</v>
      </c>
    </row>
    <row r="407" spans="1:2" x14ac:dyDescent="0.25">
      <c r="A407" s="175" t="s">
        <v>947</v>
      </c>
      <c r="B407" s="31" t="s">
        <v>948</v>
      </c>
    </row>
    <row r="408" spans="1:2" x14ac:dyDescent="0.25">
      <c r="A408" s="175" t="s">
        <v>949</v>
      </c>
      <c r="B408" s="31" t="s">
        <v>950</v>
      </c>
    </row>
    <row r="409" spans="1:2" x14ac:dyDescent="0.25">
      <c r="A409" s="175" t="s">
        <v>951</v>
      </c>
      <c r="B409" s="31" t="s">
        <v>952</v>
      </c>
    </row>
    <row r="410" spans="1:2" x14ac:dyDescent="0.25">
      <c r="A410" s="175" t="s">
        <v>953</v>
      </c>
      <c r="B410" s="31" t="s">
        <v>954</v>
      </c>
    </row>
    <row r="411" spans="1:2" x14ac:dyDescent="0.25">
      <c r="A411" s="175" t="s">
        <v>955</v>
      </c>
      <c r="B411" s="31" t="s">
        <v>956</v>
      </c>
    </row>
    <row r="412" spans="1:2" x14ac:dyDescent="0.25">
      <c r="A412" s="175" t="s">
        <v>957</v>
      </c>
      <c r="B412" s="31" t="s">
        <v>958</v>
      </c>
    </row>
    <row r="413" spans="1:2" x14ac:dyDescent="0.25">
      <c r="A413" s="175" t="s">
        <v>959</v>
      </c>
      <c r="B413" s="31" t="s">
        <v>960</v>
      </c>
    </row>
    <row r="414" spans="1:2" x14ac:dyDescent="0.25">
      <c r="A414" s="175" t="s">
        <v>961</v>
      </c>
      <c r="B414" s="31" t="s">
        <v>962</v>
      </c>
    </row>
    <row r="415" spans="1:2" x14ac:dyDescent="0.25">
      <c r="A415" s="175" t="s">
        <v>963</v>
      </c>
      <c r="B415" s="31" t="s">
        <v>964</v>
      </c>
    </row>
    <row r="416" spans="1:2" x14ac:dyDescent="0.25">
      <c r="A416" s="175" t="s">
        <v>965</v>
      </c>
      <c r="B416" s="31" t="s">
        <v>966</v>
      </c>
    </row>
    <row r="417" spans="1:2" x14ac:dyDescent="0.25">
      <c r="A417" s="175" t="s">
        <v>967</v>
      </c>
      <c r="B417" s="31" t="s">
        <v>968</v>
      </c>
    </row>
    <row r="418" spans="1:2" x14ac:dyDescent="0.25">
      <c r="A418" s="175" t="s">
        <v>969</v>
      </c>
      <c r="B418" s="31" t="s">
        <v>970</v>
      </c>
    </row>
    <row r="419" spans="1:2" x14ac:dyDescent="0.25">
      <c r="A419" s="175" t="s">
        <v>971</v>
      </c>
      <c r="B419" s="31" t="s">
        <v>972</v>
      </c>
    </row>
    <row r="420" spans="1:2" x14ac:dyDescent="0.25">
      <c r="A420" s="175" t="s">
        <v>973</v>
      </c>
      <c r="B420" s="31" t="s">
        <v>974</v>
      </c>
    </row>
    <row r="421" spans="1:2" x14ac:dyDescent="0.25">
      <c r="A421" s="175" t="s">
        <v>975</v>
      </c>
      <c r="B421" s="31" t="s">
        <v>976</v>
      </c>
    </row>
    <row r="422" spans="1:2" x14ac:dyDescent="0.25">
      <c r="A422" s="175" t="s">
        <v>977</v>
      </c>
      <c r="B422" s="31" t="s">
        <v>978</v>
      </c>
    </row>
    <row r="423" spans="1:2" x14ac:dyDescent="0.25">
      <c r="A423" s="175" t="s">
        <v>979</v>
      </c>
      <c r="B423" s="31" t="s">
        <v>980</v>
      </c>
    </row>
    <row r="424" spans="1:2" x14ac:dyDescent="0.25">
      <c r="A424" s="175" t="s">
        <v>981</v>
      </c>
      <c r="B424" s="31" t="s">
        <v>982</v>
      </c>
    </row>
    <row r="425" spans="1:2" x14ac:dyDescent="0.25">
      <c r="A425" s="175" t="s">
        <v>983</v>
      </c>
      <c r="B425" s="31" t="s">
        <v>984</v>
      </c>
    </row>
    <row r="426" spans="1:2" x14ac:dyDescent="0.25">
      <c r="A426" s="175" t="s">
        <v>985</v>
      </c>
      <c r="B426" s="31" t="s">
        <v>986</v>
      </c>
    </row>
    <row r="427" spans="1:2" x14ac:dyDescent="0.25">
      <c r="A427" s="175" t="s">
        <v>987</v>
      </c>
      <c r="B427" s="31" t="s">
        <v>988</v>
      </c>
    </row>
    <row r="428" spans="1:2" x14ac:dyDescent="0.25">
      <c r="A428" s="175" t="s">
        <v>989</v>
      </c>
      <c r="B428" s="31" t="s">
        <v>990</v>
      </c>
    </row>
    <row r="429" spans="1:2" x14ac:dyDescent="0.25">
      <c r="A429" s="175" t="s">
        <v>991</v>
      </c>
      <c r="B429" s="31" t="s">
        <v>992</v>
      </c>
    </row>
    <row r="430" spans="1:2" x14ac:dyDescent="0.25">
      <c r="A430" s="175" t="s">
        <v>993</v>
      </c>
      <c r="B430" s="31" t="s">
        <v>994</v>
      </c>
    </row>
    <row r="431" spans="1:2" x14ac:dyDescent="0.25">
      <c r="A431" s="175" t="s">
        <v>995</v>
      </c>
      <c r="B431" s="31" t="s">
        <v>996</v>
      </c>
    </row>
    <row r="432" spans="1:2" x14ac:dyDescent="0.25">
      <c r="A432" s="175" t="s">
        <v>997</v>
      </c>
      <c r="B432" s="31" t="s">
        <v>998</v>
      </c>
    </row>
    <row r="433" spans="1:2" x14ac:dyDescent="0.25">
      <c r="A433" s="175" t="s">
        <v>999</v>
      </c>
      <c r="B433" s="31" t="s">
        <v>1000</v>
      </c>
    </row>
    <row r="434" spans="1:2" x14ac:dyDescent="0.25">
      <c r="A434" s="175" t="s">
        <v>1001</v>
      </c>
      <c r="B434" s="31" t="s">
        <v>1002</v>
      </c>
    </row>
    <row r="435" spans="1:2" x14ac:dyDescent="0.25">
      <c r="A435" s="175" t="s">
        <v>1003</v>
      </c>
      <c r="B435" s="31" t="s">
        <v>1004</v>
      </c>
    </row>
    <row r="436" spans="1:2" x14ac:dyDescent="0.25">
      <c r="A436" s="175" t="s">
        <v>1005</v>
      </c>
      <c r="B436" s="31" t="s">
        <v>1006</v>
      </c>
    </row>
    <row r="437" spans="1:2" x14ac:dyDescent="0.25">
      <c r="A437" s="175" t="s">
        <v>1007</v>
      </c>
      <c r="B437" s="31" t="s">
        <v>1008</v>
      </c>
    </row>
    <row r="438" spans="1:2" x14ac:dyDescent="0.25">
      <c r="A438" s="175" t="s">
        <v>1009</v>
      </c>
      <c r="B438" s="31" t="s">
        <v>1010</v>
      </c>
    </row>
    <row r="439" spans="1:2" x14ac:dyDescent="0.25">
      <c r="A439" s="175" t="s">
        <v>1011</v>
      </c>
      <c r="B439" s="31" t="s">
        <v>1012</v>
      </c>
    </row>
    <row r="440" spans="1:2" x14ac:dyDescent="0.25">
      <c r="A440" s="175" t="s">
        <v>1013</v>
      </c>
      <c r="B440" s="31" t="s">
        <v>1014</v>
      </c>
    </row>
    <row r="441" spans="1:2" x14ac:dyDescent="0.25">
      <c r="A441" s="175" t="s">
        <v>1015</v>
      </c>
      <c r="B441" s="31" t="s">
        <v>1016</v>
      </c>
    </row>
    <row r="442" spans="1:2" x14ac:dyDescent="0.25">
      <c r="A442" s="175" t="s">
        <v>1017</v>
      </c>
      <c r="B442" s="31" t="s">
        <v>1018</v>
      </c>
    </row>
    <row r="443" spans="1:2" x14ac:dyDescent="0.25">
      <c r="A443" s="175" t="s">
        <v>1019</v>
      </c>
      <c r="B443" s="31" t="s">
        <v>1020</v>
      </c>
    </row>
    <row r="444" spans="1:2" x14ac:dyDescent="0.25">
      <c r="A444" s="175" t="s">
        <v>1021</v>
      </c>
      <c r="B444" s="31" t="s">
        <v>1022</v>
      </c>
    </row>
    <row r="445" spans="1:2" x14ac:dyDescent="0.25">
      <c r="A445" s="175" t="s">
        <v>1023</v>
      </c>
      <c r="B445" s="31" t="s">
        <v>1024</v>
      </c>
    </row>
    <row r="446" spans="1:2" x14ac:dyDescent="0.25">
      <c r="A446" s="175" t="s">
        <v>1025</v>
      </c>
      <c r="B446" s="31" t="s">
        <v>1026</v>
      </c>
    </row>
    <row r="447" spans="1:2" x14ac:dyDescent="0.25">
      <c r="A447" s="175" t="s">
        <v>1027</v>
      </c>
      <c r="B447" s="31" t="s">
        <v>1028</v>
      </c>
    </row>
    <row r="448" spans="1:2" x14ac:dyDescent="0.25">
      <c r="A448" s="175" t="s">
        <v>1029</v>
      </c>
      <c r="B448" s="31" t="s">
        <v>1030</v>
      </c>
    </row>
    <row r="449" spans="1:2" x14ac:dyDescent="0.25">
      <c r="A449" s="175" t="s">
        <v>1031</v>
      </c>
      <c r="B449" s="31" t="s">
        <v>1032</v>
      </c>
    </row>
    <row r="450" spans="1:2" x14ac:dyDescent="0.25">
      <c r="A450" s="175" t="s">
        <v>1033</v>
      </c>
      <c r="B450" s="31" t="s">
        <v>1034</v>
      </c>
    </row>
    <row r="451" spans="1:2" x14ac:dyDescent="0.25">
      <c r="A451" s="175" t="s">
        <v>1035</v>
      </c>
      <c r="B451" s="31" t="s">
        <v>1036</v>
      </c>
    </row>
    <row r="452" spans="1:2" x14ac:dyDescent="0.25">
      <c r="A452" s="175" t="s">
        <v>1037</v>
      </c>
      <c r="B452" s="31" t="s">
        <v>1038</v>
      </c>
    </row>
    <row r="453" spans="1:2" x14ac:dyDescent="0.25">
      <c r="A453" s="175" t="s">
        <v>1039</v>
      </c>
      <c r="B453" s="31" t="s">
        <v>1040</v>
      </c>
    </row>
    <row r="454" spans="1:2" x14ac:dyDescent="0.25">
      <c r="A454" s="175" t="s">
        <v>1041</v>
      </c>
      <c r="B454" s="31" t="s">
        <v>1042</v>
      </c>
    </row>
    <row r="455" spans="1:2" x14ac:dyDescent="0.25">
      <c r="A455" s="175" t="s">
        <v>1043</v>
      </c>
      <c r="B455" s="31" t="s">
        <v>1044</v>
      </c>
    </row>
    <row r="456" spans="1:2" x14ac:dyDescent="0.25">
      <c r="A456" s="175" t="s">
        <v>1045</v>
      </c>
      <c r="B456" s="31" t="s">
        <v>1046</v>
      </c>
    </row>
    <row r="457" spans="1:2" x14ac:dyDescent="0.25">
      <c r="A457" s="175" t="s">
        <v>1047</v>
      </c>
      <c r="B457" s="31" t="s">
        <v>1048</v>
      </c>
    </row>
    <row r="458" spans="1:2" x14ac:dyDescent="0.25">
      <c r="A458" s="175" t="s">
        <v>1049</v>
      </c>
      <c r="B458" s="31" t="s">
        <v>1050</v>
      </c>
    </row>
    <row r="459" spans="1:2" x14ac:dyDescent="0.25">
      <c r="A459" s="175" t="s">
        <v>1051</v>
      </c>
      <c r="B459" s="31" t="s">
        <v>1052</v>
      </c>
    </row>
    <row r="460" spans="1:2" x14ac:dyDescent="0.25">
      <c r="A460" s="175" t="s">
        <v>1053</v>
      </c>
      <c r="B460" s="31" t="s">
        <v>1054</v>
      </c>
    </row>
    <row r="461" spans="1:2" x14ac:dyDescent="0.25">
      <c r="A461" s="175" t="s">
        <v>1055</v>
      </c>
      <c r="B461" s="31" t="s">
        <v>1056</v>
      </c>
    </row>
    <row r="462" spans="1:2" x14ac:dyDescent="0.25">
      <c r="A462" s="175" t="s">
        <v>1057</v>
      </c>
      <c r="B462" s="31" t="s">
        <v>1058</v>
      </c>
    </row>
    <row r="463" spans="1:2" x14ac:dyDescent="0.25">
      <c r="A463" s="175" t="s">
        <v>1059</v>
      </c>
      <c r="B463" s="31" t="s">
        <v>1060</v>
      </c>
    </row>
    <row r="464" spans="1:2" x14ac:dyDescent="0.25">
      <c r="A464" s="175" t="s">
        <v>1061</v>
      </c>
      <c r="B464" s="31" t="s">
        <v>1062</v>
      </c>
    </row>
    <row r="465" spans="1:2" x14ac:dyDescent="0.25">
      <c r="A465" s="175" t="s">
        <v>1063</v>
      </c>
      <c r="B465" s="31" t="s">
        <v>1064</v>
      </c>
    </row>
    <row r="466" spans="1:2" x14ac:dyDescent="0.25">
      <c r="A466" s="175" t="s">
        <v>1065</v>
      </c>
      <c r="B466" s="31" t="s">
        <v>1066</v>
      </c>
    </row>
    <row r="467" spans="1:2" x14ac:dyDescent="0.25">
      <c r="A467" s="175" t="s">
        <v>1067</v>
      </c>
      <c r="B467" s="31" t="s">
        <v>1068</v>
      </c>
    </row>
    <row r="468" spans="1:2" x14ac:dyDescent="0.25">
      <c r="A468" s="175" t="s">
        <v>1069</v>
      </c>
      <c r="B468" s="31" t="s">
        <v>1070</v>
      </c>
    </row>
    <row r="469" spans="1:2" x14ac:dyDescent="0.25">
      <c r="A469" s="175" t="s">
        <v>1071</v>
      </c>
      <c r="B469" s="31" t="s">
        <v>1072</v>
      </c>
    </row>
    <row r="470" spans="1:2" x14ac:dyDescent="0.25">
      <c r="A470" s="175" t="s">
        <v>1073</v>
      </c>
      <c r="B470" s="31" t="s">
        <v>1074</v>
      </c>
    </row>
    <row r="471" spans="1:2" x14ac:dyDescent="0.25">
      <c r="A471" s="175" t="s">
        <v>1075</v>
      </c>
      <c r="B471" s="31" t="s">
        <v>1076</v>
      </c>
    </row>
    <row r="472" spans="1:2" x14ac:dyDescent="0.25">
      <c r="A472" s="175" t="s">
        <v>1077</v>
      </c>
      <c r="B472" s="31" t="s">
        <v>1078</v>
      </c>
    </row>
    <row r="473" spans="1:2" x14ac:dyDescent="0.25">
      <c r="A473" s="175" t="s">
        <v>1079</v>
      </c>
      <c r="B473" s="31" t="s">
        <v>1080</v>
      </c>
    </row>
    <row r="474" spans="1:2" x14ac:dyDescent="0.25">
      <c r="A474" s="175" t="s">
        <v>1081</v>
      </c>
      <c r="B474" s="31" t="s">
        <v>1082</v>
      </c>
    </row>
    <row r="475" spans="1:2" x14ac:dyDescent="0.25">
      <c r="A475" s="175" t="s">
        <v>1083</v>
      </c>
      <c r="B475" s="31" t="s">
        <v>1084</v>
      </c>
    </row>
    <row r="476" spans="1:2" x14ac:dyDescent="0.25">
      <c r="A476" s="175" t="s">
        <v>1085</v>
      </c>
      <c r="B476" s="31" t="s">
        <v>1086</v>
      </c>
    </row>
    <row r="477" spans="1:2" x14ac:dyDescent="0.25">
      <c r="A477" s="175" t="s">
        <v>1087</v>
      </c>
      <c r="B477" s="31" t="s">
        <v>1088</v>
      </c>
    </row>
    <row r="478" spans="1:2" x14ac:dyDescent="0.25">
      <c r="A478" s="175" t="s">
        <v>1089</v>
      </c>
      <c r="B478" s="31" t="s">
        <v>1090</v>
      </c>
    </row>
    <row r="479" spans="1:2" x14ac:dyDescent="0.25">
      <c r="A479" s="175" t="s">
        <v>1091</v>
      </c>
      <c r="B479" s="31" t="s">
        <v>1092</v>
      </c>
    </row>
    <row r="480" spans="1:2" x14ac:dyDescent="0.25">
      <c r="A480" s="175" t="s">
        <v>1093</v>
      </c>
      <c r="B480" s="31" t="s">
        <v>1094</v>
      </c>
    </row>
    <row r="481" spans="1:2" x14ac:dyDescent="0.25">
      <c r="A481" s="175" t="s">
        <v>1095</v>
      </c>
      <c r="B481" s="31" t="s">
        <v>1096</v>
      </c>
    </row>
    <row r="482" spans="1:2" x14ac:dyDescent="0.25">
      <c r="A482" s="175" t="s">
        <v>1097</v>
      </c>
      <c r="B482" s="31" t="s">
        <v>1098</v>
      </c>
    </row>
    <row r="483" spans="1:2" x14ac:dyDescent="0.25">
      <c r="A483" s="175" t="s">
        <v>1099</v>
      </c>
      <c r="B483" s="31" t="s">
        <v>1100</v>
      </c>
    </row>
    <row r="484" spans="1:2" x14ac:dyDescent="0.25">
      <c r="A484" s="175" t="s">
        <v>1101</v>
      </c>
      <c r="B484" s="31" t="s">
        <v>1102</v>
      </c>
    </row>
    <row r="485" spans="1:2" x14ac:dyDescent="0.25">
      <c r="A485" s="175" t="s">
        <v>1103</v>
      </c>
      <c r="B485" s="31" t="s">
        <v>1104</v>
      </c>
    </row>
    <row r="486" spans="1:2" x14ac:dyDescent="0.25">
      <c r="A486" s="175" t="s">
        <v>1105</v>
      </c>
      <c r="B486" s="31" t="s">
        <v>1106</v>
      </c>
    </row>
    <row r="487" spans="1:2" x14ac:dyDescent="0.25">
      <c r="A487" s="175" t="s">
        <v>1107</v>
      </c>
      <c r="B487" s="31" t="s">
        <v>1108</v>
      </c>
    </row>
    <row r="488" spans="1:2" x14ac:dyDescent="0.25">
      <c r="A488" s="175" t="s">
        <v>1109</v>
      </c>
      <c r="B488" s="31" t="s">
        <v>1110</v>
      </c>
    </row>
    <row r="489" spans="1:2" x14ac:dyDescent="0.25">
      <c r="A489" s="175" t="s">
        <v>1111</v>
      </c>
      <c r="B489" s="31" t="s">
        <v>1112</v>
      </c>
    </row>
    <row r="490" spans="1:2" x14ac:dyDescent="0.25">
      <c r="A490" s="175" t="s">
        <v>1113</v>
      </c>
      <c r="B490" s="31" t="s">
        <v>1114</v>
      </c>
    </row>
    <row r="491" spans="1:2" x14ac:dyDescent="0.25">
      <c r="A491" s="175" t="s">
        <v>1115</v>
      </c>
      <c r="B491" s="31" t="s">
        <v>1116</v>
      </c>
    </row>
    <row r="492" spans="1:2" x14ac:dyDescent="0.25">
      <c r="A492" s="175" t="s">
        <v>1117</v>
      </c>
      <c r="B492" s="31" t="s">
        <v>1118</v>
      </c>
    </row>
    <row r="493" spans="1:2" x14ac:dyDescent="0.25">
      <c r="A493" s="175" t="s">
        <v>1119</v>
      </c>
      <c r="B493" s="31" t="s">
        <v>1120</v>
      </c>
    </row>
    <row r="494" spans="1:2" x14ac:dyDescent="0.25">
      <c r="A494" s="175" t="s">
        <v>1121</v>
      </c>
      <c r="B494" s="31" t="s">
        <v>1122</v>
      </c>
    </row>
    <row r="495" spans="1:2" x14ac:dyDescent="0.25">
      <c r="A495" s="175" t="s">
        <v>1123</v>
      </c>
      <c r="B495" s="31" t="s">
        <v>1124</v>
      </c>
    </row>
    <row r="496" spans="1:2" x14ac:dyDescent="0.25">
      <c r="A496" s="175" t="s">
        <v>1125</v>
      </c>
      <c r="B496" s="31" t="s">
        <v>1126</v>
      </c>
    </row>
    <row r="497" spans="1:2" x14ac:dyDescent="0.25">
      <c r="A497" s="175" t="s">
        <v>1127</v>
      </c>
      <c r="B497" s="31" t="s">
        <v>1128</v>
      </c>
    </row>
    <row r="498" spans="1:2" x14ac:dyDescent="0.25">
      <c r="A498" s="175" t="s">
        <v>1129</v>
      </c>
      <c r="B498" s="31" t="s">
        <v>1130</v>
      </c>
    </row>
    <row r="499" spans="1:2" x14ac:dyDescent="0.25">
      <c r="A499" s="175" t="s">
        <v>1131</v>
      </c>
      <c r="B499" s="31" t="s">
        <v>1132</v>
      </c>
    </row>
    <row r="500" spans="1:2" x14ac:dyDescent="0.25">
      <c r="A500" s="175" t="s">
        <v>1133</v>
      </c>
      <c r="B500" s="31" t="s">
        <v>1134</v>
      </c>
    </row>
    <row r="501" spans="1:2" x14ac:dyDescent="0.25">
      <c r="A501" s="175" t="s">
        <v>1135</v>
      </c>
      <c r="B501" s="31" t="s">
        <v>1136</v>
      </c>
    </row>
    <row r="502" spans="1:2" x14ac:dyDescent="0.25">
      <c r="A502" s="175" t="s">
        <v>1137</v>
      </c>
      <c r="B502" s="31" t="s">
        <v>1138</v>
      </c>
    </row>
    <row r="503" spans="1:2" x14ac:dyDescent="0.25">
      <c r="A503" s="175" t="s">
        <v>1139</v>
      </c>
      <c r="B503" s="31" t="s">
        <v>1140</v>
      </c>
    </row>
    <row r="504" spans="1:2" x14ac:dyDescent="0.25">
      <c r="A504" s="175" t="s">
        <v>1141</v>
      </c>
      <c r="B504" s="31" t="s">
        <v>1142</v>
      </c>
    </row>
    <row r="505" spans="1:2" x14ac:dyDescent="0.25">
      <c r="A505" s="175" t="s">
        <v>1143</v>
      </c>
      <c r="B505" s="31" t="s">
        <v>1144</v>
      </c>
    </row>
    <row r="506" spans="1:2" x14ac:dyDescent="0.25">
      <c r="A506" s="175" t="s">
        <v>1145</v>
      </c>
      <c r="B506" s="31" t="s">
        <v>1146</v>
      </c>
    </row>
    <row r="507" spans="1:2" x14ac:dyDescent="0.25">
      <c r="A507" s="175" t="s">
        <v>1147</v>
      </c>
      <c r="B507" s="31" t="s">
        <v>1148</v>
      </c>
    </row>
    <row r="508" spans="1:2" x14ac:dyDescent="0.25">
      <c r="A508" s="175" t="s">
        <v>1149</v>
      </c>
      <c r="B508" s="31" t="s">
        <v>1150</v>
      </c>
    </row>
    <row r="509" spans="1:2" x14ac:dyDescent="0.25">
      <c r="A509" s="175" t="s">
        <v>1151</v>
      </c>
      <c r="B509" s="31" t="s">
        <v>1152</v>
      </c>
    </row>
    <row r="510" spans="1:2" x14ac:dyDescent="0.25">
      <c r="A510" s="175" t="s">
        <v>1153</v>
      </c>
      <c r="B510" s="31" t="s">
        <v>1154</v>
      </c>
    </row>
    <row r="511" spans="1:2" x14ac:dyDescent="0.25">
      <c r="A511" s="175" t="s">
        <v>1155</v>
      </c>
      <c r="B511" s="31" t="s">
        <v>1156</v>
      </c>
    </row>
    <row r="512" spans="1:2" x14ac:dyDescent="0.25">
      <c r="A512" s="175" t="s">
        <v>1157</v>
      </c>
      <c r="B512" s="31" t="s">
        <v>1158</v>
      </c>
    </row>
    <row r="513" spans="1:2" x14ac:dyDescent="0.25">
      <c r="A513" s="175" t="s">
        <v>1159</v>
      </c>
      <c r="B513" s="31" t="s">
        <v>1160</v>
      </c>
    </row>
    <row r="514" spans="1:2" x14ac:dyDescent="0.25">
      <c r="A514" s="175" t="s">
        <v>1161</v>
      </c>
      <c r="B514" s="31" t="s">
        <v>1162</v>
      </c>
    </row>
    <row r="515" spans="1:2" x14ac:dyDescent="0.25">
      <c r="A515" s="175" t="s">
        <v>1163</v>
      </c>
      <c r="B515" s="31" t="s">
        <v>1164</v>
      </c>
    </row>
    <row r="516" spans="1:2" x14ac:dyDescent="0.25">
      <c r="A516" s="175" t="s">
        <v>1165</v>
      </c>
      <c r="B516" s="31" t="s">
        <v>1166</v>
      </c>
    </row>
    <row r="517" spans="1:2" x14ac:dyDescent="0.25">
      <c r="A517" s="175" t="s">
        <v>1167</v>
      </c>
      <c r="B517" s="31" t="s">
        <v>1168</v>
      </c>
    </row>
    <row r="518" spans="1:2" x14ac:dyDescent="0.25">
      <c r="A518" s="175" t="s">
        <v>1169</v>
      </c>
      <c r="B518" s="31" t="s">
        <v>1170</v>
      </c>
    </row>
    <row r="519" spans="1:2" x14ac:dyDescent="0.25">
      <c r="A519" s="175" t="s">
        <v>1171</v>
      </c>
      <c r="B519" s="31" t="s">
        <v>1172</v>
      </c>
    </row>
    <row r="520" spans="1:2" x14ac:dyDescent="0.25">
      <c r="A520" s="175" t="s">
        <v>1173</v>
      </c>
      <c r="B520" s="31" t="s">
        <v>1174</v>
      </c>
    </row>
    <row r="521" spans="1:2" x14ac:dyDescent="0.25">
      <c r="A521" s="175" t="s">
        <v>1175</v>
      </c>
      <c r="B521" s="31" t="s">
        <v>1176</v>
      </c>
    </row>
    <row r="522" spans="1:2" x14ac:dyDescent="0.25">
      <c r="A522" s="175" t="s">
        <v>1177</v>
      </c>
      <c r="B522" s="31" t="s">
        <v>1178</v>
      </c>
    </row>
    <row r="523" spans="1:2" x14ac:dyDescent="0.25">
      <c r="A523" s="175" t="s">
        <v>1179</v>
      </c>
      <c r="B523" s="31" t="s">
        <v>1180</v>
      </c>
    </row>
    <row r="524" spans="1:2" x14ac:dyDescent="0.25">
      <c r="A524" s="175" t="s">
        <v>1181</v>
      </c>
      <c r="B524" s="31" t="s">
        <v>1182</v>
      </c>
    </row>
    <row r="525" spans="1:2" x14ac:dyDescent="0.25">
      <c r="A525" s="175" t="s">
        <v>1183</v>
      </c>
      <c r="B525" s="31" t="s">
        <v>1184</v>
      </c>
    </row>
    <row r="526" spans="1:2" x14ac:dyDescent="0.25">
      <c r="A526" s="175" t="s">
        <v>1185</v>
      </c>
      <c r="B526" s="31" t="s">
        <v>1186</v>
      </c>
    </row>
    <row r="527" spans="1:2" x14ac:dyDescent="0.25">
      <c r="A527" s="175" t="s">
        <v>1187</v>
      </c>
      <c r="B527" s="31" t="s">
        <v>1188</v>
      </c>
    </row>
    <row r="528" spans="1:2" x14ac:dyDescent="0.25">
      <c r="A528" s="175" t="s">
        <v>1189</v>
      </c>
      <c r="B528" s="31" t="s">
        <v>1190</v>
      </c>
    </row>
    <row r="529" spans="1:2" x14ac:dyDescent="0.25">
      <c r="A529" s="175" t="s">
        <v>1191</v>
      </c>
      <c r="B529" s="31" t="s">
        <v>1192</v>
      </c>
    </row>
    <row r="530" spans="1:2" x14ac:dyDescent="0.25">
      <c r="A530" s="175" t="s">
        <v>1193</v>
      </c>
      <c r="B530" s="31" t="s">
        <v>1194</v>
      </c>
    </row>
    <row r="531" spans="1:2" x14ac:dyDescent="0.25">
      <c r="A531" s="175" t="s">
        <v>1195</v>
      </c>
      <c r="B531" s="31" t="s">
        <v>1196</v>
      </c>
    </row>
    <row r="532" spans="1:2" x14ac:dyDescent="0.25">
      <c r="A532" s="175" t="s">
        <v>1197</v>
      </c>
      <c r="B532" s="31" t="s">
        <v>1198</v>
      </c>
    </row>
    <row r="533" spans="1:2" x14ac:dyDescent="0.25">
      <c r="A533" s="175" t="s">
        <v>1199</v>
      </c>
      <c r="B533" s="31" t="s">
        <v>1200</v>
      </c>
    </row>
    <row r="534" spans="1:2" x14ac:dyDescent="0.25">
      <c r="A534" s="175" t="s">
        <v>1201</v>
      </c>
      <c r="B534" s="31" t="s">
        <v>1202</v>
      </c>
    </row>
    <row r="535" spans="1:2" x14ac:dyDescent="0.25">
      <c r="A535" s="175" t="s">
        <v>1203</v>
      </c>
      <c r="B535" s="31" t="s">
        <v>1204</v>
      </c>
    </row>
    <row r="536" spans="1:2" x14ac:dyDescent="0.25">
      <c r="A536" s="175" t="s">
        <v>1205</v>
      </c>
      <c r="B536" s="31" t="s">
        <v>1206</v>
      </c>
    </row>
    <row r="537" spans="1:2" x14ac:dyDescent="0.25">
      <c r="A537" s="175" t="s">
        <v>1207</v>
      </c>
      <c r="B537" s="31" t="s">
        <v>1208</v>
      </c>
    </row>
    <row r="538" spans="1:2" x14ac:dyDescent="0.25">
      <c r="A538" s="175" t="s">
        <v>1209</v>
      </c>
      <c r="B538" s="31" t="s">
        <v>1210</v>
      </c>
    </row>
    <row r="539" spans="1:2" x14ac:dyDescent="0.25">
      <c r="A539" s="175" t="s">
        <v>1211</v>
      </c>
      <c r="B539" s="31" t="s">
        <v>1212</v>
      </c>
    </row>
    <row r="540" spans="1:2" x14ac:dyDescent="0.25">
      <c r="A540" s="175" t="s">
        <v>1213</v>
      </c>
      <c r="B540" s="31" t="s">
        <v>1214</v>
      </c>
    </row>
    <row r="541" spans="1:2" x14ac:dyDescent="0.25">
      <c r="A541" s="175" t="s">
        <v>1215</v>
      </c>
      <c r="B541" s="31" t="s">
        <v>1216</v>
      </c>
    </row>
    <row r="542" spans="1:2" x14ac:dyDescent="0.25">
      <c r="A542" s="175" t="s">
        <v>1217</v>
      </c>
      <c r="B542" s="31" t="s">
        <v>1218</v>
      </c>
    </row>
    <row r="543" spans="1:2" x14ac:dyDescent="0.25">
      <c r="A543" s="175" t="s">
        <v>1219</v>
      </c>
      <c r="B543" s="31" t="s">
        <v>1220</v>
      </c>
    </row>
    <row r="544" spans="1:2" x14ac:dyDescent="0.25">
      <c r="A544" s="175" t="s">
        <v>1221</v>
      </c>
      <c r="B544" s="31" t="s">
        <v>1222</v>
      </c>
    </row>
    <row r="545" spans="1:2" x14ac:dyDescent="0.25">
      <c r="A545" s="175" t="s">
        <v>1223</v>
      </c>
      <c r="B545" s="31" t="s">
        <v>1224</v>
      </c>
    </row>
    <row r="546" spans="1:2" x14ac:dyDescent="0.25">
      <c r="A546" s="175" t="s">
        <v>1225</v>
      </c>
      <c r="B546" s="31" t="s">
        <v>1226</v>
      </c>
    </row>
    <row r="547" spans="1:2" x14ac:dyDescent="0.25">
      <c r="A547" s="175" t="s">
        <v>1227</v>
      </c>
      <c r="B547" s="31" t="s">
        <v>1228</v>
      </c>
    </row>
    <row r="548" spans="1:2" x14ac:dyDescent="0.25">
      <c r="A548" s="175" t="s">
        <v>1229</v>
      </c>
      <c r="B548" s="31" t="s">
        <v>1230</v>
      </c>
    </row>
    <row r="549" spans="1:2" x14ac:dyDescent="0.25">
      <c r="A549" s="175" t="s">
        <v>1231</v>
      </c>
      <c r="B549" s="31" t="s">
        <v>1232</v>
      </c>
    </row>
    <row r="550" spans="1:2" x14ac:dyDescent="0.25">
      <c r="A550" s="175" t="s">
        <v>1233</v>
      </c>
      <c r="B550" s="31" t="s">
        <v>1234</v>
      </c>
    </row>
    <row r="551" spans="1:2" x14ac:dyDescent="0.25">
      <c r="A551" s="175" t="s">
        <v>1235</v>
      </c>
      <c r="B551" s="31" t="s">
        <v>1236</v>
      </c>
    </row>
    <row r="552" spans="1:2" x14ac:dyDescent="0.25">
      <c r="A552" s="175" t="s">
        <v>1237</v>
      </c>
      <c r="B552" s="31" t="s">
        <v>1238</v>
      </c>
    </row>
    <row r="553" spans="1:2" x14ac:dyDescent="0.25">
      <c r="A553" s="175" t="s">
        <v>1239</v>
      </c>
      <c r="B553" s="31" t="s">
        <v>1240</v>
      </c>
    </row>
    <row r="554" spans="1:2" x14ac:dyDescent="0.25">
      <c r="A554" s="175" t="s">
        <v>1241</v>
      </c>
      <c r="B554" s="31" t="s">
        <v>1242</v>
      </c>
    </row>
    <row r="555" spans="1:2" x14ac:dyDescent="0.25">
      <c r="A555" s="175" t="s">
        <v>1243</v>
      </c>
      <c r="B555" s="31" t="s">
        <v>1244</v>
      </c>
    </row>
    <row r="556" spans="1:2" x14ac:dyDescent="0.25">
      <c r="A556" s="175" t="s">
        <v>1245</v>
      </c>
      <c r="B556" s="31" t="s">
        <v>1246</v>
      </c>
    </row>
    <row r="557" spans="1:2" x14ac:dyDescent="0.25">
      <c r="A557" s="175" t="s">
        <v>1247</v>
      </c>
      <c r="B557" s="31" t="s">
        <v>1248</v>
      </c>
    </row>
    <row r="558" spans="1:2" x14ac:dyDescent="0.25">
      <c r="A558" s="175" t="s">
        <v>1249</v>
      </c>
      <c r="B558" s="31" t="s">
        <v>1250</v>
      </c>
    </row>
    <row r="559" spans="1:2" x14ac:dyDescent="0.25">
      <c r="A559" s="175" t="s">
        <v>1251</v>
      </c>
      <c r="B559" s="31" t="s">
        <v>1252</v>
      </c>
    </row>
    <row r="560" spans="1:2" x14ac:dyDescent="0.25">
      <c r="A560" s="175" t="s">
        <v>1253</v>
      </c>
      <c r="B560" s="31" t="s">
        <v>1254</v>
      </c>
    </row>
    <row r="561" spans="1:2" x14ac:dyDescent="0.25">
      <c r="A561" s="175" t="s">
        <v>1255</v>
      </c>
      <c r="B561" s="31" t="s">
        <v>1256</v>
      </c>
    </row>
    <row r="562" spans="1:2" x14ac:dyDescent="0.25">
      <c r="A562" s="175" t="s">
        <v>1257</v>
      </c>
      <c r="B562" s="31" t="s">
        <v>1258</v>
      </c>
    </row>
    <row r="563" spans="1:2" x14ac:dyDescent="0.25">
      <c r="A563" s="175" t="s">
        <v>1259</v>
      </c>
      <c r="B563" s="31" t="s">
        <v>1260</v>
      </c>
    </row>
    <row r="564" spans="1:2" x14ac:dyDescent="0.25">
      <c r="A564" s="175" t="s">
        <v>1261</v>
      </c>
      <c r="B564" s="31" t="s">
        <v>1262</v>
      </c>
    </row>
    <row r="565" spans="1:2" x14ac:dyDescent="0.25">
      <c r="A565" s="175" t="s">
        <v>1263</v>
      </c>
      <c r="B565" s="31" t="s">
        <v>1264</v>
      </c>
    </row>
    <row r="566" spans="1:2" x14ac:dyDescent="0.25">
      <c r="A566" s="175" t="s">
        <v>1265</v>
      </c>
      <c r="B566" s="31" t="s">
        <v>1266</v>
      </c>
    </row>
    <row r="567" spans="1:2" x14ac:dyDescent="0.25">
      <c r="A567" s="175" t="s">
        <v>1267</v>
      </c>
      <c r="B567" s="31" t="s">
        <v>1268</v>
      </c>
    </row>
    <row r="568" spans="1:2" x14ac:dyDescent="0.25">
      <c r="A568" s="175" t="s">
        <v>1269</v>
      </c>
      <c r="B568" s="31" t="s">
        <v>1270</v>
      </c>
    </row>
    <row r="569" spans="1:2" x14ac:dyDescent="0.25">
      <c r="A569" s="175" t="s">
        <v>1271</v>
      </c>
      <c r="B569" s="31" t="s">
        <v>1272</v>
      </c>
    </row>
    <row r="570" spans="1:2" x14ac:dyDescent="0.25">
      <c r="A570" s="175" t="s">
        <v>1273</v>
      </c>
      <c r="B570" s="31" t="s">
        <v>1274</v>
      </c>
    </row>
    <row r="571" spans="1:2" x14ac:dyDescent="0.25">
      <c r="A571" s="175" t="s">
        <v>1275</v>
      </c>
      <c r="B571" s="31" t="s">
        <v>1276</v>
      </c>
    </row>
    <row r="572" spans="1:2" x14ac:dyDescent="0.25">
      <c r="A572" s="175" t="s">
        <v>1277</v>
      </c>
      <c r="B572" s="31" t="s">
        <v>1278</v>
      </c>
    </row>
    <row r="573" spans="1:2" x14ac:dyDescent="0.25">
      <c r="A573" s="175" t="s">
        <v>1279</v>
      </c>
      <c r="B573" s="31" t="s">
        <v>1280</v>
      </c>
    </row>
    <row r="574" spans="1:2" x14ac:dyDescent="0.25">
      <c r="A574" s="175" t="s">
        <v>1281</v>
      </c>
      <c r="B574" s="31" t="s">
        <v>1282</v>
      </c>
    </row>
    <row r="575" spans="1:2" x14ac:dyDescent="0.25">
      <c r="A575" s="175" t="s">
        <v>1283</v>
      </c>
      <c r="B575" s="31" t="s">
        <v>1284</v>
      </c>
    </row>
    <row r="576" spans="1:2" x14ac:dyDescent="0.25">
      <c r="A576" s="175" t="s">
        <v>1285</v>
      </c>
      <c r="B576" s="31" t="s">
        <v>1286</v>
      </c>
    </row>
    <row r="577" spans="1:2" x14ac:dyDescent="0.25">
      <c r="A577" s="175" t="s">
        <v>1287</v>
      </c>
      <c r="B577" s="31" t="s">
        <v>1288</v>
      </c>
    </row>
    <row r="578" spans="1:2" x14ac:dyDescent="0.25">
      <c r="A578" s="175" t="s">
        <v>1289</v>
      </c>
      <c r="B578" s="31" t="s">
        <v>1290</v>
      </c>
    </row>
    <row r="579" spans="1:2" x14ac:dyDescent="0.25">
      <c r="A579" s="175" t="s">
        <v>1291</v>
      </c>
      <c r="B579" s="31" t="s">
        <v>1292</v>
      </c>
    </row>
    <row r="580" spans="1:2" x14ac:dyDescent="0.25">
      <c r="A580" s="175" t="s">
        <v>1293</v>
      </c>
      <c r="B580" s="31" t="s">
        <v>1294</v>
      </c>
    </row>
    <row r="581" spans="1:2" x14ac:dyDescent="0.25">
      <c r="A581" s="175" t="s">
        <v>1295</v>
      </c>
      <c r="B581" s="31" t="s">
        <v>1296</v>
      </c>
    </row>
    <row r="582" spans="1:2" x14ac:dyDescent="0.25">
      <c r="A582" s="175" t="s">
        <v>1297</v>
      </c>
      <c r="B582" s="31" t="s">
        <v>1298</v>
      </c>
    </row>
    <row r="583" spans="1:2" x14ac:dyDescent="0.25">
      <c r="A583" s="175" t="s">
        <v>1299</v>
      </c>
      <c r="B583" s="31" t="s">
        <v>1300</v>
      </c>
    </row>
    <row r="584" spans="1:2" x14ac:dyDescent="0.25">
      <c r="A584" s="175" t="s">
        <v>1301</v>
      </c>
      <c r="B584" s="31" t="s">
        <v>1302</v>
      </c>
    </row>
    <row r="585" spans="1:2" x14ac:dyDescent="0.25">
      <c r="A585" s="175" t="s">
        <v>1303</v>
      </c>
      <c r="B585" s="31" t="s">
        <v>1304</v>
      </c>
    </row>
    <row r="586" spans="1:2" x14ac:dyDescent="0.25">
      <c r="A586" s="175" t="s">
        <v>1305</v>
      </c>
      <c r="B586" s="31" t="s">
        <v>1306</v>
      </c>
    </row>
    <row r="587" spans="1:2" x14ac:dyDescent="0.25">
      <c r="A587" s="175" t="s">
        <v>1307</v>
      </c>
      <c r="B587" s="31" t="s">
        <v>1308</v>
      </c>
    </row>
    <row r="588" spans="1:2" x14ac:dyDescent="0.25">
      <c r="A588" s="175" t="s">
        <v>1309</v>
      </c>
      <c r="B588" s="31" t="s">
        <v>1310</v>
      </c>
    </row>
    <row r="589" spans="1:2" x14ac:dyDescent="0.25">
      <c r="A589" s="175" t="s">
        <v>1311</v>
      </c>
      <c r="B589" s="31" t="s">
        <v>1312</v>
      </c>
    </row>
    <row r="590" spans="1:2" x14ac:dyDescent="0.25">
      <c r="A590" s="175" t="s">
        <v>1313</v>
      </c>
      <c r="B590" s="31" t="s">
        <v>1314</v>
      </c>
    </row>
    <row r="591" spans="1:2" x14ac:dyDescent="0.25">
      <c r="A591" s="175" t="s">
        <v>1315</v>
      </c>
      <c r="B591" s="31" t="s">
        <v>1316</v>
      </c>
    </row>
    <row r="592" spans="1:2" x14ac:dyDescent="0.25">
      <c r="A592" s="175" t="s">
        <v>1317</v>
      </c>
      <c r="B592" s="31" t="s">
        <v>1318</v>
      </c>
    </row>
    <row r="593" spans="1:2" x14ac:dyDescent="0.25">
      <c r="A593" s="175" t="s">
        <v>1319</v>
      </c>
      <c r="B593" s="31" t="s">
        <v>1320</v>
      </c>
    </row>
    <row r="594" spans="1:2" x14ac:dyDescent="0.25">
      <c r="A594" s="175" t="s">
        <v>1321</v>
      </c>
      <c r="B594" s="31" t="s">
        <v>1322</v>
      </c>
    </row>
    <row r="595" spans="1:2" x14ac:dyDescent="0.25">
      <c r="A595" s="175" t="s">
        <v>1323</v>
      </c>
      <c r="B595" s="31" t="s">
        <v>1324</v>
      </c>
    </row>
    <row r="596" spans="1:2" x14ac:dyDescent="0.25">
      <c r="A596" s="175" t="s">
        <v>1325</v>
      </c>
      <c r="B596" s="31" t="s">
        <v>1326</v>
      </c>
    </row>
    <row r="597" spans="1:2" x14ac:dyDescent="0.25">
      <c r="A597" s="175" t="s">
        <v>1327</v>
      </c>
      <c r="B597" s="31" t="s">
        <v>1328</v>
      </c>
    </row>
    <row r="598" spans="1:2" x14ac:dyDescent="0.25">
      <c r="A598" s="175" t="s">
        <v>1329</v>
      </c>
      <c r="B598" s="31" t="s">
        <v>1330</v>
      </c>
    </row>
    <row r="599" spans="1:2" x14ac:dyDescent="0.25">
      <c r="A599" s="175" t="s">
        <v>1331</v>
      </c>
      <c r="B599" s="31" t="s">
        <v>1332</v>
      </c>
    </row>
    <row r="600" spans="1:2" x14ac:dyDescent="0.25">
      <c r="A600" s="175" t="s">
        <v>1333</v>
      </c>
      <c r="B600" s="31" t="s">
        <v>1334</v>
      </c>
    </row>
    <row r="601" spans="1:2" x14ac:dyDescent="0.25">
      <c r="A601" s="175" t="s">
        <v>1335</v>
      </c>
      <c r="B601" s="31" t="s">
        <v>1336</v>
      </c>
    </row>
    <row r="602" spans="1:2" x14ac:dyDescent="0.25">
      <c r="A602" s="175" t="s">
        <v>1337</v>
      </c>
      <c r="B602" s="31" t="s">
        <v>1338</v>
      </c>
    </row>
    <row r="603" spans="1:2" x14ac:dyDescent="0.25">
      <c r="A603" s="175" t="s">
        <v>1339</v>
      </c>
      <c r="B603" s="31" t="s">
        <v>1340</v>
      </c>
    </row>
    <row r="604" spans="1:2" x14ac:dyDescent="0.25">
      <c r="A604" s="175" t="s">
        <v>1341</v>
      </c>
      <c r="B604" s="31" t="s">
        <v>1342</v>
      </c>
    </row>
    <row r="605" spans="1:2" x14ac:dyDescent="0.25">
      <c r="A605" s="175" t="s">
        <v>1343</v>
      </c>
      <c r="B605" s="31" t="s">
        <v>1344</v>
      </c>
    </row>
    <row r="606" spans="1:2" x14ac:dyDescent="0.25">
      <c r="A606" s="175" t="s">
        <v>1345</v>
      </c>
      <c r="B606" s="31" t="s">
        <v>1346</v>
      </c>
    </row>
    <row r="607" spans="1:2" x14ac:dyDescent="0.25">
      <c r="A607" s="175" t="s">
        <v>1347</v>
      </c>
      <c r="B607" s="31" t="s">
        <v>1348</v>
      </c>
    </row>
    <row r="608" spans="1:2" x14ac:dyDescent="0.25">
      <c r="A608" s="175" t="s">
        <v>1349</v>
      </c>
      <c r="B608" s="31" t="s">
        <v>1350</v>
      </c>
    </row>
    <row r="609" spans="1:2" x14ac:dyDescent="0.25">
      <c r="A609" s="175" t="s">
        <v>1351</v>
      </c>
      <c r="B609" s="31" t="s">
        <v>1352</v>
      </c>
    </row>
    <row r="610" spans="1:2" x14ac:dyDescent="0.25">
      <c r="A610" s="175" t="s">
        <v>1353</v>
      </c>
      <c r="B610" s="31" t="s">
        <v>1354</v>
      </c>
    </row>
    <row r="611" spans="1:2" x14ac:dyDescent="0.25">
      <c r="A611" s="175" t="s">
        <v>1355</v>
      </c>
      <c r="B611" s="31" t="s">
        <v>1356</v>
      </c>
    </row>
    <row r="612" spans="1:2" x14ac:dyDescent="0.25">
      <c r="A612" s="175" t="s">
        <v>1357</v>
      </c>
      <c r="B612" s="31" t="s">
        <v>1358</v>
      </c>
    </row>
    <row r="613" spans="1:2" x14ac:dyDescent="0.25">
      <c r="A613" s="175" t="s">
        <v>1359</v>
      </c>
      <c r="B613" s="31" t="s">
        <v>1360</v>
      </c>
    </row>
    <row r="614" spans="1:2" x14ac:dyDescent="0.25">
      <c r="A614" s="175" t="s">
        <v>1361</v>
      </c>
      <c r="B614" s="31" t="s">
        <v>1362</v>
      </c>
    </row>
    <row r="615" spans="1:2" x14ac:dyDescent="0.25">
      <c r="A615" s="175" t="s">
        <v>1363</v>
      </c>
      <c r="B615" s="31" t="s">
        <v>1364</v>
      </c>
    </row>
    <row r="616" spans="1:2" x14ac:dyDescent="0.25">
      <c r="A616" s="175" t="s">
        <v>1365</v>
      </c>
      <c r="B616" s="31" t="s">
        <v>1366</v>
      </c>
    </row>
    <row r="617" spans="1:2" x14ac:dyDescent="0.25">
      <c r="A617" s="175" t="s">
        <v>1367</v>
      </c>
      <c r="B617" s="31" t="s">
        <v>1368</v>
      </c>
    </row>
    <row r="618" spans="1:2" x14ac:dyDescent="0.25">
      <c r="A618" s="175" t="s">
        <v>1369</v>
      </c>
      <c r="B618" s="31" t="s">
        <v>1370</v>
      </c>
    </row>
    <row r="619" spans="1:2" x14ac:dyDescent="0.25">
      <c r="A619" s="175" t="s">
        <v>1371</v>
      </c>
      <c r="B619" s="31" t="s">
        <v>1372</v>
      </c>
    </row>
    <row r="620" spans="1:2" x14ac:dyDescent="0.25">
      <c r="A620" s="175" t="s">
        <v>1373</v>
      </c>
      <c r="B620" s="31" t="s">
        <v>1374</v>
      </c>
    </row>
    <row r="621" spans="1:2" x14ac:dyDescent="0.25">
      <c r="A621" s="175" t="s">
        <v>1375</v>
      </c>
      <c r="B621" s="31" t="s">
        <v>1376</v>
      </c>
    </row>
    <row r="622" spans="1:2" x14ac:dyDescent="0.25">
      <c r="A622" s="175" t="s">
        <v>1377</v>
      </c>
      <c r="B622" s="31" t="s">
        <v>1378</v>
      </c>
    </row>
    <row r="623" spans="1:2" x14ac:dyDescent="0.25">
      <c r="A623" s="175" t="s">
        <v>1379</v>
      </c>
      <c r="B623" s="31" t="s">
        <v>1380</v>
      </c>
    </row>
    <row r="624" spans="1:2" x14ac:dyDescent="0.25">
      <c r="A624" s="175" t="s">
        <v>1381</v>
      </c>
      <c r="B624" s="31" t="s">
        <v>1382</v>
      </c>
    </row>
    <row r="625" spans="1:2" x14ac:dyDescent="0.25">
      <c r="A625" s="175" t="s">
        <v>1383</v>
      </c>
      <c r="B625" s="31" t="s">
        <v>1384</v>
      </c>
    </row>
    <row r="626" spans="1:2" x14ac:dyDescent="0.25">
      <c r="A626" s="175" t="s">
        <v>1385</v>
      </c>
      <c r="B626" s="31" t="s">
        <v>1386</v>
      </c>
    </row>
    <row r="627" spans="1:2" x14ac:dyDescent="0.25">
      <c r="A627" s="175" t="s">
        <v>1387</v>
      </c>
      <c r="B627" s="31" t="s">
        <v>1386</v>
      </c>
    </row>
    <row r="628" spans="1:2" x14ac:dyDescent="0.25">
      <c r="A628" s="175" t="s">
        <v>1388</v>
      </c>
      <c r="B628" s="31" t="s">
        <v>1389</v>
      </c>
    </row>
    <row r="629" spans="1:2" x14ac:dyDescent="0.25">
      <c r="A629" s="175" t="s">
        <v>1390</v>
      </c>
      <c r="B629" s="31" t="s">
        <v>1391</v>
      </c>
    </row>
    <row r="630" spans="1:2" x14ac:dyDescent="0.25">
      <c r="A630" s="175" t="s">
        <v>1392</v>
      </c>
      <c r="B630" s="31" t="s">
        <v>1393</v>
      </c>
    </row>
    <row r="631" spans="1:2" x14ac:dyDescent="0.25">
      <c r="A631" s="175" t="s">
        <v>1394</v>
      </c>
      <c r="B631" s="31" t="s">
        <v>1395</v>
      </c>
    </row>
    <row r="632" spans="1:2" x14ac:dyDescent="0.25">
      <c r="A632" s="175" t="s">
        <v>1396</v>
      </c>
      <c r="B632" s="31" t="s">
        <v>1397</v>
      </c>
    </row>
    <row r="633" spans="1:2" x14ac:dyDescent="0.25">
      <c r="A633" s="175" t="s">
        <v>1398</v>
      </c>
      <c r="B633" s="31" t="s">
        <v>1399</v>
      </c>
    </row>
    <row r="634" spans="1:2" x14ac:dyDescent="0.25">
      <c r="A634" s="175" t="s">
        <v>1400</v>
      </c>
      <c r="B634" s="31" t="s">
        <v>1401</v>
      </c>
    </row>
    <row r="635" spans="1:2" x14ac:dyDescent="0.25">
      <c r="A635" s="175" t="s">
        <v>1402</v>
      </c>
      <c r="B635" s="31" t="s">
        <v>1403</v>
      </c>
    </row>
    <row r="636" spans="1:2" x14ac:dyDescent="0.25">
      <c r="A636" s="175" t="s">
        <v>1404</v>
      </c>
      <c r="B636" s="31" t="s">
        <v>1405</v>
      </c>
    </row>
    <row r="637" spans="1:2" x14ac:dyDescent="0.25">
      <c r="A637" s="175" t="s">
        <v>1406</v>
      </c>
      <c r="B637" s="31" t="s">
        <v>1407</v>
      </c>
    </row>
    <row r="638" spans="1:2" x14ac:dyDescent="0.25">
      <c r="A638" s="175" t="s">
        <v>1408</v>
      </c>
      <c r="B638" s="31" t="s">
        <v>1409</v>
      </c>
    </row>
    <row r="639" spans="1:2" x14ac:dyDescent="0.25">
      <c r="A639" s="175" t="s">
        <v>1410</v>
      </c>
      <c r="B639" s="31" t="s">
        <v>1411</v>
      </c>
    </row>
    <row r="640" spans="1:2" x14ac:dyDescent="0.25">
      <c r="A640" s="175" t="s">
        <v>1412</v>
      </c>
      <c r="B640" s="31" t="s">
        <v>1413</v>
      </c>
    </row>
    <row r="641" spans="1:2" x14ac:dyDescent="0.25">
      <c r="A641" s="175" t="s">
        <v>1414</v>
      </c>
      <c r="B641" s="31" t="s">
        <v>1415</v>
      </c>
    </row>
    <row r="642" spans="1:2" x14ac:dyDescent="0.25">
      <c r="A642" s="175" t="s">
        <v>1416</v>
      </c>
      <c r="B642" s="31" t="s">
        <v>1417</v>
      </c>
    </row>
    <row r="643" spans="1:2" x14ac:dyDescent="0.25">
      <c r="A643" s="175" t="s">
        <v>1418</v>
      </c>
      <c r="B643" s="31" t="s">
        <v>1419</v>
      </c>
    </row>
    <row r="644" spans="1:2" x14ac:dyDescent="0.25">
      <c r="A644" s="175" t="s">
        <v>1420</v>
      </c>
      <c r="B644" s="31" t="s">
        <v>1421</v>
      </c>
    </row>
    <row r="645" spans="1:2" x14ac:dyDescent="0.25">
      <c r="A645" s="175" t="s">
        <v>1422</v>
      </c>
      <c r="B645" s="31" t="s">
        <v>1423</v>
      </c>
    </row>
    <row r="646" spans="1:2" x14ac:dyDescent="0.25">
      <c r="A646" s="175" t="s">
        <v>1424</v>
      </c>
      <c r="B646" s="31" t="s">
        <v>1425</v>
      </c>
    </row>
    <row r="647" spans="1:2" x14ac:dyDescent="0.25">
      <c r="A647" s="175" t="s">
        <v>1426</v>
      </c>
      <c r="B647" s="31" t="s">
        <v>1427</v>
      </c>
    </row>
    <row r="648" spans="1:2" x14ac:dyDescent="0.25">
      <c r="A648" s="175" t="s">
        <v>1428</v>
      </c>
      <c r="B648" s="31" t="s">
        <v>1429</v>
      </c>
    </row>
    <row r="649" spans="1:2" x14ac:dyDescent="0.25">
      <c r="A649" s="175" t="s">
        <v>1430</v>
      </c>
      <c r="B649" s="31" t="s">
        <v>1431</v>
      </c>
    </row>
    <row r="650" spans="1:2" x14ac:dyDescent="0.25">
      <c r="A650" s="175" t="s">
        <v>1432</v>
      </c>
      <c r="B650" s="31" t="s">
        <v>1433</v>
      </c>
    </row>
    <row r="651" spans="1:2" x14ac:dyDescent="0.25">
      <c r="A651" s="175" t="s">
        <v>1434</v>
      </c>
      <c r="B651" s="31" t="s">
        <v>1435</v>
      </c>
    </row>
    <row r="652" spans="1:2" x14ac:dyDescent="0.25">
      <c r="A652" s="175" t="s">
        <v>1436</v>
      </c>
      <c r="B652" s="31" t="s">
        <v>1437</v>
      </c>
    </row>
    <row r="653" spans="1:2" x14ac:dyDescent="0.25">
      <c r="A653" s="175" t="s">
        <v>1438</v>
      </c>
      <c r="B653" s="31" t="s">
        <v>1439</v>
      </c>
    </row>
    <row r="654" spans="1:2" x14ac:dyDescent="0.25">
      <c r="A654" s="175" t="s">
        <v>1440</v>
      </c>
      <c r="B654" s="31" t="s">
        <v>1441</v>
      </c>
    </row>
    <row r="655" spans="1:2" x14ac:dyDescent="0.25">
      <c r="A655" s="175" t="s">
        <v>1442</v>
      </c>
      <c r="B655" s="31" t="s">
        <v>1443</v>
      </c>
    </row>
    <row r="656" spans="1:2" x14ac:dyDescent="0.25">
      <c r="A656" s="175" t="s">
        <v>1444</v>
      </c>
      <c r="B656" s="31" t="s">
        <v>1445</v>
      </c>
    </row>
    <row r="657" spans="1:2" x14ac:dyDescent="0.25">
      <c r="A657" s="175" t="s">
        <v>1446</v>
      </c>
      <c r="B657" s="31" t="s">
        <v>1447</v>
      </c>
    </row>
    <row r="658" spans="1:2" x14ac:dyDescent="0.25">
      <c r="A658" s="175" t="s">
        <v>1448</v>
      </c>
      <c r="B658" s="31" t="s">
        <v>1449</v>
      </c>
    </row>
    <row r="659" spans="1:2" x14ac:dyDescent="0.25">
      <c r="A659" s="175" t="s">
        <v>1450</v>
      </c>
      <c r="B659" s="31" t="s">
        <v>1451</v>
      </c>
    </row>
    <row r="660" spans="1:2" x14ac:dyDescent="0.25">
      <c r="A660" s="175" t="s">
        <v>1452</v>
      </c>
      <c r="B660" s="31" t="s">
        <v>1453</v>
      </c>
    </row>
    <row r="661" spans="1:2" x14ac:dyDescent="0.25">
      <c r="A661" s="175" t="s">
        <v>1454</v>
      </c>
      <c r="B661" s="31" t="s">
        <v>1455</v>
      </c>
    </row>
    <row r="662" spans="1:2" x14ac:dyDescent="0.25">
      <c r="A662" s="175" t="s">
        <v>1456</v>
      </c>
      <c r="B662" s="31" t="s">
        <v>1457</v>
      </c>
    </row>
    <row r="663" spans="1:2" x14ac:dyDescent="0.25">
      <c r="A663" s="175" t="s">
        <v>1458</v>
      </c>
      <c r="B663" s="31" t="s">
        <v>1459</v>
      </c>
    </row>
    <row r="664" spans="1:2" x14ac:dyDescent="0.25">
      <c r="A664" s="175" t="s">
        <v>1460</v>
      </c>
      <c r="B664" s="31" t="s">
        <v>1461</v>
      </c>
    </row>
    <row r="665" spans="1:2" x14ac:dyDescent="0.25">
      <c r="A665" s="175" t="s">
        <v>1462</v>
      </c>
      <c r="B665" s="31" t="s">
        <v>1463</v>
      </c>
    </row>
    <row r="666" spans="1:2" x14ac:dyDescent="0.25">
      <c r="A666" s="175" t="s">
        <v>1464</v>
      </c>
      <c r="B666" s="31" t="s">
        <v>1465</v>
      </c>
    </row>
    <row r="667" spans="1:2" x14ac:dyDescent="0.25">
      <c r="A667" s="175" t="s">
        <v>1466</v>
      </c>
      <c r="B667" s="31" t="s">
        <v>1467</v>
      </c>
    </row>
    <row r="668" spans="1:2" x14ac:dyDescent="0.25">
      <c r="A668" s="175" t="s">
        <v>1468</v>
      </c>
      <c r="B668" s="31" t="s">
        <v>1469</v>
      </c>
    </row>
    <row r="669" spans="1:2" x14ac:dyDescent="0.25">
      <c r="A669" s="175" t="s">
        <v>1470</v>
      </c>
      <c r="B669" s="31" t="s">
        <v>1471</v>
      </c>
    </row>
    <row r="670" spans="1:2" x14ac:dyDescent="0.25">
      <c r="A670" s="175" t="s">
        <v>1472</v>
      </c>
      <c r="B670" s="31" t="s">
        <v>1473</v>
      </c>
    </row>
    <row r="671" spans="1:2" x14ac:dyDescent="0.25">
      <c r="A671" s="175" t="s">
        <v>1474</v>
      </c>
      <c r="B671" s="31" t="s">
        <v>1475</v>
      </c>
    </row>
    <row r="672" spans="1:2" x14ac:dyDescent="0.25">
      <c r="A672" s="175" t="s">
        <v>1476</v>
      </c>
      <c r="B672" s="31" t="s">
        <v>1477</v>
      </c>
    </row>
    <row r="673" spans="1:2" x14ac:dyDescent="0.25">
      <c r="A673" s="175" t="s">
        <v>1478</v>
      </c>
      <c r="B673" s="31" t="s">
        <v>1479</v>
      </c>
    </row>
    <row r="674" spans="1:2" x14ac:dyDescent="0.25">
      <c r="A674" s="175" t="s">
        <v>1480</v>
      </c>
      <c r="B674" s="31" t="s">
        <v>1481</v>
      </c>
    </row>
    <row r="675" spans="1:2" x14ac:dyDescent="0.25">
      <c r="A675" s="175" t="s">
        <v>1482</v>
      </c>
      <c r="B675" s="31" t="s">
        <v>1483</v>
      </c>
    </row>
    <row r="676" spans="1:2" x14ac:dyDescent="0.25">
      <c r="A676" s="175" t="s">
        <v>1484</v>
      </c>
      <c r="B676" s="31" t="s">
        <v>1485</v>
      </c>
    </row>
    <row r="677" spans="1:2" x14ac:dyDescent="0.25">
      <c r="A677" s="175" t="s">
        <v>1486</v>
      </c>
      <c r="B677" s="31" t="s">
        <v>1487</v>
      </c>
    </row>
    <row r="678" spans="1:2" x14ac:dyDescent="0.25">
      <c r="A678" s="175" t="s">
        <v>1488</v>
      </c>
      <c r="B678" s="31" t="s">
        <v>1489</v>
      </c>
    </row>
    <row r="679" spans="1:2" x14ac:dyDescent="0.25">
      <c r="A679" s="175" t="s">
        <v>1490</v>
      </c>
      <c r="B679" s="31" t="s">
        <v>1491</v>
      </c>
    </row>
    <row r="680" spans="1:2" x14ac:dyDescent="0.25">
      <c r="A680" s="175" t="s">
        <v>1492</v>
      </c>
      <c r="B680" s="31" t="s">
        <v>1493</v>
      </c>
    </row>
    <row r="681" spans="1:2" x14ac:dyDescent="0.25">
      <c r="A681" s="175" t="s">
        <v>1494</v>
      </c>
      <c r="B681" s="31" t="s">
        <v>1495</v>
      </c>
    </row>
    <row r="682" spans="1:2" x14ac:dyDescent="0.25">
      <c r="A682" s="175" t="s">
        <v>1496</v>
      </c>
      <c r="B682" s="31" t="s">
        <v>1497</v>
      </c>
    </row>
    <row r="683" spans="1:2" x14ac:dyDescent="0.25">
      <c r="A683" s="175" t="s">
        <v>1498</v>
      </c>
      <c r="B683" s="31" t="s">
        <v>1499</v>
      </c>
    </row>
    <row r="684" spans="1:2" x14ac:dyDescent="0.25">
      <c r="A684" s="175" t="s">
        <v>1500</v>
      </c>
      <c r="B684" s="31" t="s">
        <v>1501</v>
      </c>
    </row>
    <row r="685" spans="1:2" x14ac:dyDescent="0.25">
      <c r="A685" s="175" t="s">
        <v>1502</v>
      </c>
      <c r="B685" s="31" t="s">
        <v>1503</v>
      </c>
    </row>
    <row r="686" spans="1:2" x14ac:dyDescent="0.25">
      <c r="A686" s="175" t="s">
        <v>1504</v>
      </c>
      <c r="B686" s="31" t="s">
        <v>1505</v>
      </c>
    </row>
    <row r="687" spans="1:2" x14ac:dyDescent="0.25">
      <c r="A687" s="175" t="s">
        <v>1506</v>
      </c>
      <c r="B687" s="31" t="s">
        <v>1507</v>
      </c>
    </row>
    <row r="688" spans="1:2" x14ac:dyDescent="0.25">
      <c r="A688" s="175" t="s">
        <v>1508</v>
      </c>
      <c r="B688" s="31" t="s">
        <v>1509</v>
      </c>
    </row>
    <row r="689" spans="1:2" x14ac:dyDescent="0.25">
      <c r="A689" s="175" t="s">
        <v>1510</v>
      </c>
      <c r="B689" s="31" t="s">
        <v>1511</v>
      </c>
    </row>
    <row r="690" spans="1:2" x14ac:dyDescent="0.25">
      <c r="A690" s="175" t="s">
        <v>1512</v>
      </c>
      <c r="B690" s="31" t="s">
        <v>1513</v>
      </c>
    </row>
    <row r="691" spans="1:2" x14ac:dyDescent="0.25">
      <c r="A691" s="175" t="s">
        <v>1514</v>
      </c>
      <c r="B691" s="31" t="s">
        <v>1515</v>
      </c>
    </row>
    <row r="692" spans="1:2" x14ac:dyDescent="0.25">
      <c r="A692" s="175" t="s">
        <v>1516</v>
      </c>
      <c r="B692" s="31" t="s">
        <v>1517</v>
      </c>
    </row>
    <row r="693" spans="1:2" x14ac:dyDescent="0.25">
      <c r="A693" s="175" t="s">
        <v>1518</v>
      </c>
      <c r="B693" s="31" t="s">
        <v>1519</v>
      </c>
    </row>
    <row r="694" spans="1:2" x14ac:dyDescent="0.25">
      <c r="A694" s="175" t="s">
        <v>1520</v>
      </c>
      <c r="B694" s="31" t="s">
        <v>1521</v>
      </c>
    </row>
    <row r="695" spans="1:2" x14ac:dyDescent="0.25">
      <c r="A695" s="175" t="s">
        <v>1522</v>
      </c>
      <c r="B695" s="31" t="s">
        <v>1523</v>
      </c>
    </row>
    <row r="696" spans="1:2" x14ac:dyDescent="0.25">
      <c r="A696" s="175" t="s">
        <v>1524</v>
      </c>
      <c r="B696" s="31" t="s">
        <v>1525</v>
      </c>
    </row>
    <row r="697" spans="1:2" x14ac:dyDescent="0.25">
      <c r="A697" s="175" t="s">
        <v>1526</v>
      </c>
      <c r="B697" s="31" t="s">
        <v>1527</v>
      </c>
    </row>
    <row r="698" spans="1:2" x14ac:dyDescent="0.25">
      <c r="A698" s="175" t="s">
        <v>1528</v>
      </c>
      <c r="B698" s="31" t="s">
        <v>1529</v>
      </c>
    </row>
    <row r="699" spans="1:2" x14ac:dyDescent="0.25">
      <c r="A699" s="175" t="s">
        <v>1530</v>
      </c>
      <c r="B699" s="31" t="s">
        <v>1531</v>
      </c>
    </row>
    <row r="700" spans="1:2" x14ac:dyDescent="0.25">
      <c r="A700" s="175" t="s">
        <v>1532</v>
      </c>
      <c r="B700" s="31" t="s">
        <v>1533</v>
      </c>
    </row>
    <row r="701" spans="1:2" x14ac:dyDescent="0.25">
      <c r="A701" s="175" t="s">
        <v>1534</v>
      </c>
      <c r="B701" s="31" t="s">
        <v>1535</v>
      </c>
    </row>
    <row r="702" spans="1:2" x14ac:dyDescent="0.25">
      <c r="A702" s="175" t="s">
        <v>1536</v>
      </c>
      <c r="B702" s="31" t="s">
        <v>1537</v>
      </c>
    </row>
    <row r="703" spans="1:2" x14ac:dyDescent="0.25">
      <c r="A703" s="175" t="s">
        <v>1538</v>
      </c>
      <c r="B703" s="31" t="s">
        <v>1539</v>
      </c>
    </row>
    <row r="704" spans="1:2" x14ac:dyDescent="0.25">
      <c r="A704" s="175" t="s">
        <v>1540</v>
      </c>
      <c r="B704" s="31" t="s">
        <v>1541</v>
      </c>
    </row>
    <row r="705" spans="1:2" x14ac:dyDescent="0.25">
      <c r="A705" s="175" t="s">
        <v>1542</v>
      </c>
      <c r="B705" s="31" t="s">
        <v>1543</v>
      </c>
    </row>
    <row r="706" spans="1:2" x14ac:dyDescent="0.25">
      <c r="A706" s="175" t="s">
        <v>1544</v>
      </c>
      <c r="B706" s="31" t="s">
        <v>1545</v>
      </c>
    </row>
    <row r="707" spans="1:2" x14ac:dyDescent="0.25">
      <c r="A707" s="175" t="s">
        <v>1546</v>
      </c>
      <c r="B707" s="31" t="s">
        <v>1547</v>
      </c>
    </row>
    <row r="708" spans="1:2" x14ac:dyDescent="0.25">
      <c r="A708" s="175" t="s">
        <v>1548</v>
      </c>
      <c r="B708" s="31" t="s">
        <v>1549</v>
      </c>
    </row>
    <row r="709" spans="1:2" x14ac:dyDescent="0.25">
      <c r="A709" s="175" t="s">
        <v>1550</v>
      </c>
      <c r="B709" s="31" t="s">
        <v>1551</v>
      </c>
    </row>
    <row r="710" spans="1:2" x14ac:dyDescent="0.25">
      <c r="A710" s="175" t="s">
        <v>1552</v>
      </c>
      <c r="B710" s="31" t="s">
        <v>1553</v>
      </c>
    </row>
    <row r="711" spans="1:2" x14ac:dyDescent="0.25">
      <c r="A711" s="175" t="s">
        <v>1554</v>
      </c>
      <c r="B711" s="31" t="s">
        <v>1555</v>
      </c>
    </row>
    <row r="712" spans="1:2" x14ac:dyDescent="0.25">
      <c r="A712" s="175" t="s">
        <v>1556</v>
      </c>
      <c r="B712" s="31" t="s">
        <v>1557</v>
      </c>
    </row>
    <row r="713" spans="1:2" x14ac:dyDescent="0.25">
      <c r="A713" s="175" t="s">
        <v>1558</v>
      </c>
      <c r="B713" s="31" t="s">
        <v>1559</v>
      </c>
    </row>
    <row r="714" spans="1:2" x14ac:dyDescent="0.25">
      <c r="A714" s="175" t="s">
        <v>1560</v>
      </c>
      <c r="B714" s="31" t="s">
        <v>1561</v>
      </c>
    </row>
    <row r="715" spans="1:2" x14ac:dyDescent="0.25">
      <c r="A715" s="175" t="s">
        <v>1562</v>
      </c>
      <c r="B715" s="31" t="s">
        <v>1563</v>
      </c>
    </row>
    <row r="716" spans="1:2" x14ac:dyDescent="0.25">
      <c r="A716" s="175" t="s">
        <v>1564</v>
      </c>
      <c r="B716" s="31" t="s">
        <v>1565</v>
      </c>
    </row>
    <row r="717" spans="1:2" x14ac:dyDescent="0.25">
      <c r="A717" s="175" t="s">
        <v>1566</v>
      </c>
      <c r="B717" s="31" t="s">
        <v>1567</v>
      </c>
    </row>
    <row r="718" spans="1:2" x14ac:dyDescent="0.25">
      <c r="A718" s="175" t="s">
        <v>1568</v>
      </c>
      <c r="B718" s="31" t="s">
        <v>1569</v>
      </c>
    </row>
    <row r="719" spans="1:2" x14ac:dyDescent="0.25">
      <c r="A719" s="175" t="s">
        <v>1570</v>
      </c>
      <c r="B719" s="31" t="s">
        <v>1571</v>
      </c>
    </row>
    <row r="720" spans="1:2" x14ac:dyDescent="0.25">
      <c r="A720" s="175" t="s">
        <v>1572</v>
      </c>
      <c r="B720" s="31" t="s">
        <v>1573</v>
      </c>
    </row>
    <row r="721" spans="1:2" x14ac:dyDescent="0.25">
      <c r="A721" s="175" t="s">
        <v>1574</v>
      </c>
      <c r="B721" s="31" t="s">
        <v>1575</v>
      </c>
    </row>
    <row r="722" spans="1:2" x14ac:dyDescent="0.25">
      <c r="A722" s="175" t="s">
        <v>1576</v>
      </c>
      <c r="B722" s="31" t="s">
        <v>1577</v>
      </c>
    </row>
    <row r="723" spans="1:2" x14ac:dyDescent="0.25">
      <c r="A723" s="175" t="s">
        <v>1578</v>
      </c>
      <c r="B723" s="31" t="s">
        <v>1579</v>
      </c>
    </row>
    <row r="724" spans="1:2" x14ac:dyDescent="0.25">
      <c r="A724" s="175" t="s">
        <v>1580</v>
      </c>
      <c r="B724" s="31" t="s">
        <v>1581</v>
      </c>
    </row>
    <row r="725" spans="1:2" x14ac:dyDescent="0.25">
      <c r="A725" s="175" t="s">
        <v>1582</v>
      </c>
      <c r="B725" s="31" t="s">
        <v>1583</v>
      </c>
    </row>
    <row r="726" spans="1:2" x14ac:dyDescent="0.25">
      <c r="A726" s="175" t="s">
        <v>1584</v>
      </c>
      <c r="B726" s="31" t="s">
        <v>1585</v>
      </c>
    </row>
    <row r="727" spans="1:2" x14ac:dyDescent="0.25">
      <c r="A727" s="175" t="s">
        <v>1586</v>
      </c>
      <c r="B727" s="31" t="s">
        <v>1587</v>
      </c>
    </row>
    <row r="728" spans="1:2" x14ac:dyDescent="0.25">
      <c r="A728" s="175" t="s">
        <v>1588</v>
      </c>
      <c r="B728" s="31" t="s">
        <v>1589</v>
      </c>
    </row>
    <row r="729" spans="1:2" x14ac:dyDescent="0.25">
      <c r="A729" s="175" t="s">
        <v>1590</v>
      </c>
      <c r="B729" s="31" t="s">
        <v>1591</v>
      </c>
    </row>
    <row r="730" spans="1:2" x14ac:dyDescent="0.25">
      <c r="A730" s="175" t="s">
        <v>1592</v>
      </c>
      <c r="B730" s="31" t="s">
        <v>1593</v>
      </c>
    </row>
    <row r="731" spans="1:2" x14ac:dyDescent="0.25">
      <c r="A731" s="175" t="s">
        <v>1594</v>
      </c>
      <c r="B731" s="31" t="s">
        <v>1595</v>
      </c>
    </row>
    <row r="732" spans="1:2" x14ac:dyDescent="0.25">
      <c r="A732" s="175" t="s">
        <v>1596</v>
      </c>
      <c r="B732" s="31" t="s">
        <v>1597</v>
      </c>
    </row>
    <row r="733" spans="1:2" x14ac:dyDescent="0.25">
      <c r="A733" s="175" t="s">
        <v>1598</v>
      </c>
      <c r="B733" s="31" t="s">
        <v>1599</v>
      </c>
    </row>
    <row r="734" spans="1:2" x14ac:dyDescent="0.25">
      <c r="A734" s="175" t="s">
        <v>1600</v>
      </c>
      <c r="B734" s="31" t="s">
        <v>1601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essai</vt:lpstr>
      <vt:lpstr>Notice</vt:lpstr>
      <vt:lpstr>1-Données techniques</vt:lpstr>
      <vt:lpstr>2-Données Economiques</vt:lpstr>
      <vt:lpstr>3-Santé financière</vt:lpstr>
      <vt:lpstr>4-Attestation CEE</vt:lpstr>
      <vt:lpstr>5-Synthèse factures</vt:lpstr>
      <vt:lpstr>6-Grille d'impact DNSH</vt:lpstr>
      <vt:lpstr>data</vt:lpstr>
      <vt:lpstr>financement</vt:lpstr>
      <vt:lpstr>top</vt:lpstr>
      <vt:lpstr>'2-Données Economiques'!Zone_d_impression</vt:lpstr>
      <vt:lpstr>'3-Santé financière'!Zone_d_impression</vt:lpstr>
      <vt:lpstr>'4-Attestation CEE'!Zone_d_impression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JEAN Valentin</cp:lastModifiedBy>
  <cp:lastPrinted>2018-12-06T07:38:56Z</cp:lastPrinted>
  <dcterms:created xsi:type="dcterms:W3CDTF">2014-12-03T07:47:04Z</dcterms:created>
  <dcterms:modified xsi:type="dcterms:W3CDTF">2022-06-02T08:37:48Z</dcterms:modified>
</cp:coreProperties>
</file>