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PROJETS\DEC_Partages\DEC_DRs_AAP RECYCLAGE\ECi_ORMAT\2. Annexe volet technique et financier\Relève 2 et 3\"/>
    </mc:Choice>
  </mc:AlternateContent>
  <xr:revisionPtr revIDLastSave="0" documentId="13_ncr:1_{C6903EEE-EEE6-4D56-B7D1-FC4B728C8E48}" xr6:coauthVersionLast="47" xr6:coauthVersionMax="47" xr10:uidLastSave="{00000000-0000-0000-0000-000000000000}"/>
  <bookViews>
    <workbookView xWindow="-75" yWindow="-16320" windowWidth="29040" windowHeight="15840" activeTab="3" xr2:uid="{00000000-000D-0000-FFFF-FFFF00000000}"/>
  </bookViews>
  <sheets>
    <sheet name="LISEZ-MOI" sheetId="1" r:id="rId1"/>
    <sheet name="Listes" sheetId="9" state="hidden" r:id="rId2"/>
    <sheet name="A-Projet_prepa_régénération" sheetId="2" r:id="rId3"/>
    <sheet name="A-Projet_incorporationMPR" sheetId="3" r:id="rId4"/>
    <sheet name="B-_Volet_financier" sheetId="4" r:id="rId5"/>
    <sheet name="C-_Plan_de_financement" sheetId="5" r:id="rId6"/>
    <sheet name="D-_Déclaration_Santé_financière" sheetId="6" r:id="rId7"/>
    <sheet name="E-Minimis" sheetId="10" r:id="rId8"/>
    <sheet name="F-_Compte_résultat_prévisionnel" sheetId="7" r:id="rId9"/>
  </sheets>
  <externalReferences>
    <externalReference r:id="rId10"/>
    <externalReference r:id="rId11"/>
    <externalReference r:id="rId12"/>
  </externalReferences>
  <definedNames>
    <definedName name="Bois">Listes!$E$10:$E$13</definedName>
    <definedName name="Debouche_Bois">Listes!$E$53:$E$54</definedName>
    <definedName name="Debouche_MetauxBatteries">Listes!$D$53:$D$59</definedName>
    <definedName name="Debouche_Papier_Carton">Listes!$F$53:$F$56</definedName>
    <definedName name="Debouche_Plastiques">Listes!$B$53:$B$72</definedName>
    <definedName name="Debouche_Textiles">Listes!$C$53:$C$55</definedName>
    <definedName name="Debouche_Verre_AutreBat">Listes!$G$53:$G$56</definedName>
    <definedName name="DECLARATION_DES_AIDES_DE_MINIMIS">'E-Minimis'!$A$2</definedName>
    <definedName name="localisation">'[1]Déf. des données'!$A$17:$A$20</definedName>
    <definedName name="Materiau_Bois">Listes!$E$21:$E$22</definedName>
    <definedName name="Materiau_MetauxBatteries">Listes!$D$21:$D$28</definedName>
    <definedName name="Materiau_Papier_Carton">Listes!$F$21:$F$22</definedName>
    <definedName name="Materiau_Plastiques">Listes!$B$21:$B$24</definedName>
    <definedName name="Materiau_Textiles">Listes!$C$21:$C$24</definedName>
    <definedName name="Materiau_Verre_AutreBat">Listes!$G$21:$G$25</definedName>
    <definedName name="nature_activite">'[1]Déf. des données'!$A$24:$A$25</definedName>
    <definedName name="Projet_Bois">Listes!$E$10:$E$13</definedName>
    <definedName name="Projet_MétauxBatteries">Listes!$D$10:$D$13</definedName>
    <definedName name="Projet_Papier_Carton">Listes!$F$10:$F$13</definedName>
    <definedName name="Projet_Plastiques">Listes!$B$10:$B$18</definedName>
    <definedName name="Projet_Textiles">Listes!$C$10:$C$12</definedName>
    <definedName name="Projet_Verre_AutreBat">Listes!$G$10:$G$13</definedName>
    <definedName name="Provenance_Bois">Listes!$E$31:$E$32</definedName>
    <definedName name="Provenance_MetauxBatteries">Listes!$D$31:$D$37</definedName>
    <definedName name="Provenance_Papier_Carton">Listes!$F$31:$F$32</definedName>
    <definedName name="Provenance_Plastiques">Listes!$B$31:$B$49</definedName>
    <definedName name="Provenance_Textiles">Listes!$C$31:$C$36</definedName>
    <definedName name="Provenance_Verre_AutreBat">Listes!$G$31:$G$33</definedName>
    <definedName name="supportjuridique">'[2]partenaire1-Coord'!$AO$1:$AO$2</definedName>
    <definedName name="taille_ent">'[1]Déf. des données'!$A$29:$A$31</definedName>
    <definedName name="typerèglement">'[2]partenaire1-Coord'!$AT$1:$AT$4</definedName>
    <definedName name="_xlnm.Print_Area" localSheetId="6">'D-_Déclaration_Santé_financière'!$A$1:$F$52</definedName>
    <definedName name="_xlnm.Print_Area" localSheetId="7">'E-Minimis'!$A$1:$F$33</definedName>
    <definedName name="ZoneLis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5" l="1"/>
  <c r="C21" i="5"/>
  <c r="E21" i="5" s="1"/>
  <c r="A34" i="2" l="1"/>
  <c r="F20" i="10" l="1"/>
  <c r="E20" i="10"/>
  <c r="B38" i="7" l="1"/>
  <c r="B28" i="7"/>
  <c r="C6" i="4"/>
  <c r="E11" i="3"/>
  <c r="E6" i="2"/>
  <c r="E52" i="2"/>
  <c r="D52" i="2"/>
  <c r="O31" i="2"/>
  <c r="N31" i="2"/>
  <c r="P30" i="2"/>
  <c r="P29" i="2"/>
  <c r="P28" i="2"/>
  <c r="P27" i="2"/>
  <c r="P26" i="2"/>
  <c r="P25" i="2"/>
  <c r="P24" i="2"/>
  <c r="P23" i="2"/>
  <c r="H27" i="3"/>
  <c r="L9" i="3"/>
  <c r="I9" i="3"/>
  <c r="F9" i="3"/>
  <c r="C9" i="3"/>
  <c r="L4" i="2"/>
  <c r="I4" i="2"/>
  <c r="F4" i="2"/>
  <c r="F47" i="3"/>
  <c r="D47" i="3"/>
  <c r="C47" i="3"/>
  <c r="H38" i="3"/>
  <c r="D38" i="3"/>
  <c r="C38" i="3"/>
  <c r="F27" i="3"/>
  <c r="D27" i="3"/>
  <c r="E24" i="2"/>
  <c r="E25" i="2"/>
  <c r="E26" i="2"/>
  <c r="E27" i="2"/>
  <c r="E28" i="2"/>
  <c r="E29" i="2"/>
  <c r="E30" i="2"/>
  <c r="E23" i="2"/>
  <c r="F15" i="4"/>
  <c r="B20" i="5"/>
  <c r="B19" i="5"/>
  <c r="C18" i="5"/>
  <c r="D18" i="5" s="1"/>
  <c r="B18" i="5"/>
  <c r="B16" i="5"/>
  <c r="B15" i="5"/>
  <c r="B14" i="5"/>
  <c r="B13" i="5"/>
  <c r="B12" i="5"/>
  <c r="B11" i="5"/>
  <c r="B10" i="5"/>
  <c r="B9" i="5"/>
  <c r="F55" i="7"/>
  <c r="E55" i="7"/>
  <c r="D55" i="7"/>
  <c r="C55" i="7"/>
  <c r="B55" i="7"/>
  <c r="B59" i="7" s="1"/>
  <c r="G54" i="7"/>
  <c r="G53" i="7"/>
  <c r="G52" i="7"/>
  <c r="G51" i="7"/>
  <c r="G50" i="7"/>
  <c r="G49" i="7"/>
  <c r="G48" i="7"/>
  <c r="G47" i="7"/>
  <c r="G46" i="7"/>
  <c r="G45" i="7"/>
  <c r="G44" i="7"/>
  <c r="G43" i="7"/>
  <c r="F38" i="7"/>
  <c r="F59" i="7" s="1"/>
  <c r="E38" i="7"/>
  <c r="E59" i="7" s="1"/>
  <c r="D38" i="7"/>
  <c r="D59" i="7" s="1"/>
  <c r="C38" i="7"/>
  <c r="C59" i="7" s="1"/>
  <c r="G37" i="7"/>
  <c r="G35" i="7"/>
  <c r="B19" i="7"/>
  <c r="C19" i="7" s="1"/>
  <c r="B27" i="7"/>
  <c r="B34" i="7" s="1"/>
  <c r="B40" i="7" s="1"/>
  <c r="E46" i="6"/>
  <c r="E48" i="6" s="1"/>
  <c r="D46" i="6"/>
  <c r="D48" i="6" s="1"/>
  <c r="E33" i="6"/>
  <c r="D33" i="6"/>
  <c r="E24" i="6"/>
  <c r="D24" i="6"/>
  <c r="D26" i="6" s="1"/>
  <c r="C39" i="5"/>
  <c r="C28" i="5"/>
  <c r="C34" i="5" s="1"/>
  <c r="E93" i="4"/>
  <c r="C20" i="5" s="1"/>
  <c r="E87" i="4"/>
  <c r="C19" i="5" s="1"/>
  <c r="E81" i="4"/>
  <c r="E75" i="4"/>
  <c r="E74" i="4"/>
  <c r="C16" i="5" s="1"/>
  <c r="D16" i="5" s="1"/>
  <c r="E69" i="4"/>
  <c r="C15" i="5" s="1"/>
  <c r="D15" i="5" s="1"/>
  <c r="E63" i="4"/>
  <c r="C14" i="5" s="1"/>
  <c r="D14" i="5" s="1"/>
  <c r="E58" i="4"/>
  <c r="C13" i="5" s="1"/>
  <c r="D13" i="5" s="1"/>
  <c r="E52" i="4"/>
  <c r="C12" i="5" s="1"/>
  <c r="D12" i="5" s="1"/>
  <c r="E43" i="4"/>
  <c r="C11" i="5" s="1"/>
  <c r="D11" i="5" s="1"/>
  <c r="E30" i="4"/>
  <c r="C10" i="5" s="1"/>
  <c r="D10" i="5" s="1"/>
  <c r="E21" i="4"/>
  <c r="C9" i="5" s="1"/>
  <c r="G26" i="3"/>
  <c r="H24" i="3" s="1"/>
  <c r="E26" i="3"/>
  <c r="F23" i="3" s="1"/>
  <c r="C26" i="3"/>
  <c r="D23" i="3" s="1"/>
  <c r="K52" i="2"/>
  <c r="J52" i="2"/>
  <c r="I52" i="2"/>
  <c r="H52" i="2"/>
  <c r="C52" i="2"/>
  <c r="B52" i="2"/>
  <c r="D31" i="2"/>
  <c r="C31" i="2"/>
  <c r="B31" i="2"/>
  <c r="C29" i="7" s="1"/>
  <c r="D29" i="7" s="1"/>
  <c r="E29" i="7" s="1"/>
  <c r="F29" i="7" s="1"/>
  <c r="F28" i="7" s="1"/>
  <c r="D34" i="6" l="1"/>
  <c r="E34" i="6"/>
  <c r="D50" i="6" s="1"/>
  <c r="D28" i="7"/>
  <c r="E28" i="7"/>
  <c r="G55" i="7"/>
  <c r="P31" i="2"/>
  <c r="D25" i="3"/>
  <c r="D24" i="3"/>
  <c r="F25" i="3"/>
  <c r="F24" i="3"/>
  <c r="F26" i="3" s="1"/>
  <c r="H23" i="3"/>
  <c r="H25" i="3"/>
  <c r="E76" i="4"/>
  <c r="C17" i="5" s="1"/>
  <c r="C46" i="5" s="1"/>
  <c r="E31" i="2"/>
  <c r="B54" i="2" s="1"/>
  <c r="C28" i="7"/>
  <c r="D19" i="7"/>
  <c r="E19" i="7" s="1"/>
  <c r="F19" i="7" s="1"/>
  <c r="E15" i="4"/>
  <c r="C27" i="7"/>
  <c r="G38" i="7"/>
  <c r="G59" i="7" l="1"/>
  <c r="D26" i="3"/>
  <c r="B21" i="7"/>
  <c r="H26" i="3"/>
  <c r="C34" i="7"/>
  <c r="C40" i="7" s="1"/>
  <c r="D27" i="7"/>
  <c r="A21" i="5" l="1"/>
  <c r="A23" i="5" s="1"/>
  <c r="G20" i="7"/>
  <c r="B20" i="7" s="1"/>
  <c r="E27" i="7"/>
  <c r="D34" i="7"/>
  <c r="D40" i="7" s="1"/>
  <c r="E20" i="7" l="1"/>
  <c r="F20" i="7"/>
  <c r="D20" i="7"/>
  <c r="C20" i="7"/>
  <c r="F27" i="7"/>
  <c r="F34" i="7" s="1"/>
  <c r="F40" i="7" s="1"/>
  <c r="E34" i="7"/>
  <c r="E40" i="7" s="1"/>
  <c r="C40" i="5"/>
  <c r="C4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JARRY Agathe</author>
  </authors>
  <commentList>
    <comment ref="C7" authorId="0" shapeId="0" xr:uid="{67C7F871-4AEE-44A5-94EB-EBAFBB696FF6}">
      <text>
        <r>
          <rPr>
            <b/>
            <sz val="9"/>
            <color indexed="81"/>
            <rFont val="Tahoma"/>
            <family val="2"/>
          </rPr>
          <t>Ne remplir cette case que si projet multipartenaire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JARRY Agathe</author>
    <author>MASSON Samuel</author>
  </authors>
  <commentList>
    <comment ref="C5" authorId="0" shapeId="0" xr:uid="{061DFF38-A1BC-4E76-A90E-DEAFC7723787}">
      <text>
        <r>
          <rPr>
            <b/>
            <sz val="9"/>
            <color indexed="81"/>
            <rFont val="Tahoma"/>
            <family val="2"/>
          </rPr>
          <t>Ne remplir cette case que si projet multipartenaire</t>
        </r>
      </text>
    </comment>
    <comment ref="C23" authorId="1" shapeId="0" xr:uid="{00000000-0006-0000-0600-000001000000}">
      <text>
        <r>
          <rPr>
            <sz val="9"/>
            <color rgb="FF000000"/>
            <rFont val="Tahoma"/>
            <family val="2"/>
          </rPr>
          <t xml:space="preserve">
</t>
        </r>
        <r>
          <rPr>
            <b/>
            <sz val="11"/>
            <color rgb="FF000000"/>
            <rFont val="Tahoma"/>
            <family val="2"/>
          </rPr>
          <t>A compléter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JARRY Agathe</author>
    <author>DRESCH Marlène</author>
  </authors>
  <commentList>
    <comment ref="B6" authorId="0" shapeId="0" xr:uid="{2BF562EE-5C5A-4F58-B256-6848A0028A41}">
      <text>
        <r>
          <rPr>
            <b/>
            <sz val="9"/>
            <color indexed="81"/>
            <rFont val="Tahoma"/>
            <family val="2"/>
          </rPr>
          <t>Ne remplir cette case que si projet multipartenaire</t>
        </r>
      </text>
    </comment>
    <comment ref="B14" authorId="0" shapeId="0" xr:uid="{87EC3C60-4C3A-4DBC-8FEF-A0D5ECFF2C74}">
      <text>
        <r>
          <rPr>
            <sz val="9"/>
            <color indexed="81"/>
            <rFont val="Tahoma"/>
            <family val="2"/>
          </rPr>
          <t xml:space="preserve">Les dates et la durée proposées en exemple sont à modifier en fonction de votre projet. Idem pour les hypothèses comptables (si non connu, les laisser telles quelles).
</t>
        </r>
      </text>
    </comment>
    <comment ref="A27" authorId="1" shapeId="0" xr:uid="{00000000-0006-0000-0800-000001000000}">
      <text>
        <r>
          <rPr>
            <sz val="10"/>
            <color rgb="FF000000"/>
            <rFont val="Tahoma"/>
            <family val="2"/>
          </rPr>
          <t xml:space="preserve">Les données techniques ne servent pas pour le calcul. Il est néanmoins intéressant de les mettre ici, en regard des données économiques afin d'avoir une vue globale du projet. </t>
        </r>
        <r>
          <rPr>
            <b/>
            <sz val="10"/>
            <color rgb="FF000000"/>
            <rFont val="Tahoma"/>
            <family val="2"/>
          </rPr>
          <t>S'assurer de la cohérence avec les quantités fournies dans les onglets "A-Projet_prepa_regeneration" ou "A-Projet_incorporation MPR"</t>
        </r>
        <r>
          <rPr>
            <sz val="10"/>
            <color rgb="FF000000"/>
            <rFont val="Tahoma"/>
            <family val="2"/>
          </rPr>
          <t xml:space="preserve">
</t>
        </r>
      </text>
    </comment>
    <comment ref="A34" authorId="1" shapeId="0" xr:uid="{00000000-0006-0000-0800-000002000000}">
      <text>
        <r>
          <rPr>
            <b/>
            <sz val="10"/>
            <color rgb="FF000000"/>
            <rFont val="Tahoma"/>
            <family val="2"/>
          </rPr>
          <t>Ne pas intégrer :</t>
        </r>
        <r>
          <rPr>
            <sz val="10"/>
            <color rgb="FF000000"/>
            <rFont val="Tahoma"/>
            <family val="2"/>
          </rPr>
          <t xml:space="preserve">
- les reprises provisions pour risques et charges</t>
        </r>
        <r>
          <rPr>
            <sz val="10"/>
            <color rgb="FF000000"/>
            <rFont val="Tahoma"/>
            <family val="2"/>
          </rPr>
          <t xml:space="preserve">
- les produits financiers </t>
        </r>
        <r>
          <rPr>
            <sz val="10"/>
            <color rgb="FF000000"/>
            <rFont val="Tahoma"/>
            <family val="2"/>
          </rPr>
          <t xml:space="preserve">
- les produits exceptionnels</t>
        </r>
        <r>
          <rPr>
            <sz val="10"/>
            <color rgb="FF000000"/>
            <rFont val="Tahoma"/>
            <family val="2"/>
          </rPr>
          <t xml:space="preserve">
</t>
        </r>
      </text>
    </comment>
    <comment ref="A40" authorId="1" shapeId="0" xr:uid="{00000000-0006-0000-0800-000003000000}">
      <text>
        <r>
          <rPr>
            <b/>
            <sz val="10"/>
            <color rgb="FF000000"/>
            <rFont val="Tahoma"/>
            <family val="2"/>
          </rPr>
          <t>Ne pas intégrer :</t>
        </r>
        <r>
          <rPr>
            <sz val="10"/>
            <color rgb="FF000000"/>
            <rFont val="Tahoma"/>
            <family val="2"/>
          </rPr>
          <t xml:space="preserve">
- les amortissements</t>
        </r>
        <r>
          <rPr>
            <sz val="10"/>
            <color rgb="FF000000"/>
            <rFont val="Tahoma"/>
            <family val="2"/>
          </rPr>
          <t xml:space="preserve">
- les provisions pour risques et charges</t>
        </r>
        <r>
          <rPr>
            <sz val="10"/>
            <color rgb="FF000000"/>
            <rFont val="Tahoma"/>
            <family val="2"/>
          </rPr>
          <t xml:space="preserve">
- les charges financières  (intérêts de l'emprunt par exemple)</t>
        </r>
        <r>
          <rPr>
            <sz val="10"/>
            <color rgb="FF000000"/>
            <rFont val="Tahoma"/>
            <family val="2"/>
          </rPr>
          <t xml:space="preserve">
- les charges exceptionnelles</t>
        </r>
        <r>
          <rPr>
            <sz val="10"/>
            <color rgb="FF000000"/>
            <rFont val="Tahoma"/>
            <family val="2"/>
          </rPr>
          <t xml:space="preserve">
- l'impôt sur les sociétés</t>
        </r>
        <r>
          <rPr>
            <sz val="10"/>
            <color rgb="FF000000"/>
            <rFont val="Tahoma"/>
            <family val="2"/>
          </rPr>
          <t xml:space="preserve">
</t>
        </r>
      </text>
    </comment>
  </commentList>
</comments>
</file>

<file path=xl/sharedStrings.xml><?xml version="1.0" encoding="utf-8"?>
<sst xmlns="http://schemas.openxmlformats.org/spreadsheetml/2006/main" count="706" uniqueCount="492">
  <si>
    <t>Comment compléter le fichier ?</t>
  </si>
  <si>
    <t>DESCRIPTIF DU PROJET</t>
  </si>
  <si>
    <t>Description synthétique du projet (non confidentielle)</t>
  </si>
  <si>
    <t>zone de texte</t>
  </si>
  <si>
    <t xml:space="preserve">Durée du projet (en nombre de mois) </t>
  </si>
  <si>
    <t>Date prévisionnelle de début de projet</t>
  </si>
  <si>
    <t>AVANT PROJET</t>
  </si>
  <si>
    <t>Type de déchet entrant (ex : emballages industriels ou commerciaux…)</t>
  </si>
  <si>
    <t>Origine
"post consommation" 
ou "post industriel"</t>
  </si>
  <si>
    <t>Niveau de qualité entrante
Taux de refus réel ou estimé
(%)</t>
  </si>
  <si>
    <t>Nom et localisation des sites d'approvisionnement des déchets</t>
  </si>
  <si>
    <t>Flux entrant 1</t>
  </si>
  <si>
    <t>ex : Entreprise X / Commune</t>
  </si>
  <si>
    <t>Agrofourniture</t>
  </si>
  <si>
    <t>Flux entrant 2</t>
  </si>
  <si>
    <t>Flux entrant 3</t>
  </si>
  <si>
    <t>Flux entrant 4</t>
  </si>
  <si>
    <t>Flux entrant 5</t>
  </si>
  <si>
    <t>Flux entrant 6</t>
  </si>
  <si>
    <t>Flux entrant 7</t>
  </si>
  <si>
    <t>Flux entrant 8</t>
  </si>
  <si>
    <t>Total</t>
  </si>
  <si>
    <r>
      <t xml:space="preserve">EVOLUTION DES TONNAGES SORTANTS </t>
    </r>
    <r>
      <rPr>
        <sz val="14"/>
        <color rgb="FFFFFFFF"/>
        <rFont val="Arial"/>
        <family val="2"/>
      </rPr>
      <t>(à remplir pour le dépôt de projet avec les données estimées et à fournir au moment du solde de l'opération avec les données réelles)</t>
    </r>
  </si>
  <si>
    <t>VHU</t>
  </si>
  <si>
    <t>Autres</t>
  </si>
  <si>
    <t>Nature des sortants</t>
  </si>
  <si>
    <t>Quantités (tonne/an)</t>
  </si>
  <si>
    <t>Valorisation énergétique</t>
  </si>
  <si>
    <t>Avant projet</t>
  </si>
  <si>
    <t>Après projet</t>
  </si>
  <si>
    <t>Refus 1</t>
  </si>
  <si>
    <t>Refus 2</t>
  </si>
  <si>
    <t>Refus 3</t>
  </si>
  <si>
    <t>Refus 4</t>
  </si>
  <si>
    <t>Refus 5</t>
  </si>
  <si>
    <t xml:space="preserve">TOTAL : </t>
  </si>
  <si>
    <t>à compléter au moment du solde de l'opération</t>
  </si>
  <si>
    <t>Commentaires</t>
  </si>
  <si>
    <r>
      <t>A - DESCRIPTIF TECHNIQUE D'UN PROJET D'</t>
    </r>
    <r>
      <rPr>
        <b/>
        <u/>
        <sz val="20"/>
        <color rgb="FFC00000"/>
        <rFont val="Arial"/>
        <family val="2"/>
      </rPr>
      <t>INCORPORATION</t>
    </r>
    <r>
      <rPr>
        <b/>
        <sz val="20"/>
        <color rgb="FFC00000"/>
        <rFont val="Arial"/>
        <family val="2"/>
      </rPr>
      <t xml:space="preserve"> de MPR</t>
    </r>
  </si>
  <si>
    <t>Descriptif du projet</t>
  </si>
  <si>
    <t>Raison sociale de l'entreprise :</t>
  </si>
  <si>
    <t>Description synthétique du projet (non confidentielle) :</t>
  </si>
  <si>
    <t>Durée du projet (en nombre de mois) :</t>
  </si>
  <si>
    <t xml:space="preserve">Date prévisionnelle de début du projet : </t>
  </si>
  <si>
    <t>AVANT</t>
  </si>
  <si>
    <t>APRES (PREVISIONNEL)</t>
  </si>
  <si>
    <t>APRES (REALISE)</t>
  </si>
  <si>
    <t>tonnes/an</t>
  </si>
  <si>
    <t>%</t>
  </si>
  <si>
    <t xml:space="preserve">MATIERE VIERGE </t>
  </si>
  <si>
    <t>TOTAL</t>
  </si>
  <si>
    <t>Autre</t>
  </si>
  <si>
    <t xml:space="preserve">Tonnage annuel supplémentaire prévisionnel incorporé dans le cadre du projet </t>
  </si>
  <si>
    <t>Tonnage annuel incorporé avant projet</t>
  </si>
  <si>
    <t>Quantification prévisionnelle de l'augmentation (% d'augmentation du tonnage ou taux d'incorporation si première incorporation)</t>
  </si>
  <si>
    <t>Fournisseur(s) de la MPR incorporée dans le cadre du projet</t>
  </si>
  <si>
    <t>Si connu(s), type(s) de déchets à l'origine de la MPR incorporée dans le cadre du projet</t>
  </si>
  <si>
    <t xml:space="preserve">Tonnage annuel supplémentaire incorporé dans le cadre du projet </t>
  </si>
  <si>
    <t>Quantification de l'augmentation réalisée (% d'augmentation du tonnage ou taux d'incorporation si première incorporation)</t>
  </si>
  <si>
    <t>Total :</t>
  </si>
  <si>
    <t xml:space="preserve"> (uniquement les chutes générées et incorporées en interne)</t>
  </si>
  <si>
    <t>Quantification prévisionnelle de l'augmentation (% d'augmentation du tonnage ou taux d'incorporation si première incorporation de chutes internes)</t>
  </si>
  <si>
    <t>Tonnage annuel supplémentaire incorporé dans le cadre du projet</t>
  </si>
  <si>
    <t>Quantification de l'augmentation réalisée (% d'augmentation du tonnage ou taux d'incorporation si première incorporation de chutes internes)</t>
  </si>
  <si>
    <t>B- VOLET FINANCIER</t>
  </si>
  <si>
    <t xml:space="preserve">L'ensemble des dépenses prévisionnelles nécessaires à l'opération doivent être présentées dans ce tableau afin de permettre à l'ADEME d'identifier les dépenses éligibles au calcul de l'aide potentielle. </t>
  </si>
  <si>
    <t>Informations générales :</t>
  </si>
  <si>
    <t xml:space="preserve">Pour les projets d'incorporation : Type d'incorporation :    </t>
  </si>
  <si>
    <t xml:space="preserve">Taille de l'entreprise :    </t>
  </si>
  <si>
    <t xml:space="preserve">Localisation :    </t>
  </si>
  <si>
    <t>Les notions de coût total et de dépenses éligibles sont définies à l'article 11.1 des règles générales. Elles sont présentées HTR : hors TVA récupérable auprès du Trésor Public.</t>
  </si>
  <si>
    <t>Lien vers les règles générales de l'ADEME</t>
  </si>
  <si>
    <t>Détail des dépenses</t>
  </si>
  <si>
    <t xml:space="preserve">Poste de dépenses : équipements / Investissements </t>
  </si>
  <si>
    <r>
      <t>Dépenses liées à l'</t>
    </r>
    <r>
      <rPr>
        <b/>
        <u/>
        <sz val="10"/>
        <color rgb="FF000000"/>
        <rFont val="Arial"/>
        <family val="2"/>
      </rPr>
      <t>acquisition de terrains</t>
    </r>
  </si>
  <si>
    <t>Acquisition, crédit-bail ou location</t>
  </si>
  <si>
    <t>Si location, 
durée (en mois)</t>
  </si>
  <si>
    <t xml:space="preserve"> Coût en € HTR</t>
  </si>
  <si>
    <t>Acquisition de terrain</t>
  </si>
  <si>
    <t>Choisir une valeur</t>
  </si>
  <si>
    <t>Autres dépenses à préciser</t>
  </si>
  <si>
    <t>Catégories de dépenses à reporter &gt;&gt;</t>
  </si>
  <si>
    <t>Equipements/investissements : Terrains</t>
  </si>
  <si>
    <r>
      <t xml:space="preserve">Dépenses liées aux </t>
    </r>
    <r>
      <rPr>
        <b/>
        <u/>
        <sz val="10"/>
        <color rgb="FF000000"/>
        <rFont val="Arial"/>
        <family val="2"/>
      </rPr>
      <t>aménagements et constructions</t>
    </r>
  </si>
  <si>
    <t>Aménagement - Voiries Réseaux Divers (VRD)</t>
  </si>
  <si>
    <t>Bâtiments</t>
  </si>
  <si>
    <t>Local technique (base vie)</t>
  </si>
  <si>
    <t>Equipements/investissements : Aménagements et constructions</t>
  </si>
  <si>
    <r>
      <t xml:space="preserve">Dépenses liées aux </t>
    </r>
    <r>
      <rPr>
        <b/>
        <u/>
        <sz val="10"/>
        <color rgb="FF000000"/>
        <rFont val="Arial"/>
        <family val="2"/>
      </rPr>
      <t>équipements de process</t>
    </r>
  </si>
  <si>
    <t>Autres dépenses d'équipements de recyclage à préciser</t>
  </si>
  <si>
    <t>Equipements/investissements : Équipements process</t>
  </si>
  <si>
    <r>
      <t xml:space="preserve">Dépenses liées aux </t>
    </r>
    <r>
      <rPr>
        <b/>
        <u/>
        <sz val="10"/>
        <color rgb="FF000000"/>
        <rFont val="Arial"/>
        <family val="2"/>
      </rPr>
      <t>équipements de transport</t>
    </r>
  </si>
  <si>
    <t>Equipements en engins mobiles : chargeurs ….</t>
  </si>
  <si>
    <t>Equipements/investissements : Équipements de transport</t>
  </si>
  <si>
    <r>
      <t xml:space="preserve">Dépenses liées au </t>
    </r>
    <r>
      <rPr>
        <b/>
        <u/>
        <sz val="10"/>
        <color rgb="FF000000"/>
        <rFont val="Arial"/>
        <family val="2"/>
      </rPr>
      <t>matériel informatique</t>
    </r>
  </si>
  <si>
    <t>Ordinateurs</t>
  </si>
  <si>
    <t>Equipements/investissements : Matériel informatique</t>
  </si>
  <si>
    <r>
      <t xml:space="preserve">Dépenses liées aux </t>
    </r>
    <r>
      <rPr>
        <b/>
        <u/>
        <sz val="10"/>
        <color rgb="FF000000"/>
        <rFont val="Arial"/>
        <family val="2"/>
      </rPr>
      <t>logiciels et brevets</t>
    </r>
  </si>
  <si>
    <t xml:space="preserve">Logiciels </t>
  </si>
  <si>
    <t>Equipements/investissements : Logiciels et brevets</t>
  </si>
  <si>
    <r>
      <t>Dépenses liées à l'</t>
    </r>
    <r>
      <rPr>
        <b/>
        <u/>
        <sz val="10"/>
        <color rgb="FF000000"/>
        <rFont val="Arial"/>
        <family val="2"/>
      </rPr>
      <t>ingénierie</t>
    </r>
  </si>
  <si>
    <t>Maîtrise d'œuvre (MOE) - prestation externe</t>
  </si>
  <si>
    <t>Assistance à maîtrise d'ouvrage (AMO)</t>
  </si>
  <si>
    <t>Equipements/investissements : Ingénierie</t>
  </si>
  <si>
    <t>Dépenses directes de personnel (salaires chargés non environnés)</t>
  </si>
  <si>
    <r>
      <t xml:space="preserve">Dépenses de </t>
    </r>
    <r>
      <rPr>
        <b/>
        <u/>
        <sz val="10"/>
        <color rgb="FF000000"/>
        <rFont val="Arial"/>
        <family val="2"/>
      </rPr>
      <t>personnel</t>
    </r>
    <r>
      <rPr>
        <b/>
        <sz val="10"/>
        <color rgb="FF000000"/>
        <rFont val="Arial"/>
        <family val="2"/>
      </rPr>
      <t xml:space="preserve"> (salaires chargés non environnés)</t>
    </r>
  </si>
  <si>
    <t>% ETPT affecté à l'opération 
ou Mois/Homme ; Jour/Homme ; 
Heures/Homme</t>
  </si>
  <si>
    <t>Coût unitaire</t>
  </si>
  <si>
    <t>Coût en €</t>
  </si>
  <si>
    <t>Dépenses directes de personnel</t>
  </si>
  <si>
    <t>Autres dépenses de fonctionnement</t>
  </si>
  <si>
    <r>
      <t xml:space="preserve">Dépenses liés à la </t>
    </r>
    <r>
      <rPr>
        <b/>
        <u/>
        <sz val="10"/>
        <color rgb="FF000000"/>
        <rFont val="Arial"/>
        <family val="2"/>
      </rPr>
      <t>certification des dépenses</t>
    </r>
  </si>
  <si>
    <t>Coût en € HTR</t>
  </si>
  <si>
    <t>Certification des dépenses</t>
  </si>
  <si>
    <t>Fonctionnement : Certification des dépenses</t>
  </si>
  <si>
    <t>Fonctionnement : Prestations extérieures - Formation / Communication / Animation</t>
  </si>
  <si>
    <t>Autres dépenses de fonctions</t>
  </si>
  <si>
    <t>Fonctionnement : Autres dépenses</t>
  </si>
  <si>
    <t>C- SYNTHESE DES COÛTS ET
PLAN DE FINANCEMENT</t>
  </si>
  <si>
    <t>Synthèse des coûts et aides prévisionnelles demandées à l'ADEME</t>
  </si>
  <si>
    <t>DEPENSES</t>
  </si>
  <si>
    <t>COÛTS</t>
  </si>
  <si>
    <t>Autres dépenses de personnel</t>
  </si>
  <si>
    <t>TOTAL DES DEPENSES</t>
  </si>
  <si>
    <t xml:space="preserve">Aide demandée à l'ADEME :    </t>
  </si>
  <si>
    <t>Financeurs</t>
  </si>
  <si>
    <t>Montants escomptés</t>
  </si>
  <si>
    <t>Aides publiques</t>
  </si>
  <si>
    <t>ADEME</t>
  </si>
  <si>
    <t>Région</t>
  </si>
  <si>
    <t>BPI</t>
  </si>
  <si>
    <t>Sous-total Aides publiques</t>
  </si>
  <si>
    <t>Aides privées</t>
  </si>
  <si>
    <t>Certificats d'Economies d'Energie (CEE)</t>
  </si>
  <si>
    <t>Sous-total Aides privées</t>
  </si>
  <si>
    <t>Autofinancement</t>
  </si>
  <si>
    <t>Prêt</t>
  </si>
  <si>
    <t>Sous-total Autofinancement</t>
  </si>
  <si>
    <t xml:space="preserve">D- L'entreprise est-elle en difficulté au regard de la réglementation européenne ? </t>
  </si>
  <si>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</si>
  <si>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</si>
  <si>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</si>
  <si>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</si>
  <si>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</si>
  <si>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</si>
  <si>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</si>
  <si>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</si>
  <si>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</si>
  <si>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</si>
  <si>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</si>
  <si>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</si>
  <si>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</si>
  <si>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</si>
  <si>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</si>
  <si>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</si>
  <si>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</si>
  <si>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</si>
  <si>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</si>
  <si>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</si>
  <si>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</si>
  <si>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</si>
  <si>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</si>
  <si>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</si>
  <si>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</si>
  <si>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</si>
  <si>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</si>
  <si>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A :</t>
  </si>
  <si>
    <t xml:space="preserve">Emprunts obligataires convertibles </t>
  </si>
  <si>
    <t>DS</t>
  </si>
  <si>
    <t>Autres emprunts obligataires</t>
  </si>
  <si>
    <t>DT</t>
  </si>
  <si>
    <t>Emprunts et dettes auprès établissements de crédit</t>
  </si>
  <si>
    <t>DU</t>
  </si>
  <si>
    <t>Emrpunts et dettes financières diverses</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</si>
  <si>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</si>
  <si>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</si>
  <si>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</si>
  <si>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</si>
  <si>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</si>
  <si>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</si>
  <si>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</si>
  <si>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</si>
  <si>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</si>
  <si>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</si>
  <si>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</si>
  <si>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</si>
  <si>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</si>
  <si>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</si>
  <si>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</si>
  <si>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</si>
  <si>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</si>
  <si>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</si>
  <si>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</si>
  <si>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</si>
  <si>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</si>
  <si>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</si>
  <si>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</si>
  <si>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</si>
  <si>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</si>
  <si>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</si>
  <si>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Je soussigné,</t>
  </si>
  <si>
    <t xml:space="preserve">représentant légal ou dûment habilité de </t>
  </si>
  <si>
    <t xml:space="preserve">certifie que ma structure : </t>
  </si>
  <si>
    <t>Pour une structure répondant à la définition d'entreprise en difficulté, précisez :</t>
  </si>
  <si>
    <t xml:space="preserve">Si micro ou petite entreprise, précisez : </t>
  </si>
  <si>
    <t>Fait à :</t>
  </si>
  <si>
    <t>Le :</t>
  </si>
  <si>
    <t>Hypothèses comptables</t>
  </si>
  <si>
    <t>Taux d'imposition moyen</t>
  </si>
  <si>
    <t>Besoin de fonds de roulement</t>
  </si>
  <si>
    <t>jours de CA*/an</t>
  </si>
  <si>
    <t>Frais d'assurance</t>
  </si>
  <si>
    <t>de la VNC</t>
  </si>
  <si>
    <t>Chronique d'investissement</t>
  </si>
  <si>
    <t>1ère année d'investissement</t>
  </si>
  <si>
    <t>Dernière année d'investissement</t>
  </si>
  <si>
    <t>1ère année d'exploitation</t>
  </si>
  <si>
    <t>Durée de vie de l'investissement, ou à défaut, durée d'amortissement (ans)</t>
  </si>
  <si>
    <t>Année</t>
  </si>
  <si>
    <t>Montant</t>
  </si>
  <si>
    <t>%age de l'investissement dépensé à l'année N</t>
  </si>
  <si>
    <t>Compte d'exploitation prévisionnel</t>
  </si>
  <si>
    <t>Pour toute l'usine</t>
  </si>
  <si>
    <t>(en €)</t>
  </si>
  <si>
    <t>ANNEE</t>
  </si>
  <si>
    <t>DONNEES TECHNIQUES</t>
  </si>
  <si>
    <t>%MPR</t>
  </si>
  <si>
    <t>Chiffre d'Affaires</t>
  </si>
  <si>
    <t>(insérer des lignes si besoin)</t>
  </si>
  <si>
    <t>Total Produits</t>
  </si>
  <si>
    <t>Achats de matières premières ou de marchandises</t>
  </si>
  <si>
    <t>Variation des stocks de matières premières ou de marchandises</t>
  </si>
  <si>
    <t>Achats non stockés (eau, énergie,…)</t>
  </si>
  <si>
    <t>Entretien et maintenance</t>
  </si>
  <si>
    <t>Traitement Transport déchets</t>
  </si>
  <si>
    <t>Assurance</t>
  </si>
  <si>
    <t>Autres services exterieurs</t>
  </si>
  <si>
    <t>Charges de personnel</t>
  </si>
  <si>
    <t>Impôts, taxes et versements assimilés</t>
  </si>
  <si>
    <t>Total Charges</t>
  </si>
  <si>
    <t>Eco-organismes</t>
  </si>
  <si>
    <t>Thématique</t>
  </si>
  <si>
    <t>Plastiques</t>
  </si>
  <si>
    <t>Bois</t>
  </si>
  <si>
    <t>Textiles</t>
  </si>
  <si>
    <t>Métaux et batteries</t>
  </si>
  <si>
    <t>Papier - carton</t>
  </si>
  <si>
    <t>Verre et autres matériaux du bâtiment</t>
  </si>
  <si>
    <t>Type de projet</t>
  </si>
  <si>
    <t>Préparation / surtri / contôle qualité du déchet</t>
  </si>
  <si>
    <t>Incorporation de MPR dans un produit</t>
  </si>
  <si>
    <t>Formation (dans la limite de 5% des coûts du projet)</t>
  </si>
  <si>
    <t>Financement</t>
  </si>
  <si>
    <t>Type de matériau</t>
  </si>
  <si>
    <t>Projet_Plastiques</t>
  </si>
  <si>
    <t>Projet_Textiles</t>
  </si>
  <si>
    <t>Projet_Bois</t>
  </si>
  <si>
    <t>Projet_Papier_Carton</t>
  </si>
  <si>
    <t>Projet_Verre_AutreBat</t>
  </si>
  <si>
    <t>Projet_MétauxBatteries</t>
  </si>
  <si>
    <r>
      <rPr>
        <b/>
        <sz val="11"/>
        <color rgb="FFFF0000"/>
        <rFont val="Calibri"/>
        <family val="2"/>
      </rPr>
      <t xml:space="preserve">Tonnages entrants
</t>
    </r>
    <r>
      <rPr>
        <sz val="11"/>
        <color rgb="FF000000"/>
        <rFont val="Calibri"/>
        <family val="2"/>
      </rPr>
      <t xml:space="preserve">après projet (t/an)
</t>
    </r>
    <r>
      <rPr>
        <b/>
        <sz val="11"/>
        <color rgb="FF000000"/>
        <rFont val="Calibri"/>
        <family val="2"/>
      </rPr>
      <t>Année de mise en service</t>
    </r>
  </si>
  <si>
    <r>
      <rPr>
        <b/>
        <sz val="11"/>
        <color rgb="FFFF0000"/>
        <rFont val="Calibri"/>
        <family val="2"/>
      </rPr>
      <t xml:space="preserve">Tonnages entrants
</t>
    </r>
    <r>
      <rPr>
        <sz val="11"/>
        <color rgb="FF000000"/>
        <rFont val="Calibri"/>
        <family val="2"/>
      </rPr>
      <t xml:space="preserve">après projet (t/an)
</t>
    </r>
    <r>
      <rPr>
        <b/>
        <sz val="11"/>
        <color rgb="FF000000"/>
        <rFont val="Calibri"/>
        <family val="2"/>
      </rPr>
      <t>Année de stabilisation à production nominale</t>
    </r>
  </si>
  <si>
    <r>
      <t>Tonnage</t>
    </r>
    <r>
      <rPr>
        <b/>
        <sz val="11"/>
        <color rgb="FF000000"/>
        <rFont val="Calibri"/>
        <family val="2"/>
      </rPr>
      <t>s</t>
    </r>
    <r>
      <rPr>
        <b/>
        <sz val="11"/>
        <color rgb="FFFF0000"/>
        <rFont val="Calibri"/>
        <family val="2"/>
      </rPr>
      <t xml:space="preserve"> supplémentaires</t>
    </r>
    <r>
      <rPr>
        <sz val="11"/>
        <color rgb="FF000000"/>
        <rFont val="Calibri"/>
        <family val="2"/>
      </rPr>
      <t xml:space="preserve"> traité</t>
    </r>
    <r>
      <rPr>
        <b/>
        <sz val="11"/>
        <color rgb="FF000000"/>
        <rFont val="Calibri"/>
        <family val="2"/>
      </rPr>
      <t xml:space="preserve">s </t>
    </r>
    <r>
      <rPr>
        <sz val="11"/>
        <color rgb="FF000000"/>
        <rFont val="Calibri"/>
        <family val="2"/>
      </rPr>
      <t xml:space="preserve">grâce au projet (t/an)
</t>
    </r>
    <r>
      <rPr>
        <b/>
        <sz val="11"/>
        <color rgb="FF000000"/>
        <rFont val="Calibri"/>
        <family val="2"/>
      </rPr>
      <t>Année de stabilisation à production nominale</t>
    </r>
  </si>
  <si>
    <t>Composition du flux (type(s) de résine, type de métal ou d'alliage, composition textile, ...  Proportions des différents matériaux)</t>
  </si>
  <si>
    <t>Le flux est-il en prospection ou sécurisé ?</t>
  </si>
  <si>
    <t xml:space="preserve">Dépenses liées aux actions de formation </t>
  </si>
  <si>
    <t>Matériau 1 (préciser le type exact : ex : palladium, résine PEHD, …)</t>
  </si>
  <si>
    <t>Matériau 2</t>
  </si>
  <si>
    <t>Matériau 3</t>
  </si>
  <si>
    <t>Matériau 4</t>
  </si>
  <si>
    <t>THEMATIQUE</t>
  </si>
  <si>
    <t>Matière Première de Recyclage (MPR) EXTERNE</t>
  </si>
  <si>
    <t>Chutes générées par votre process de fabrication et réincorporée en INTERNE</t>
  </si>
  <si>
    <r>
      <t xml:space="preserve">Tonnage annuel </t>
    </r>
    <r>
      <rPr>
        <u/>
        <sz val="10"/>
        <color rgb="FF000000"/>
        <rFont val="Arial"/>
        <family val="2"/>
      </rPr>
      <t>supplémentaire</t>
    </r>
    <r>
      <rPr>
        <sz val="10"/>
        <color rgb="FF000000"/>
        <rFont val="Arial"/>
        <family val="2"/>
      </rPr>
      <t xml:space="preserve"> prévisionnel incorporé dans le cadre du projet </t>
    </r>
  </si>
  <si>
    <t xml:space="preserve"> (uniquement le tonnage de matières recyclées pouvant être acheté à un fournisseur de matière)</t>
  </si>
  <si>
    <r>
      <t xml:space="preserve">Tonnage annuel </t>
    </r>
    <r>
      <rPr>
        <b/>
        <u/>
        <sz val="10"/>
        <color rgb="FF0070C0"/>
        <rFont val="Arial"/>
        <family val="2"/>
      </rPr>
      <t>supplémentaire</t>
    </r>
    <r>
      <rPr>
        <b/>
        <sz val="10"/>
        <color rgb="FF0070C0"/>
        <rFont val="Arial"/>
        <family val="2"/>
      </rPr>
      <t xml:space="preserve"> de MPR </t>
    </r>
    <r>
      <rPr>
        <u/>
        <sz val="10"/>
        <color rgb="FF0070C0"/>
        <rFont val="Arial"/>
        <family val="2"/>
      </rPr>
      <t xml:space="preserve">externes </t>
    </r>
    <r>
      <rPr>
        <b/>
        <sz val="10"/>
        <color rgb="FF0070C0"/>
        <rFont val="Arial"/>
        <family val="2"/>
      </rPr>
      <t>incorporées visé par le projet :</t>
    </r>
  </si>
  <si>
    <r>
      <t xml:space="preserve">Matières utilisées </t>
    </r>
    <r>
      <rPr>
        <b/>
        <u/>
        <sz val="10"/>
        <color rgb="FF0070C0"/>
        <rFont val="Arial"/>
        <family val="2"/>
      </rPr>
      <t>pour le projet</t>
    </r>
    <r>
      <rPr>
        <b/>
        <sz val="10"/>
        <color rgb="FF0070C0"/>
        <rFont val="Arial"/>
        <family val="2"/>
      </rPr>
      <t xml:space="preserve"> :</t>
    </r>
  </si>
  <si>
    <t>Provenance_Plastiques</t>
  </si>
  <si>
    <t>Provenance_Textiles</t>
  </si>
  <si>
    <t>Provenance_Bois</t>
  </si>
  <si>
    <t>Provenance_Papier_Carton</t>
  </si>
  <si>
    <t>Provenance_Verre_AutreBat</t>
  </si>
  <si>
    <t>Vêtement et linge ménager</t>
  </si>
  <si>
    <t>Vêtement et linge professionnel</t>
  </si>
  <si>
    <t>Ameublement</t>
  </si>
  <si>
    <t>Textile technique</t>
  </si>
  <si>
    <t>Bâtiment (moquette permanente)</t>
  </si>
  <si>
    <t>Bâtiment</t>
  </si>
  <si>
    <t>Transports</t>
  </si>
  <si>
    <t>Panneaux</t>
  </si>
  <si>
    <t>Provenance déchet</t>
  </si>
  <si>
    <t>Ameublement ou décoration</t>
  </si>
  <si>
    <t>Bâteau</t>
  </si>
  <si>
    <t>Bâtiment (PMCB)</t>
  </si>
  <si>
    <t>Outils bricolage et jardinage</t>
  </si>
  <si>
    <t>Équipements électriques et électroniques (DEEE)</t>
  </si>
  <si>
    <t>Emballages industriels &amp; commerciaux (DEIC)</t>
  </si>
  <si>
    <t>Emballages ménagers</t>
  </si>
  <si>
    <t>Emballages de la restauration</t>
  </si>
  <si>
    <t>Jouets</t>
  </si>
  <si>
    <t>Produits du sports et loisirs</t>
  </si>
  <si>
    <t>Pneumatiques</t>
  </si>
  <si>
    <t>Textiles (TLC)</t>
  </si>
  <si>
    <t>Textiles sanitaires</t>
  </si>
  <si>
    <t>Vaisselles collectives ou individuelles</t>
  </si>
  <si>
    <t xml:space="preserve">Fournitures de bureaux </t>
  </si>
  <si>
    <t>Autres ou multiple</t>
  </si>
  <si>
    <t>Fibre majoritairement synthétique</t>
  </si>
  <si>
    <t>Fibre non synthétique ou mélange</t>
  </si>
  <si>
    <t>Batteries lithium</t>
  </si>
  <si>
    <t>Autres batteries</t>
  </si>
  <si>
    <t>Métaux aimants permanents</t>
  </si>
  <si>
    <t>terres rares hors aimants </t>
  </si>
  <si>
    <t>Métaux précieux</t>
  </si>
  <si>
    <t xml:space="preserve">Autres </t>
  </si>
  <si>
    <t>Ferreux et alliages ferreux</t>
  </si>
  <si>
    <t>Aluminium, cuivre et leurs alliages</t>
  </si>
  <si>
    <t>Verre</t>
  </si>
  <si>
    <t>Laines minérales</t>
  </si>
  <si>
    <t>Plâtre</t>
  </si>
  <si>
    <t>Dérivés ciment / béton</t>
  </si>
  <si>
    <t>Sous-type de Matière / materiau du déchet  majoritaire dans les flux</t>
  </si>
  <si>
    <t>Type de débouché de la MPR</t>
  </si>
  <si>
    <t>Thermoplastique</t>
  </si>
  <si>
    <t>Thermodurcissable</t>
  </si>
  <si>
    <t xml:space="preserve">Composite </t>
  </si>
  <si>
    <t>Elastomère</t>
  </si>
  <si>
    <t>Materiau_Plastiques</t>
  </si>
  <si>
    <t>Materiau_Textiles</t>
  </si>
  <si>
    <t>Materiau_Bois</t>
  </si>
  <si>
    <t>Materiau_Papier_Carton</t>
  </si>
  <si>
    <t>Materiau_Verre_AutreBat</t>
  </si>
  <si>
    <t>Papier</t>
  </si>
  <si>
    <t>Isolant / ouate</t>
  </si>
  <si>
    <t>NC (prépa/surtri seul)</t>
  </si>
  <si>
    <t xml:space="preserve">Produits semi-finis pour l'industrie </t>
  </si>
  <si>
    <t>Compounds pour l'industrie</t>
  </si>
  <si>
    <t>Emballages industriels &amp; commerciaux (EIC)</t>
  </si>
  <si>
    <t>Secteur automobile / transport</t>
  </si>
  <si>
    <t>Fil</t>
  </si>
  <si>
    <t>Isolant</t>
  </si>
  <si>
    <t>Emballages</t>
  </si>
  <si>
    <t xml:space="preserve">Emballages </t>
  </si>
  <si>
    <t>EEE divers</t>
  </si>
  <si>
    <t>Sous-type de matériau</t>
  </si>
  <si>
    <t>Debouche_Plastiques</t>
  </si>
  <si>
    <t>Debouche_Textiles</t>
  </si>
  <si>
    <t>Debouche_Bois</t>
  </si>
  <si>
    <t>Debouche_Papier_Carton</t>
  </si>
  <si>
    <t>Debouche_Verre_AutreBat</t>
  </si>
  <si>
    <t>Debouche_MetauxBatteries</t>
  </si>
  <si>
    <t>Provenance_MetauxBatteries</t>
  </si>
  <si>
    <t>Materiau_MetauxBatteries</t>
  </si>
  <si>
    <t>NC</t>
  </si>
  <si>
    <t>Piles et accumulateurs divers</t>
  </si>
  <si>
    <t>Energies renouvelables</t>
  </si>
  <si>
    <t>NSP/NC (incorporation seule)</t>
  </si>
  <si>
    <t>NSP/NC (prépa/surtri seul)</t>
  </si>
  <si>
    <t>Type de débouché de la MPR incorporée</t>
  </si>
  <si>
    <t>Si connu, provenance du déchet dont est issue la MPR</t>
  </si>
  <si>
    <t>Part de chutes sur la masse totale incorporée</t>
  </si>
  <si>
    <r>
      <t xml:space="preserve">A - DESCRIPTIF TECHNIQUE D'UN PROJET DE </t>
    </r>
    <r>
      <rPr>
        <b/>
        <u/>
        <sz val="20"/>
        <color rgb="FFC00000"/>
        <rFont val="Arial"/>
        <family val="2"/>
      </rPr>
      <t>TR</t>
    </r>
    <r>
      <rPr>
        <b/>
        <sz val="20"/>
        <color rgb="FFC00000"/>
        <rFont val="Arial"/>
        <family val="2"/>
      </rPr>
      <t xml:space="preserve">I et/ou </t>
    </r>
    <r>
      <rPr>
        <b/>
        <u/>
        <sz val="20"/>
        <color rgb="FFC00000"/>
        <rFont val="Arial"/>
        <family val="2"/>
      </rPr>
      <t>PREPARATION</t>
    </r>
    <r>
      <rPr>
        <b/>
        <sz val="20"/>
        <color rgb="FFC00000"/>
        <rFont val="Arial"/>
        <family val="2"/>
      </rPr>
      <t xml:space="preserve"> et/ou </t>
    </r>
    <r>
      <rPr>
        <b/>
        <u/>
        <sz val="20"/>
        <color rgb="FFC00000"/>
        <rFont val="Arial"/>
        <family val="2"/>
      </rPr>
      <t xml:space="preserve">PRODUCTION DE Matière Première de Recyclage
Remplir également cet onglet s'il s'agit d'un projet de reconditionnement ou de remanufacture de batteries
</t>
    </r>
  </si>
  <si>
    <t>NOM DU PROJET</t>
  </si>
  <si>
    <t xml:space="preserve">Raison sociale de l'entreprise </t>
  </si>
  <si>
    <t>Création d'activité</t>
  </si>
  <si>
    <t>Augmentation d'activité / capacité</t>
  </si>
  <si>
    <t>Amélioration de la qualité</t>
  </si>
  <si>
    <t>Reconditionnement batteries</t>
  </si>
  <si>
    <t>Remanufacturing batteries</t>
  </si>
  <si>
    <t>Production de MPR (régénération / recyclage)</t>
  </si>
  <si>
    <t>Objectif ciblé</t>
  </si>
  <si>
    <t>Type d'opérations visées par le projet (si plusieurs étapes concernées, possibilité d'indiquer jusqu'à 3 étapes dans les 3 cases bleues suivantes)</t>
  </si>
  <si>
    <t>Amélioration de la performance</t>
  </si>
  <si>
    <t>Objectif principal du projet :</t>
  </si>
  <si>
    <r>
      <t>EVOLUTION DES TONNAGES ENTRANTS</t>
    </r>
    <r>
      <rPr>
        <sz val="18"/>
        <color rgb="FFFFFFFF"/>
        <rFont val="Arial"/>
        <family val="2"/>
      </rPr>
      <t xml:space="preserve"> </t>
    </r>
    <r>
      <rPr>
        <sz val="14"/>
        <color rgb="FFFFFFFF"/>
        <rFont val="Arial"/>
        <family val="2"/>
      </rPr>
      <t>(à remplir pour le dépôt de projet avec les données estimées ou contractualisées à date, et au moment du solde de l'opération avec les données réelles)</t>
    </r>
  </si>
  <si>
    <t>en discussion</t>
  </si>
  <si>
    <t>négociation avancée</t>
  </si>
  <si>
    <t>prospect juste identifié</t>
  </si>
  <si>
    <t>contractractualisé / en portefeuille</t>
  </si>
  <si>
    <t>Provenance majoritaire du déchet</t>
  </si>
  <si>
    <t>APRES PROJET (réalisé)</t>
  </si>
  <si>
    <r>
      <rPr>
        <b/>
        <i/>
        <sz val="11"/>
        <color theme="0" tint="-0.499984740745262"/>
        <rFont val="Calibri"/>
        <family val="2"/>
      </rPr>
      <t xml:space="preserve">Tonnages entrants
</t>
    </r>
    <r>
      <rPr>
        <i/>
        <sz val="11"/>
        <color theme="0" tint="-0.499984740745262"/>
        <rFont val="Calibri"/>
        <family val="2"/>
      </rPr>
      <t xml:space="preserve">après projet (t/an)
</t>
    </r>
    <r>
      <rPr>
        <b/>
        <i/>
        <sz val="11"/>
        <color theme="0" tint="-0.499984740745262"/>
        <rFont val="Calibri"/>
        <family val="2"/>
      </rPr>
      <t>Année de mise en service</t>
    </r>
  </si>
  <si>
    <r>
      <rPr>
        <b/>
        <i/>
        <sz val="11"/>
        <color theme="0" tint="-0.499984740745262"/>
        <rFont val="Calibri"/>
        <family val="2"/>
      </rPr>
      <t xml:space="preserve">Tonnages entrants
</t>
    </r>
    <r>
      <rPr>
        <i/>
        <sz val="11"/>
        <color theme="0" tint="-0.499984740745262"/>
        <rFont val="Calibri"/>
        <family val="2"/>
      </rPr>
      <t xml:space="preserve">après projet (t/an)
</t>
    </r>
    <r>
      <rPr>
        <b/>
        <i/>
        <sz val="11"/>
        <color theme="0" tint="-0.499984740745262"/>
        <rFont val="Calibri"/>
        <family val="2"/>
      </rPr>
      <t>Année de stabilisation à production nominale</t>
    </r>
  </si>
  <si>
    <r>
      <t>Tonnage</t>
    </r>
    <r>
      <rPr>
        <b/>
        <i/>
        <sz val="11"/>
        <color theme="0" tint="-0.499984740745262"/>
        <rFont val="Calibri"/>
        <family val="2"/>
      </rPr>
      <t>s supplémentaires</t>
    </r>
    <r>
      <rPr>
        <i/>
        <sz val="11"/>
        <color theme="0" tint="-0.499984740745262"/>
        <rFont val="Calibri"/>
        <family val="2"/>
      </rPr>
      <t xml:space="preserve"> traité</t>
    </r>
    <r>
      <rPr>
        <b/>
        <i/>
        <sz val="11"/>
        <color theme="0" tint="-0.499984740745262"/>
        <rFont val="Calibri"/>
        <family val="2"/>
      </rPr>
      <t xml:space="preserve">s </t>
    </r>
    <r>
      <rPr>
        <i/>
        <sz val="11"/>
        <color theme="0" tint="-0.499984740745262"/>
        <rFont val="Calibri"/>
        <family val="2"/>
      </rPr>
      <t xml:space="preserve">grâce au projet (t/an)
</t>
    </r>
    <r>
      <rPr>
        <b/>
        <i/>
        <sz val="11"/>
        <color theme="0" tint="-0.499984740745262"/>
        <rFont val="Calibri"/>
        <family val="2"/>
      </rPr>
      <t>Année de stabilisation à production nominale</t>
    </r>
  </si>
  <si>
    <t>Type de déchet entrant (ex : emballages industriels ou commerciaux, EEE, …)</t>
  </si>
  <si>
    <t>Prix moyen du flux (€/t)</t>
  </si>
  <si>
    <t>Prix moyen du flux</t>
  </si>
  <si>
    <t>Avancement sécurisation</t>
  </si>
  <si>
    <t>Quelle est la fin de vie de ce flux sans votre projet ?</t>
  </si>
  <si>
    <t>Valo</t>
  </si>
  <si>
    <t>Enfouissement ou incinération</t>
  </si>
  <si>
    <t>Autre valo matière</t>
  </si>
  <si>
    <t>Valo énergie</t>
  </si>
  <si>
    <t>Valo organique</t>
  </si>
  <si>
    <t>Ne sais pas</t>
  </si>
  <si>
    <r>
      <t xml:space="preserve">NOM/NATURE DES FLUX ENTRANTS
</t>
    </r>
    <r>
      <rPr>
        <i/>
        <sz val="9"/>
        <color rgb="FF000000"/>
        <rFont val="Calibri"/>
        <family val="2"/>
      </rPr>
      <t>distinguer les flux de la manière la plus adaptée pour votre projet : par origine d'approvisionnement, ou par type de déchets, ou par client et/ou par matière majoritaire dans le flux (résine, métal, type de textile, batteries alcalines,  …) par exemple</t>
    </r>
  </si>
  <si>
    <t>APRES PROJET (prévisionnel)</t>
  </si>
  <si>
    <t>Recyclage (production de MPR)</t>
  </si>
  <si>
    <t>Calcul  des euros d'aide à la tonne de déchets  supplémentaires traitée (euros/t)</t>
  </si>
  <si>
    <r>
      <t>Matériau sortant 2 recyclé (à préciser :</t>
    </r>
    <r>
      <rPr>
        <sz val="10"/>
        <color rgb="FF000000"/>
        <rFont val="Calibri"/>
        <family val="2"/>
      </rPr>
      <t xml:space="preserve"> nature précise du matériau ou de la MPR secondaire issue de la séparation / surtri avec le flux ou la MPR principal.e</t>
    </r>
  </si>
  <si>
    <t>Secteur d'application et utilisation de la matière ou des batteries</t>
  </si>
  <si>
    <t>Destination (usines, localisations si connues)</t>
  </si>
  <si>
    <r>
      <t>Matériau sortant 1 recyclé, reconditionné, remanufacturé  (à préciser :</t>
    </r>
    <r>
      <rPr>
        <sz val="10"/>
        <color rgb="FF000000"/>
        <rFont val="Calibri"/>
        <family val="2"/>
      </rPr>
      <t xml:space="preserve"> nature précise du matériau constituant </t>
    </r>
    <r>
      <rPr>
        <b/>
        <sz val="10"/>
        <color rgb="FF000000"/>
        <rFont val="Calibri"/>
        <family val="2"/>
      </rPr>
      <t xml:space="preserve">le principal flux préparé ou la principale MPR.  </t>
    </r>
    <r>
      <rPr>
        <i/>
        <sz val="10"/>
        <color rgb="FF000000"/>
        <rFont val="Calibri"/>
        <family val="2"/>
      </rPr>
      <t>(Ex : flake PEHD pur à 95%, scraps aluminium pur à X%, Fibre effilochée X mm synthetique,  Batteries Li-ion XXX V …)</t>
    </r>
  </si>
  <si>
    <t>Réutilisation (cas spécifiques, ex : textile en bon état réemployé, mais aussi batteries après reconditionnement / remanufacture)</t>
  </si>
  <si>
    <r>
      <t xml:space="preserve">Matériau sortant 3 ecyclé, reconditionné, remanufacturé (à préciser : </t>
    </r>
    <r>
      <rPr>
        <sz val="10"/>
        <color rgb="FF000000"/>
        <rFont val="Calibri"/>
        <family val="2"/>
      </rPr>
      <t>nature précise du matériau ou de la MPR secondaire issue du surtri / séparation avec le flux ou la MPR principal.e</t>
    </r>
  </si>
  <si>
    <r>
      <t xml:space="preserve">Matériau sortant 4 ecyclé, reconditionné, remanufacturé (à préciser : </t>
    </r>
    <r>
      <rPr>
        <sz val="10"/>
        <color rgb="FF000000"/>
        <rFont val="Calibri"/>
        <family val="2"/>
      </rPr>
      <t>nature précise du matériau ou de la MPR secondaire issue du surtri / séparation avec le flux ou la MPR principal.e</t>
    </r>
  </si>
  <si>
    <r>
      <t xml:space="preserve">Matériau sortant 5 ecyclé, reconditionné, remanufacturé (à préciser : </t>
    </r>
    <r>
      <rPr>
        <sz val="10"/>
        <color rgb="FF000000"/>
        <rFont val="Calibri"/>
        <family val="2"/>
      </rPr>
      <t>nature précise du matériau ou de la MPR secondaire issue du surtri / séparation avec le flux ou la MPR principal.e</t>
    </r>
  </si>
  <si>
    <t>Installation de stockage de déchets (enfouissement)</t>
  </si>
  <si>
    <t>Tonnage annuel de chutes de production réincorporées visées par le projet (pour rappel, conditions d'éligibilité limitées selon les thématiques ou en quantités) :</t>
  </si>
  <si>
    <t>Débouché majoritaire de la matière</t>
  </si>
  <si>
    <r>
      <t xml:space="preserve">Type d'opérations visées par le projet 
</t>
    </r>
    <r>
      <rPr>
        <i/>
        <sz val="10"/>
        <color rgb="FF000000"/>
        <rFont val="Calibri"/>
        <family val="2"/>
      </rPr>
      <t>(si plusieurs étapes concernées, possibilité d'indiquer jusqu'à 3 étapes dans les 3 cases bleues suivantes)</t>
    </r>
  </si>
  <si>
    <t>Objectif global du projet :</t>
  </si>
  <si>
    <t>Objectif relatif à l'incorporation :</t>
  </si>
  <si>
    <t>https://publications.europa.eu/s/iOLS</t>
  </si>
  <si>
    <t>Maîtrise d'œuvre (MOE) - réalisée en interne (dans la limite de 10% des dépenses totales du projet)</t>
  </si>
  <si>
    <t>Contact en charge de votre dossier (Nom, prénom, mail, fonction, numéro de téléphone)</t>
  </si>
  <si>
    <t xml:space="preserve">Plan de financement </t>
  </si>
  <si>
    <t>Indiquer ici les aides à l'investissement. Les aides au fonctionnement sont à reporter uniquement dans l'onglet E.</t>
  </si>
  <si>
    <t xml:space="preserve">Autre </t>
  </si>
  <si>
    <t>Crédit-Bail (si plusieurs crédits-bailleurs, autant que possible une ligne par crédit-bailleur )</t>
  </si>
  <si>
    <t>Représentant légal de l'entité concernée (Nom, prénom, mail, fonction, numéro de téléphone)</t>
  </si>
  <si>
    <r>
      <t xml:space="preserve">E- Compte d'exploitation prévisionnel
A remplir </t>
    </r>
    <r>
      <rPr>
        <b/>
        <u/>
        <sz val="16"/>
        <color rgb="FFC00000"/>
        <rFont val="Arial"/>
        <family val="2"/>
      </rPr>
      <t>uniquement pour les dossiers supérieurs ou égaux à 1 M€ de coûts totaux</t>
    </r>
  </si>
  <si>
    <t>Aides au fonctionnement (aide à l'OPEX, écomodulation, réduction sur le prix d'achat du déchet, …)</t>
  </si>
  <si>
    <t>PRODUITS D'EXPLOITATION - RECETTES (€)</t>
  </si>
  <si>
    <t>CHARGES D'EXPLOITATION (€)</t>
  </si>
  <si>
    <t>Excédent brut d'exploitation (EBE) (€)</t>
  </si>
  <si>
    <t>Matières / produits /batteries en sortie lié(e)s au projet (en tonnes ou unités)</t>
  </si>
  <si>
    <t>Matières / déchets / batteries entrant(e)s supplémentaires liées au projet (en tonnes)</t>
  </si>
  <si>
    <t>Matières/ déchet(s)/batteries entrant(e)s en année 0 (en tonnes)</t>
  </si>
  <si>
    <t>Matières / déchet(s)/batteries entrant(e)s totales (en tonnes)</t>
  </si>
  <si>
    <r>
      <rPr>
        <b/>
        <sz val="11"/>
        <color rgb="FFFF0000"/>
        <rFont val="Calibri"/>
        <family val="2"/>
      </rPr>
      <t xml:space="preserve">Tonnages entrants actuels*
</t>
    </r>
    <r>
      <rPr>
        <sz val="11"/>
        <color rgb="FF000000"/>
        <rFont val="Calibri"/>
        <family val="2"/>
      </rPr>
      <t>avant projet (t/an)</t>
    </r>
  </si>
  <si>
    <r>
      <t>*</t>
    </r>
    <r>
      <rPr>
        <i/>
        <sz val="11"/>
        <rFont val="Calibri"/>
        <family val="2"/>
      </rPr>
      <t>Si nécessaire, pour le reconditionnement / remanufacture de batteries, présenter les éléments en unités plutôt qu'en tonnages</t>
    </r>
  </si>
  <si>
    <t>DECLARATION DES AIDES DE MINIMIS</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</si>
  <si>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</si>
  <si>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t>n'avoir reçu aucune aide de minimis durant les trois derniers exercices fiscaux, dont celui en cours à la date de la présente déclaration.</t>
  </si>
  <si>
    <t xml:space="preserve">avoir reçu ou demandé durant les trois derniers exercices fiscaux, dont celui en cours à la date de la présente attestation, </t>
  </si>
  <si>
    <t>les aide de minimis suivantes :</t>
  </si>
  <si>
    <r>
      <rPr>
        <b/>
        <sz val="11"/>
        <color theme="1"/>
        <rFont val="Calibri"/>
        <family val="2"/>
        <scheme val="minor"/>
      </rPr>
      <t>Consignes pour le remplissage :</t>
    </r>
    <r>
      <rPr>
        <sz val="11"/>
        <color rgb="FF000000"/>
        <rFont val="Calibri"/>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</si>
  <si>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Date d'octroi 
ou de demande</t>
  </si>
  <si>
    <t xml:space="preserve">Organisme  </t>
  </si>
  <si>
    <t>Base juridique de minimis</t>
  </si>
  <si>
    <t>Montant sollicité</t>
  </si>
  <si>
    <t>Montant obtenu</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</si>
  <si>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</si>
  <si>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</si>
  <si>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Règlement (UE) n°1407/2013 de la Commission du 18/12/2013</t>
  </si>
  <si>
    <t xml:space="preserve"> relatif à l'application des articles 107 et 108 du TFUE aux aides de minimis (de minimis général)</t>
  </si>
  <si>
    <t>Règlement (UE) n°360/2012 de la Commission du 25/04/2012</t>
  </si>
  <si>
    <t>relatif à l'application des articles 107 et 108 du TFUE aux aides de minimis accordées à des entreprises fournissant des SIEG (de minimis SIEG)</t>
  </si>
  <si>
    <t>Règlement (UE) n°1408/2013 modifié de la Commission du 18/12/2013</t>
  </si>
  <si>
    <t>relatif à l'application des articles 107 et 108 du TFUE aux aides de minimis dans le secteur de l'agriculture (de minimis agricole)</t>
  </si>
  <si>
    <t>Règlement (UE) n°717/2014 de la Commission du 27/06/2014</t>
  </si>
  <si>
    <t>relatif à l'application des articles 107 et 108 du TFUE aux aides de minimis dans le secteur de la pêche et de l'aquaculture</t>
  </si>
  <si>
    <r>
      <rPr>
        <b/>
        <sz val="11"/>
        <color theme="1"/>
        <rFont val="Arial"/>
        <family val="2"/>
      </rPr>
      <t>n'est pas</t>
    </r>
    <r>
      <rPr>
        <sz val="11"/>
        <color theme="1"/>
        <rFont val="Arial"/>
        <family val="2"/>
      </rPr>
      <t xml:space="preserve"> une</t>
    </r>
    <r>
      <rPr>
        <u/>
        <sz val="11"/>
        <color theme="1"/>
        <rFont val="Arial"/>
        <family val="2"/>
      </rPr>
      <t xml:space="preserve"> entreprise en difficulté</t>
    </r>
    <r>
      <rPr>
        <sz val="11"/>
        <color theme="1"/>
        <rFont val="Arial"/>
        <family val="2"/>
      </rPr>
      <t xml:space="preserve"> au sens de la réglementation communautaire (voir encadré)</t>
    </r>
  </si>
  <si>
    <r>
      <t>est une entreprise devenue en difficulté au sens de la réglementation communautaire</t>
    </r>
    <r>
      <rPr>
        <u/>
        <sz val="11"/>
        <color theme="1"/>
        <rFont val="Arial"/>
        <family val="2"/>
      </rPr>
      <t xml:space="preserve"> après le 30/06/2021 :</t>
    </r>
  </si>
  <si>
    <r>
      <t xml:space="preserve">est devenue en difficulté </t>
    </r>
    <r>
      <rPr>
        <b/>
        <sz val="11"/>
        <color theme="1"/>
        <rFont val="Arial"/>
        <family val="2"/>
      </rPr>
      <t>avant le 31/12/2021</t>
    </r>
    <r>
      <rPr>
        <sz val="11"/>
        <color theme="1"/>
        <rFont val="Arial"/>
        <family val="2"/>
      </rPr>
      <t xml:space="preserve"> et ne fait pas l'objet d'une procédure collective d'insolvabilité en vertu du droit national (sauvegarde, redressement ou liquidation judiciaires) ET n'a pas bénéficié d'une aide au sauvetage ou d'une aide à la restructuration</t>
    </r>
  </si>
  <si>
    <r>
      <t xml:space="preserve">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 
</t>
    </r>
    <r>
      <rPr>
        <i/>
        <sz val="10"/>
        <color theme="1"/>
        <rFont val="Arial"/>
        <family val="2"/>
      </rPr>
      <t>«entreprise en difficulté»: une entreprise remplissant au moins une des conditions suivantes:
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1) le ratio emprunts/capitaux propres de l'entreprise est supérieur à 7,5; et
2) le ratio de couverture des intérêts de l'entreprise, calculé sur la base de l'EBITDA, est inférieur à 1,0;</t>
    </r>
  </si>
  <si>
    <r>
      <t>est une entreprise devenue en difficulté au sens de la réglementation communautaire</t>
    </r>
    <r>
      <rPr>
        <b/>
        <sz val="11"/>
        <color theme="1"/>
        <rFont val="Arial"/>
        <family val="2"/>
      </rPr>
      <t xml:space="preserve"> </t>
    </r>
    <r>
      <rPr>
        <u/>
        <sz val="11"/>
        <color theme="1"/>
        <rFont val="Arial"/>
        <family val="2"/>
      </rPr>
      <t>entre le 01/01/2021 et le 30/06/2022</t>
    </r>
  </si>
  <si>
    <t>1) VÉRIFICATION DES RATIOS FINANCIERS</t>
  </si>
  <si>
    <t>2) DÉCLARATION SUR LA SANTÉ FINANCIÈRE</t>
  </si>
  <si>
    <t>La déclaration dans la partie 2 de cet onglet doit être complétée, imprimée, signée par le représentant légal puis scannée et jointe dans le dossier</t>
  </si>
  <si>
    <r>
      <t xml:space="preserve">Il est important, quel que soit le projet, </t>
    </r>
    <r>
      <rPr>
        <b/>
        <sz val="11"/>
        <rFont val="Calibri"/>
        <family val="2"/>
        <scheme val="minor"/>
      </rPr>
      <t>d'indiquer la "Thématique Matériau"  en premier lorsque vous remplissez l'onglet "A-Projet"</t>
    </r>
  </si>
  <si>
    <t xml:space="preserve">Tous les onglets A, B, C,D et E comportent des cellules à compléter.  Une partie d'entre elles font l'objet de listes déroulantes pour accélérer le remplissage. Si vous ne correspondez à aucune catégorie de la liste déroulante, mettez le choix le plus proche et apporter une précision dans la zone de texte "Descriptif du projet" </t>
  </si>
  <si>
    <r>
      <t xml:space="preserve">NOTICE de l'annexe 4  de l'Appel à Projets "ORMAT" - Axe 2 </t>
    </r>
    <r>
      <rPr>
        <b/>
        <u/>
        <sz val="20"/>
        <color rgb="FFC00000"/>
        <rFont val="Arial"/>
        <family val="2"/>
      </rPr>
      <t>investissements</t>
    </r>
  </si>
  <si>
    <t>En cas de difficulté de compréhension ou de remplissage, veuillez contacter votre référent en DR -voir Annexe en fin de Cahier des Charges de l'Appel à Projets pour le contact.</t>
  </si>
  <si>
    <r>
      <rPr>
        <b/>
        <u/>
        <sz val="11"/>
        <rFont val="Calibri"/>
        <family val="2"/>
        <scheme val="minor"/>
      </rPr>
      <t xml:space="preserve">CAS 1 : </t>
    </r>
    <r>
      <rPr>
        <sz val="11"/>
        <rFont val="Calibri"/>
        <family val="2"/>
        <scheme val="minor"/>
      </rPr>
      <t xml:space="preserve">votre projet vise les étapes de surtri / préparation / contrôle qualité de matière déchets ou production de Matière Première de Recyclage MPR (régnénération / recyclage),
--&gt;  Remplir l'onglet "A-Projet_prepa_régénération"SI </t>
    </r>
  </si>
  <si>
    <r>
      <rPr>
        <b/>
        <u/>
        <sz val="11"/>
        <rFont val="Calibri"/>
        <family val="2"/>
        <scheme val="minor"/>
      </rPr>
      <t>CAS 3 :</t>
    </r>
    <r>
      <rPr>
        <sz val="11"/>
        <rFont val="Calibri"/>
        <family val="2"/>
        <scheme val="minor"/>
      </rPr>
      <t xml:space="preserve">  votre projet vise l'incorporation de MPR.
--&gt; Remplir l'onglet "A-Projet_incorporationMPR" </t>
    </r>
  </si>
  <si>
    <r>
      <rPr>
        <b/>
        <u/>
        <sz val="11"/>
        <rFont val="Calibri"/>
        <family val="2"/>
        <scheme val="minor"/>
      </rPr>
      <t xml:space="preserve">CAS 2 : </t>
    </r>
    <r>
      <rPr>
        <sz val="11"/>
        <rFont val="Calibri"/>
        <family val="2"/>
        <scheme val="minor"/>
      </rPr>
      <t>votre projet vise le reconditionnement ou le remanufacturing de batteries usagées
--&gt; Remplir l'onglet "A-Projet_prepa_régénération" si votre projet vise le reconditionnement ou le remanufacturing de batteries usagées.
--&gt;  Il est possible d'adapter cet onglet si besoin en décrivant les flux en unités (nombre de batteries) plutôt qu'en tonnes</t>
    </r>
  </si>
  <si>
    <r>
      <rPr>
        <b/>
        <u/>
        <sz val="11"/>
        <rFont val="Calibri"/>
        <family val="2"/>
        <scheme val="minor"/>
      </rPr>
      <t xml:space="preserve">CAS 4 : </t>
    </r>
    <r>
      <rPr>
        <sz val="11"/>
        <rFont val="Calibri"/>
        <family val="2"/>
        <scheme val="minor"/>
      </rPr>
      <t xml:space="preserve">votre projet porte à la fois sur les étapes de surtri, production et incorporation de MPR
--&gt; Remplir les 2 onglets "A-Projet_prepa_régénération" ET "A-Projet_incorporationMPR" </t>
    </r>
  </si>
  <si>
    <t>En cas de prêt, taux indicatif du prêt et durée (si taux exact non connu, donner si possible le taux de votre dernier prêt et sa date)</t>
  </si>
  <si>
    <t>Equipements de stockage matière et déchets</t>
  </si>
  <si>
    <t>Equipements de surtri (optique, UV, courant de Foucault, …)</t>
  </si>
  <si>
    <t>Equipements de conditionnement</t>
  </si>
  <si>
    <t>Autres dépenses d'équipements process à préciser</t>
  </si>
  <si>
    <t>Equipements  compactage - broyage</t>
  </si>
  <si>
    <r>
      <t xml:space="preserve">1/ Vous devez indiquer dans ce fichier - </t>
    </r>
    <r>
      <rPr>
        <b/>
        <sz val="10"/>
        <color rgb="FF000000"/>
        <rFont val="Arial"/>
        <family val="2"/>
      </rPr>
      <t>ligne par ligne - chaque poste de dépense</t>
    </r>
    <r>
      <rPr>
        <sz val="10"/>
        <color rgb="FF000000"/>
        <rFont val="Arial"/>
        <family val="2"/>
      </rPr>
      <t xml:space="preserve">. </t>
    </r>
    <r>
      <rPr>
        <b/>
        <u/>
        <sz val="10"/>
        <color rgb="FF000000"/>
        <rFont val="Arial"/>
        <family val="2"/>
      </rPr>
      <t>Si besoin, lorsque vous avez beaucoup de postes de dépenses, il vous est possible d'ajouter des lignes si nécessaires dans le fichier Excel.</t>
    </r>
    <r>
      <rPr>
        <sz val="10"/>
        <color rgb="FF000000"/>
        <rFont val="Arial"/>
        <family val="2"/>
      </rPr>
      <t xml:space="preserve">
2/ En fin de dépôt sur la plateforme ADEME : vous devrez recopier chacun des</t>
    </r>
    <r>
      <rPr>
        <b/>
        <sz val="10"/>
        <color rgb="FF000000"/>
        <rFont val="Arial"/>
        <family val="2"/>
      </rPr>
      <t xml:space="preserve"> totaux de catégories de dépenses</t>
    </r>
    <r>
      <rPr>
        <sz val="10"/>
        <color rgb="FF000000"/>
        <rFont val="Arial"/>
        <family val="2"/>
      </rPr>
      <t xml:space="preserve"> (ex : Equipements/investissements : Matériel informatique) dans l'onglet "Dépenses prévisionnelles" de la plateforme web de l'ADEME
3/ Lors du dépôt : vous devrez également </t>
    </r>
    <r>
      <rPr>
        <b/>
        <sz val="10"/>
        <color rgb="FF000000"/>
        <rFont val="Arial"/>
        <family val="2"/>
      </rPr>
      <t>déposer ce fichier complété</t>
    </r>
    <r>
      <rPr>
        <sz val="10"/>
        <color rgb="FF000000"/>
        <rFont val="Arial"/>
        <family val="2"/>
      </rPr>
      <t xml:space="preserve">, dans l'onglet "Ajout de documents" . Pensez également à </t>
    </r>
    <r>
      <rPr>
        <b/>
        <sz val="10"/>
        <color rgb="FF000000"/>
        <rFont val="Arial"/>
        <family val="2"/>
      </rPr>
      <t>joindre les offres, devis et autres justificatifs disponibles</t>
    </r>
    <r>
      <rPr>
        <sz val="10"/>
        <color rgb="FF000000"/>
        <rFont val="Arial"/>
        <family val="2"/>
      </rPr>
      <t xml:space="preserve"> permettant de confirmer les postes de dépenses complétés dans cet onglet.</t>
    </r>
  </si>
  <si>
    <r>
      <t xml:space="preserve">Commentaire 
</t>
    </r>
    <r>
      <rPr>
        <b/>
        <i/>
        <sz val="9"/>
        <color rgb="FF000000"/>
        <rFont val="Arial"/>
        <family val="2"/>
      </rPr>
      <t>Contribution de l'équipement ou de la prestation au procédé de surtri, préparation, production ou incorporation de MPR, ou de remanufacture / reconditionnement de batteries</t>
    </r>
  </si>
  <si>
    <t>En</t>
  </si>
  <si>
    <t xml:space="preserve">Nom entreprise : </t>
  </si>
  <si>
    <t xml:space="preserve">Concernant l'onglet A : </t>
  </si>
  <si>
    <r>
      <rPr>
        <b/>
        <u/>
        <sz val="11"/>
        <color rgb="FF000000"/>
        <rFont val="Calibri"/>
        <family val="2"/>
      </rPr>
      <t>Pour les quelques cas de projets multipartenaires</t>
    </r>
    <r>
      <rPr>
        <u/>
        <sz val="11"/>
        <color rgb="FF000000"/>
        <rFont val="Calibri"/>
        <family val="2"/>
      </rPr>
      <t>,</t>
    </r>
    <r>
      <rPr>
        <sz val="11"/>
        <color rgb="FF000000"/>
        <rFont val="Calibri"/>
        <family val="2"/>
      </rPr>
      <t xml:space="preserve"> conserver un seul onglet "A" en mettant le nom de l'entreprise pilote ou cheffe de file. Puis dupliquez les onglet B, C, D, E pour chaque partenaire. Chaque partenaire remplit ses onglets B, C, D, E</t>
    </r>
  </si>
  <si>
    <r>
      <rPr>
        <b/>
        <u/>
        <sz val="11"/>
        <color rgb="FF000000"/>
        <rFont val="Calibri"/>
        <family val="2"/>
      </rPr>
      <t xml:space="preserve">Pour les projets de plus de 1 M€ de dépenses totales d'investissement, </t>
    </r>
    <r>
      <rPr>
        <sz val="11"/>
        <color rgb="FF000000"/>
        <rFont val="Calibri"/>
        <family val="2"/>
      </rPr>
      <t>merci de remplir l'onglet F.</t>
    </r>
  </si>
  <si>
    <r>
      <t>La Déclaration de Santé Financière et la Déclaration d'Aides de Minimis sont à imprimer,</t>
    </r>
    <r>
      <rPr>
        <b/>
        <sz val="11"/>
        <color rgb="FF000000"/>
        <rFont val="Calibri"/>
        <family val="2"/>
      </rPr>
      <t xml:space="preserve"> faire signer par le représentant légal de l'entreprise</t>
    </r>
    <r>
      <rPr>
        <sz val="11"/>
        <color rgb="FF000000"/>
        <rFont val="Calibri"/>
        <family val="2"/>
      </rPr>
      <t>, et scanner pour ajout au dossier (ou PDF avec outil de signature électronique), pour chaque entreprise en cas de projet multipartenaires.</t>
    </r>
  </si>
  <si>
    <t>Bilan matière « matériaux sortants » à terme (laisser la colonne Avant Projet vide seulement si Projet de Création d'unité) :</t>
  </si>
  <si>
    <t>Merci de renommer ce fichier en remplaçant "Thème Matériau" et "Nom Projet" par la thématique et le nom effectifs de votre projet dans la dénomination du fichier.</t>
  </si>
  <si>
    <r>
      <t>Les c</t>
    </r>
    <r>
      <rPr>
        <b/>
        <sz val="11"/>
        <color rgb="FF000000"/>
        <rFont val="Calibri"/>
        <family val="2"/>
      </rPr>
      <t>ellules que vous devez compléter</t>
    </r>
    <r>
      <rPr>
        <sz val="11"/>
        <color rgb="FF000000"/>
        <rFont val="Calibri"/>
        <family val="2"/>
      </rPr>
      <t xml:space="preserve"> sont sur un fonds bleu clair comme suit :</t>
    </r>
  </si>
  <si>
    <t>Montant maximum de l'aide ADEME avant analyse solution de référence</t>
  </si>
  <si>
    <t>Première incorporation de MPR</t>
  </si>
  <si>
    <t>Augmentation de taux d'incorporation</t>
  </si>
  <si>
    <t>Augmentation de capacité avec incorporation de MPR</t>
  </si>
  <si>
    <t>Amélioration de la qualité de la MPR en entrée ou du produit fabriqué à partir de MPR</t>
  </si>
  <si>
    <t>Zone de texte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</si>
</sst>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0.00\ &quot;€&quot;_-;\-* #,##0.00\ &quot;€&quot;_-;_-* &quot;-&quot;??\ &quot;€&quot;_-;_-@_-"/>
    <numFmt numFmtId="164" formatCode="0.0%"/>
    <numFmt numFmtId="165" formatCode="#,##0.0&quot; t/an&quot;"/>
    <numFmt numFmtId="166" formatCode="&quot; &quot;* #,##0&quot; &quot;[$€-40C]&quot; &quot;;&quot;-&quot;* #,##0&quot; &quot;[$€-40C]&quot; &quot;;&quot; &quot;* &quot;-&quot;#&quot; &quot;[$€-40C]&quot; &quot;;&quot; &quot;@&quot; &quot;"/>
    <numFmt numFmtId="167" formatCode="&quot; &quot;* #,##0&quot; &quot;;&quot;-&quot;* #,##0&quot; &quot;;&quot; &quot;* &quot;-&quot;#&quot; &quot;;&quot; &quot;@&quot; &quot;"/>
    <numFmt numFmtId="168" formatCode="#,##0.00&quot; &quot;[$€-40C]"/>
    <numFmt numFmtId="169" formatCode="&quot; &quot;* #,##0.00&quot; &quot;[$€-40C]&quot; &quot;;&quot;-&quot;* #,##0.00&quot; &quot;[$€-40C]&quot; &quot;;&quot; &quot;* &quot;-&quot;#&quot; &quot;[$€-40C]&quot; &quot;;&quot; &quot;@&quot; &quot;"/>
    <numFmt numFmtId="170" formatCode="#,##0&quot; &quot;;&quot;-&quot;#,##0&quot; &quot;"/>
    <numFmt numFmtId="171" formatCode="#,##0.00&quot; &quot;;&quot;-&quot;#,##0.00&quot; &quot;"/>
    <numFmt numFmtId="172" formatCode="0&quot; ans&quot;"/>
    <numFmt numFmtId="173" formatCode="&quot; &quot;* #,##0&quot;   &quot;;&quot;-&quot;* #,##0&quot;   &quot;;&quot; &quot;* &quot;-&quot;#&quot;   &quot;;&quot; &quot;@&quot; &quot;"/>
    <numFmt numFmtId="174" formatCode="&quot; &quot;* #,##0.00&quot;   &quot;;&quot;-&quot;* #,##0.00&quot;   &quot;;&quot; &quot;* &quot;-&quot;#&quot;   &quot;;&quot; &quot;@&quot; &quot;"/>
    <numFmt numFmtId="175" formatCode="0.00&quot; €/t&quot;"/>
    <numFmt numFmtId="176" formatCode="#,##0&quot; mois&quot;"/>
    <numFmt numFmtId="177" formatCode="&quot; &quot;* #,##0.00&quot; &quot;;&quot;-&quot;* #,##0.00&quot; &quot;;&quot; &quot;* &quot;-&quot;#&quot; &quot;;&quot; &quot;@&quot; &quot;"/>
    <numFmt numFmtId="178" formatCode="_-* #,##0\ &quot;€&quot;_-;\-* #,##0\ &quot;€&quot;_-;_-* &quot;-&quot;??\ &quot;€&quot;_-;_-@_-"/>
    <numFmt numFmtId="179" formatCode="_-* #,##0_-;\-* #,##0_-;_-* &quot;-&quot;??_-;_-@_-"/>
    <numFmt numFmtId="180" formatCode="[$-F800]dddd\,\ mmmm\ dd\,\ yyyy"/>
  </numFmts>
  <fonts count="103" x14ac:knownFonts="1">
    <font>
      <sz val="11"/>
      <color rgb="FF000000"/>
      <name val="Calibri"/>
      <family val="2"/>
    </font>
    <font>
      <sz val="11"/>
      <color theme="1"/>
      <name val="Calibri"/>
      <family val="2"/>
      <scheme val="minor"/>
    </font>
    <font>
      <sz val="11"/>
      <color rgb="FF000000"/>
      <name val="Calibri"/>
      <family val="2"/>
    </font>
    <font>
      <i/>
      <sz val="11"/>
      <color rgb="FF808080"/>
      <name val="Calibri"/>
      <family val="2"/>
    </font>
    <font>
      <sz val="11"/>
      <color rgb="FF9C0006"/>
      <name val="Calibri"/>
      <family val="2"/>
    </font>
    <font>
      <sz val="11"/>
      <color rgb="FFFFFFFF"/>
      <name val="Calibri"/>
      <family val="2"/>
    </font>
    <font>
      <sz val="11"/>
      <color rgb="FFFF0000"/>
      <name val="Calibri"/>
      <family val="2"/>
    </font>
    <font>
      <u/>
      <sz val="11"/>
      <color rgb="FF0563C1"/>
      <name val="Calibri"/>
      <family val="2"/>
    </font>
    <font>
      <sz val="10"/>
      <color rgb="FF000000"/>
      <name val="Arial"/>
      <family val="2"/>
    </font>
    <font>
      <sz val="11"/>
      <color rgb="FF000000"/>
      <name val="Arial"/>
      <family val="2"/>
    </font>
    <font>
      <b/>
      <sz val="20"/>
      <color rgb="FFC00000"/>
      <name val="Arial"/>
      <family val="2"/>
    </font>
    <font>
      <b/>
      <sz val="16"/>
      <color rgb="FFC00000"/>
      <name val="Arial"/>
      <family val="2"/>
    </font>
    <font>
      <b/>
      <sz val="18"/>
      <color rgb="FFFFFFFF"/>
      <name val="Arial"/>
      <family val="2"/>
    </font>
    <font>
      <b/>
      <sz val="11"/>
      <color rgb="FF000000"/>
      <name val="Calibri"/>
      <family val="2"/>
    </font>
    <font>
      <b/>
      <u/>
      <sz val="20"/>
      <color rgb="FFC00000"/>
      <name val="Arial"/>
      <family val="2"/>
    </font>
    <font>
      <i/>
      <sz val="11"/>
      <color rgb="FF000000"/>
      <name val="Calibri"/>
      <family val="2"/>
    </font>
    <font>
      <sz val="18"/>
      <color rgb="FFFFFFFF"/>
      <name val="Arial"/>
      <family val="2"/>
    </font>
    <font>
      <sz val="14"/>
      <color rgb="FFFFFFFF"/>
      <name val="Arial"/>
      <family val="2"/>
    </font>
    <font>
      <i/>
      <sz val="10"/>
      <color rgb="FF000000"/>
      <name val="Arial"/>
      <family val="2"/>
    </font>
    <font>
      <b/>
      <sz val="14"/>
      <color rgb="FF000000"/>
      <name val="Arial"/>
      <family val="2"/>
    </font>
    <font>
      <i/>
      <sz val="9"/>
      <color rgb="FF000000"/>
      <name val="Calibri"/>
      <family val="2"/>
    </font>
    <font>
      <b/>
      <sz val="11"/>
      <color rgb="FFFF0000"/>
      <name val="Calibri"/>
      <family val="2"/>
    </font>
    <font>
      <sz val="10"/>
      <color rgb="FF000000"/>
      <name val="Calibri"/>
      <family val="2"/>
    </font>
    <font>
      <i/>
      <sz val="10"/>
      <color rgb="FF000000"/>
      <name val="Calibri"/>
      <family val="2"/>
    </font>
    <font>
      <b/>
      <sz val="10"/>
      <color rgb="FF000000"/>
      <name val="Calibri"/>
      <family val="2"/>
    </font>
    <font>
      <b/>
      <sz val="12"/>
      <color rgb="FFFF0000"/>
      <name val="Calibri"/>
      <family val="2"/>
    </font>
    <font>
      <b/>
      <sz val="10"/>
      <color rgb="FF000000"/>
      <name val="Arial"/>
      <family val="2"/>
    </font>
    <font>
      <b/>
      <u/>
      <sz val="10"/>
      <color rgb="FF000000"/>
      <name val="Arial"/>
      <family val="2"/>
    </font>
    <font>
      <b/>
      <i/>
      <sz val="10"/>
      <color rgb="FF000000"/>
      <name val="Arial"/>
      <family val="2"/>
    </font>
    <font>
      <sz val="10"/>
      <color rgb="FFFFFFFF"/>
      <name val="Arial"/>
      <family val="2"/>
    </font>
    <font>
      <b/>
      <sz val="10"/>
      <color rgb="FFFFFFFF"/>
      <name val="Arial"/>
      <family val="2"/>
    </font>
    <font>
      <sz val="10"/>
      <color rgb="FF4472C4"/>
      <name val="Arial"/>
      <family val="2"/>
    </font>
    <font>
      <b/>
      <u/>
      <sz val="10"/>
      <color rgb="FF002060"/>
      <name val="Arial"/>
      <family val="2"/>
    </font>
    <font>
      <u/>
      <sz val="10"/>
      <color rgb="FF0563C1"/>
      <name val="Arial"/>
      <family val="2"/>
    </font>
    <font>
      <b/>
      <sz val="16"/>
      <color rgb="FFFFFFFF"/>
      <name val="Arial"/>
      <family val="2"/>
    </font>
    <font>
      <b/>
      <sz val="10"/>
      <color rgb="FFC00000"/>
      <name val="Arial"/>
      <family val="2"/>
    </font>
    <font>
      <sz val="4"/>
      <color rgb="FFFFFFFF"/>
      <name val="Arial"/>
      <family val="2"/>
    </font>
    <font>
      <sz val="4"/>
      <color rgb="FF000000"/>
      <name val="Arial"/>
      <family val="2"/>
    </font>
    <font>
      <b/>
      <sz val="4"/>
      <color rgb="FFC00000"/>
      <name val="Arial"/>
      <family val="2"/>
    </font>
    <font>
      <sz val="4"/>
      <color rgb="FF808080"/>
      <name val="Arial"/>
      <family val="2"/>
    </font>
    <font>
      <b/>
      <sz val="10"/>
      <color rgb="FFFF0000"/>
      <name val="Arial"/>
      <family val="2"/>
    </font>
    <font>
      <sz val="14"/>
      <color rgb="FF000000"/>
      <name val="Arial"/>
      <family val="2"/>
    </font>
    <font>
      <sz val="9"/>
      <color rgb="FF000000"/>
      <name val="Tahoma"/>
      <family val="2"/>
    </font>
    <font>
      <b/>
      <sz val="11"/>
      <color rgb="FF000000"/>
      <name val="Tahoma"/>
      <family val="2"/>
    </font>
    <font>
      <b/>
      <sz val="11"/>
      <color rgb="FF000000"/>
      <name val="Arial"/>
      <family val="2"/>
    </font>
    <font>
      <b/>
      <sz val="11"/>
      <color rgb="FFFFFFFF"/>
      <name val="Arial"/>
      <family val="2"/>
    </font>
    <font>
      <b/>
      <sz val="11"/>
      <color rgb="FF16365C"/>
      <name val="Arial"/>
      <family val="2"/>
    </font>
    <font>
      <b/>
      <sz val="11"/>
      <color rgb="FF92D050"/>
      <name val="Arial"/>
      <family val="2"/>
    </font>
    <font>
      <sz val="8"/>
      <color rgb="FF000000"/>
      <name val="Arial"/>
      <family val="2"/>
    </font>
    <font>
      <b/>
      <sz val="8"/>
      <color rgb="FFFFFFFF"/>
      <name val="Arial"/>
      <family val="2"/>
    </font>
    <font>
      <b/>
      <sz val="8"/>
      <color rgb="FF000000"/>
      <name val="Arial"/>
      <family val="2"/>
    </font>
    <font>
      <sz val="10"/>
      <color rgb="FF000000"/>
      <name val="Tahoma"/>
      <family val="2"/>
    </font>
    <font>
      <b/>
      <sz val="10"/>
      <color rgb="FF000000"/>
      <name val="Tahoma"/>
      <family val="2"/>
    </font>
    <font>
      <i/>
      <sz val="8"/>
      <color rgb="FFFF0000"/>
      <name val="Arial"/>
      <family val="2"/>
    </font>
    <font>
      <i/>
      <sz val="8"/>
      <color rgb="FF000000"/>
      <name val="Arial"/>
      <family val="2"/>
    </font>
    <font>
      <u/>
      <sz val="8"/>
      <color rgb="FF000000"/>
      <name val="Arial"/>
      <family val="2"/>
    </font>
    <font>
      <sz val="10"/>
      <color rgb="FFC0C0C0"/>
      <name val="Arial"/>
      <family val="2"/>
    </font>
    <font>
      <b/>
      <sz val="11"/>
      <color theme="0"/>
      <name val="Calibri"/>
      <family val="2"/>
    </font>
    <font>
      <b/>
      <i/>
      <sz val="9"/>
      <color rgb="FF000000"/>
      <name val="Arial"/>
      <family val="2"/>
    </font>
    <font>
      <b/>
      <sz val="11"/>
      <color theme="0"/>
      <name val="Calibri"/>
      <family val="2"/>
      <scheme val="minor"/>
    </font>
    <font>
      <b/>
      <sz val="11"/>
      <color theme="1"/>
      <name val="Calibri"/>
      <family val="2"/>
      <scheme val="minor"/>
    </font>
    <font>
      <sz val="9"/>
      <color indexed="81"/>
      <name val="Tahoma"/>
      <family val="2"/>
    </font>
    <font>
      <u/>
      <sz val="10"/>
      <color rgb="FF000000"/>
      <name val="Arial"/>
      <family val="2"/>
    </font>
    <font>
      <b/>
      <sz val="10"/>
      <color rgb="FF0070C0"/>
      <name val="Arial"/>
      <family val="2"/>
    </font>
    <font>
      <b/>
      <u/>
      <sz val="10"/>
      <color rgb="FF0070C0"/>
      <name val="Arial"/>
      <family val="2"/>
    </font>
    <font>
      <u/>
      <sz val="10"/>
      <color rgb="FF0070C0"/>
      <name val="Arial"/>
      <family val="2"/>
    </font>
    <font>
      <u/>
      <sz val="11"/>
      <color theme="10"/>
      <name val="Calibri"/>
      <family val="2"/>
      <scheme val="minor"/>
    </font>
    <font>
      <sz val="11"/>
      <color theme="0" tint="-0.14999847407452621"/>
      <name val="Calibri"/>
      <family val="2"/>
    </font>
    <font>
      <i/>
      <sz val="10"/>
      <color theme="0" tint="-0.499984740745262"/>
      <name val="Calibri"/>
      <family val="2"/>
    </font>
    <font>
      <b/>
      <i/>
      <sz val="14"/>
      <color theme="0" tint="-0.499984740745262"/>
      <name val="Arial"/>
      <family val="2"/>
    </font>
    <font>
      <i/>
      <sz val="11"/>
      <color theme="0" tint="-0.499984740745262"/>
      <name val="Calibri"/>
      <family val="2"/>
    </font>
    <font>
      <b/>
      <i/>
      <sz val="11"/>
      <color theme="0" tint="-0.499984740745262"/>
      <name val="Calibri"/>
      <family val="2"/>
    </font>
    <font>
      <i/>
      <sz val="11"/>
      <color theme="0" tint="-0.249977111117893"/>
      <name val="Calibri"/>
      <family val="2"/>
    </font>
    <font>
      <sz val="11"/>
      <color theme="0" tint="-0.249977111117893"/>
      <name val="Calibri"/>
      <family val="2"/>
    </font>
    <font>
      <b/>
      <i/>
      <sz val="10"/>
      <name val="Arial"/>
      <family val="2"/>
    </font>
    <font>
      <i/>
      <sz val="9"/>
      <color rgb="FF000000"/>
      <name val="Arial"/>
      <family val="2"/>
    </font>
    <font>
      <b/>
      <u/>
      <sz val="16"/>
      <color rgb="FFC00000"/>
      <name val="Arial"/>
      <family val="2"/>
    </font>
    <font>
      <i/>
      <sz val="11"/>
      <color rgb="FFFF0000"/>
      <name val="Calibri"/>
      <family val="2"/>
    </font>
    <font>
      <i/>
      <sz val="11"/>
      <name val="Calibri"/>
      <family val="2"/>
    </font>
    <font>
      <b/>
      <sz val="18"/>
      <color theme="0"/>
      <name val="Arial"/>
      <family val="2"/>
    </font>
    <font>
      <sz val="10"/>
      <color theme="1"/>
      <name val="Arial"/>
      <family val="2"/>
    </font>
    <font>
      <i/>
      <sz val="10"/>
      <color theme="1"/>
      <name val="Arial"/>
      <family val="2"/>
    </font>
    <font>
      <b/>
      <sz val="20"/>
      <color theme="0"/>
      <name val="Calibri"/>
      <family val="2"/>
      <scheme val="minor"/>
    </font>
    <font>
      <sz val="12"/>
      <color theme="1"/>
      <name val="Calibri"/>
      <family val="2"/>
      <scheme val="minor"/>
    </font>
    <font>
      <b/>
      <sz val="12"/>
      <color theme="1"/>
      <name val="Calibri"/>
      <family val="2"/>
      <scheme val="minor"/>
    </font>
    <font>
      <b/>
      <i/>
      <sz val="11"/>
      <color theme="1"/>
      <name val="Arial"/>
      <family val="2"/>
    </font>
    <font>
      <b/>
      <i/>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sz val="11"/>
      <color theme="1"/>
      <name val="Arial"/>
      <family val="2"/>
    </font>
    <font>
      <sz val="12"/>
      <color theme="1"/>
      <name val="Arial"/>
      <family val="2"/>
    </font>
    <font>
      <b/>
      <sz val="11"/>
      <color theme="1"/>
      <name val="Arial"/>
      <family val="2"/>
    </font>
    <font>
      <u/>
      <sz val="11"/>
      <color theme="1"/>
      <name val="Arial"/>
      <family val="2"/>
    </font>
    <font>
      <b/>
      <u/>
      <sz val="11"/>
      <color theme="1"/>
      <name val="Arial"/>
      <family val="2"/>
    </font>
    <font>
      <u/>
      <sz val="11"/>
      <color theme="10"/>
      <name val="Arial"/>
      <family val="2"/>
    </font>
    <font>
      <b/>
      <i/>
      <u/>
      <sz val="11"/>
      <color rgb="FFC00000"/>
      <name val="Arial"/>
      <family val="2"/>
    </font>
    <font>
      <b/>
      <sz val="11"/>
      <name val="Calibri"/>
      <family val="2"/>
      <scheme val="minor"/>
    </font>
    <font>
      <sz val="11"/>
      <name val="Calibri"/>
      <family val="2"/>
      <scheme val="minor"/>
    </font>
    <font>
      <b/>
      <u/>
      <sz val="11"/>
      <name val="Calibri"/>
      <family val="2"/>
      <scheme val="minor"/>
    </font>
    <font>
      <b/>
      <sz val="9"/>
      <color indexed="81"/>
      <name val="Tahoma"/>
      <family val="2"/>
    </font>
    <font>
      <u/>
      <sz val="11"/>
      <color rgb="FF000000"/>
      <name val="Calibri"/>
      <family val="2"/>
    </font>
    <font>
      <b/>
      <u/>
      <sz val="11"/>
      <color rgb="FF000000"/>
      <name val="Calibri"/>
      <family val="2"/>
    </font>
  </fonts>
  <fills count="46">
    <fill>
      <patternFill patternType="none"/>
    </fill>
    <fill>
      <patternFill patternType="gray125"/>
    </fill>
    <fill>
      <patternFill patternType="solid">
        <fgColor rgb="FFFFC7CE"/>
        <bgColor rgb="FFFFC7CE"/>
      </patternFill>
    </fill>
    <fill>
      <patternFill patternType="solid">
        <fgColor rgb="FFFF0000"/>
        <bgColor rgb="FFFF0000"/>
      </patternFill>
    </fill>
    <fill>
      <patternFill patternType="solid">
        <fgColor rgb="FFFFFFFF"/>
        <bgColor rgb="FFFFFFFF"/>
      </patternFill>
    </fill>
    <fill>
      <patternFill patternType="solid">
        <fgColor rgb="FF002060"/>
        <bgColor rgb="FF002060"/>
      </patternFill>
    </fill>
    <fill>
      <patternFill patternType="solid">
        <fgColor rgb="FFD9E1F2"/>
        <bgColor rgb="FFD9E1F2"/>
      </patternFill>
    </fill>
    <fill>
      <patternFill patternType="solid">
        <fgColor rgb="FFD9D9D9"/>
        <bgColor rgb="FFD9D9D9"/>
      </patternFill>
    </fill>
    <fill>
      <patternFill patternType="solid">
        <fgColor rgb="FF808080"/>
        <bgColor rgb="FF808080"/>
      </patternFill>
    </fill>
    <fill>
      <patternFill patternType="solid">
        <fgColor rgb="FFF2F2F2"/>
        <bgColor rgb="FFF2F2F2"/>
      </patternFill>
    </fill>
    <fill>
      <patternFill patternType="solid">
        <fgColor rgb="FFC00000"/>
        <bgColor rgb="FFC00000"/>
      </patternFill>
    </fill>
    <fill>
      <patternFill patternType="solid">
        <fgColor rgb="FF16365C"/>
        <bgColor rgb="FF16365C"/>
      </patternFill>
    </fill>
    <fill>
      <patternFill patternType="solid">
        <fgColor rgb="FF92D050"/>
        <bgColor rgb="FF92D050"/>
      </patternFill>
    </fill>
    <fill>
      <patternFill patternType="solid">
        <fgColor rgb="FFFFD5D5"/>
        <bgColor rgb="FFFFD5D5"/>
      </patternFill>
    </fill>
    <fill>
      <patternFill patternType="solid">
        <fgColor theme="4"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bgColor rgb="FFD9D9D9"/>
      </patternFill>
    </fill>
    <fill>
      <patternFill patternType="solid">
        <fgColor theme="9" tint="-0.249977111117893"/>
        <bgColor rgb="FFD9D9D9"/>
      </patternFill>
    </fill>
    <fill>
      <patternFill patternType="solid">
        <fgColor theme="9" tint="0.79998168889431442"/>
        <bgColor indexed="64"/>
      </patternFill>
    </fill>
    <fill>
      <patternFill patternType="solid">
        <fgColor theme="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002060"/>
        <bgColor rgb="FF333F4F"/>
      </patternFill>
    </fill>
    <fill>
      <patternFill patternType="solid">
        <fgColor rgb="FF002060"/>
        <bgColor indexed="64"/>
      </patternFill>
    </fill>
    <fill>
      <patternFill patternType="solid">
        <fgColor theme="0" tint="-0.14999847407452621"/>
        <bgColor rgb="FFFFFFFF"/>
      </patternFill>
    </fill>
    <fill>
      <patternFill patternType="solid">
        <fgColor theme="2" tint="-9.9978637043366805E-2"/>
        <bgColor rgb="FFD9D9D9"/>
      </patternFill>
    </fill>
    <fill>
      <patternFill patternType="solid">
        <fgColor theme="2" tint="-9.9978637043366805E-2"/>
        <bgColor rgb="FFD9E1F2"/>
      </patternFill>
    </fill>
    <fill>
      <patternFill patternType="solid">
        <fgColor rgb="FF002060"/>
        <bgColor rgb="FFFFFFFF"/>
      </patternFill>
    </fill>
    <fill>
      <patternFill patternType="solid">
        <fgColor theme="6" tint="0.59999389629810485"/>
        <bgColor rgb="FFD9E1F2"/>
      </patternFill>
    </fill>
    <fill>
      <patternFill patternType="solid">
        <fgColor theme="4" tint="0.79998168889431442"/>
        <bgColor rgb="FFFFFFFF"/>
      </patternFill>
    </fill>
    <fill>
      <patternFill patternType="solid">
        <fgColor theme="8" tint="0.79998168889431442"/>
        <bgColor indexed="64"/>
      </patternFill>
    </fill>
    <fill>
      <patternFill patternType="solid">
        <fgColor theme="8" tint="0.79998168889431442"/>
        <bgColor rgb="FFF2F2F2"/>
      </patternFill>
    </fill>
    <fill>
      <patternFill patternType="solid">
        <fgColor theme="5"/>
        <bgColor indexed="64"/>
      </patternFill>
    </fill>
    <fill>
      <patternFill patternType="solid">
        <fgColor theme="3" tint="0.59999389629810485"/>
        <bgColor theme="4" tint="0.79998168889431442"/>
      </patternFill>
    </fill>
    <fill>
      <patternFill patternType="solid">
        <fgColor theme="0" tint="-0.14999847407452621"/>
        <bgColor theme="4" tint="0.79998168889431442"/>
      </patternFill>
    </fill>
    <fill>
      <patternFill patternType="solid">
        <fgColor theme="0" tint="-4.9989318521683403E-2"/>
        <bgColor indexed="64"/>
      </patternFill>
    </fill>
    <fill>
      <patternFill patternType="solid">
        <fgColor theme="2" tint="-9.9978637043366805E-2"/>
        <bgColor rgb="FFFFFFFF"/>
      </patternFill>
    </fill>
    <fill>
      <patternFill patternType="solid">
        <fgColor theme="7" tint="0.59999389629810485"/>
        <bgColor rgb="FFD9D9D9"/>
      </patternFill>
    </fill>
    <fill>
      <patternFill patternType="solid">
        <fgColor theme="9" tint="0.59999389629810485"/>
        <bgColor rgb="FFD9D9D9"/>
      </patternFill>
    </fill>
  </fills>
  <borders count="10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808080"/>
      </left>
      <right style="thin">
        <color rgb="FF808080"/>
      </right>
      <top style="thin">
        <color rgb="FF808080"/>
      </top>
      <bottom style="thin">
        <color rgb="FF808080"/>
      </bottom>
      <diagonal/>
    </border>
    <border>
      <left style="thin">
        <color rgb="FFA6A6A6"/>
      </left>
      <right style="thin">
        <color rgb="FFA6A6A6"/>
      </right>
      <top style="thin">
        <color rgb="FFA6A6A6"/>
      </top>
      <bottom style="thin">
        <color rgb="FFA6A6A6"/>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A6A6A6"/>
      </bottom>
      <diagonal/>
    </border>
    <border>
      <left style="thin">
        <color rgb="FF000000"/>
      </left>
      <right style="thin">
        <color rgb="FF000000"/>
      </right>
      <top style="thin">
        <color rgb="FFA6A6A6"/>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A6A6A6"/>
      </top>
      <bottom style="thin">
        <color rgb="FFA6A6A6"/>
      </bottom>
      <diagonal/>
    </border>
    <border>
      <left/>
      <right/>
      <top/>
      <bottom style="thin">
        <color rgb="FFA6A6A6"/>
      </bottom>
      <diagonal/>
    </border>
    <border>
      <left style="thin">
        <color rgb="FF808080"/>
      </left>
      <right style="thin">
        <color rgb="FF808080"/>
      </right>
      <top style="thin">
        <color rgb="FF808080"/>
      </top>
      <bottom/>
      <diagonal/>
    </border>
    <border>
      <left style="thin">
        <color rgb="FF808080"/>
      </left>
      <right style="thin">
        <color rgb="FF808080"/>
      </right>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style="thin">
        <color rgb="FF808080"/>
      </left>
      <right style="thin">
        <color rgb="FF808080"/>
      </right>
      <top/>
      <bottom/>
      <diagonal/>
    </border>
    <border>
      <left/>
      <right style="medium">
        <color rgb="FF000000"/>
      </right>
      <top style="thin">
        <color rgb="FF808080"/>
      </top>
      <bottom style="thin">
        <color rgb="FF808080"/>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right style="thin">
        <color rgb="FF808080"/>
      </right>
      <top style="thin">
        <color rgb="FF808080"/>
      </top>
      <bottom style="thin">
        <color rgb="FF808080"/>
      </bottom>
      <diagonal/>
    </border>
    <border>
      <left style="thin">
        <color rgb="FF808080"/>
      </left>
      <right/>
      <top style="thin">
        <color rgb="FF808080"/>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A6A6A6"/>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indexed="64"/>
      </left>
      <right style="thin">
        <color rgb="FF000000"/>
      </right>
      <top/>
      <bottom style="thin">
        <color rgb="FF000000"/>
      </bottom>
      <diagonal/>
    </border>
    <border>
      <left/>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top style="medium">
        <color indexed="64"/>
      </top>
      <bottom style="thin">
        <color rgb="FF000000"/>
      </bottom>
      <diagonal/>
    </border>
    <border>
      <left/>
      <right/>
      <top style="thin">
        <color rgb="FF000000"/>
      </top>
      <bottom/>
      <diagonal/>
    </border>
    <border>
      <left style="thin">
        <color rgb="FFA6A6A6"/>
      </left>
      <right style="thin">
        <color rgb="FFA6A6A6"/>
      </right>
      <top/>
      <bottom style="thin">
        <color rgb="FFA6A6A6"/>
      </bottom>
      <diagonal/>
    </border>
    <border>
      <left style="medium">
        <color rgb="FF000000"/>
      </left>
      <right style="medium">
        <color rgb="FF000000"/>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theme="0" tint="-0.499984740745262"/>
      </right>
      <top/>
      <bottom style="hair">
        <color indexed="64"/>
      </bottom>
      <diagonal/>
    </border>
    <border>
      <left/>
      <right style="hair">
        <color theme="0" tint="-0.499984740745262"/>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2">
    <xf numFmtId="0" fontId="0" fillId="0" borderId="0"/>
    <xf numFmtId="177"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0" borderId="0" applyNumberFormat="0" applyBorder="0" applyAlignment="0" applyProtection="0"/>
    <xf numFmtId="0" fontId="2" fillId="3" borderId="0" applyNumberFormat="0" applyFont="0" applyBorder="0" applyAlignment="0" applyProtection="0"/>
    <xf numFmtId="0" fontId="6" fillId="0" borderId="0" applyNumberFormat="0" applyFill="0" applyBorder="0" applyAlignment="0" applyProtection="0"/>
    <xf numFmtId="0" fontId="4" fillId="2" borderId="0" applyNumberFormat="0" applyBorder="0" applyAlignment="0" applyProtection="0"/>
    <xf numFmtId="0" fontId="2" fillId="0" borderId="0" applyNumberFormat="0" applyFont="0" applyFill="0" applyBorder="0" applyAlignment="0" applyProtection="0"/>
    <xf numFmtId="0" fontId="3" fillId="0" borderId="0" applyNumberFormat="0" applyFill="0" applyBorder="0" applyAlignment="0" applyProtection="0"/>
    <xf numFmtId="0" fontId="5" fillId="0" borderId="0" applyNumberFormat="0" applyAlignment="0" applyProtection="0"/>
    <xf numFmtId="0" fontId="6" fillId="0" borderId="0" applyNumberFormat="0" applyFill="0" applyBorder="0" applyAlignment="0" applyProtection="0"/>
    <xf numFmtId="0" fontId="7" fillId="0" borderId="0" applyNumberFormat="0" applyFill="0" applyBorder="0" applyAlignment="0" applyProtection="0"/>
    <xf numFmtId="174" fontId="2" fillId="0" borderId="0" applyFont="0" applyFill="0" applyBorder="0" applyAlignment="0" applyProtection="0"/>
    <xf numFmtId="0" fontId="8" fillId="0" borderId="0" applyNumberFormat="0" applyBorder="0" applyProtection="0"/>
    <xf numFmtId="0" fontId="8" fillId="0" borderId="0" applyNumberFormat="0" applyBorder="0" applyProtection="0"/>
    <xf numFmtId="0" fontId="8" fillId="0" borderId="0" applyNumberFormat="0" applyBorder="0" applyProtection="0"/>
    <xf numFmtId="9" fontId="2" fillId="0" borderId="0" applyFont="0" applyFill="0" applyBorder="0" applyAlignment="0" applyProtection="0"/>
    <xf numFmtId="0" fontId="1" fillId="0" borderId="0"/>
    <xf numFmtId="0" fontId="66" fillId="0" borderId="0" applyNumberFormat="0" applyFill="0" applyBorder="0" applyAlignment="0" applyProtection="0"/>
  </cellStyleXfs>
  <cellXfs count="526">
    <xf numFmtId="0" fontId="0" fillId="0" borderId="0" xfId="0"/>
    <xf numFmtId="0" fontId="9" fillId="4" borderId="0" xfId="0" applyFont="1" applyFill="1"/>
    <xf numFmtId="0" fontId="11" fillId="4" borderId="0" xfId="0" applyFont="1" applyFill="1" applyAlignment="1">
      <alignment horizontal="center" vertical="center" wrapText="1"/>
    </xf>
    <xf numFmtId="0" fontId="8" fillId="4" borderId="0" xfId="0" applyFont="1" applyFill="1"/>
    <xf numFmtId="0" fontId="13" fillId="0" borderId="0" xfId="0" applyFont="1"/>
    <xf numFmtId="0" fontId="0" fillId="4" borderId="0" xfId="0" applyFill="1"/>
    <xf numFmtId="0" fontId="12" fillId="5" borderId="0" xfId="0" applyFont="1" applyFill="1" applyAlignment="1">
      <alignment vertical="center"/>
    </xf>
    <xf numFmtId="0" fontId="0" fillId="0" borderId="1" xfId="0" applyBorder="1"/>
    <xf numFmtId="0" fontId="0" fillId="0" borderId="3" xfId="0" applyBorder="1"/>
    <xf numFmtId="0" fontId="0" fillId="0" borderId="2" xfId="0" applyBorder="1"/>
    <xf numFmtId="0" fontId="0" fillId="6" borderId="2" xfId="0" applyFill="1" applyBorder="1" applyProtection="1">
      <protection locked="0"/>
    </xf>
    <xf numFmtId="0" fontId="0" fillId="0" borderId="4" xfId="0" applyBorder="1"/>
    <xf numFmtId="14" fontId="0" fillId="6" borderId="2" xfId="0" applyNumberFormat="1" applyFill="1" applyBorder="1" applyProtection="1">
      <protection locked="0"/>
    </xf>
    <xf numFmtId="0" fontId="18" fillId="0" borderId="0" xfId="0" applyFont="1" applyAlignment="1">
      <alignment horizontal="center"/>
    </xf>
    <xf numFmtId="0" fontId="13" fillId="0" borderId="6" xfId="0" applyFont="1" applyBorder="1" applyAlignment="1">
      <alignment horizontal="center" vertical="center" wrapText="1"/>
    </xf>
    <xf numFmtId="0" fontId="0" fillId="6" borderId="8" xfId="0" applyFill="1" applyBorder="1" applyAlignment="1" applyProtection="1">
      <alignment vertical="center" wrapText="1"/>
      <protection locked="0"/>
    </xf>
    <xf numFmtId="165" fontId="0" fillId="6" borderId="2" xfId="0" applyNumberFormat="1" applyFill="1" applyBorder="1" applyAlignment="1" applyProtection="1">
      <alignment vertical="center" wrapText="1"/>
      <protection locked="0"/>
    </xf>
    <xf numFmtId="0" fontId="22" fillId="6" borderId="2" xfId="0" applyFont="1" applyFill="1" applyBorder="1" applyAlignment="1" applyProtection="1">
      <alignment vertical="center" wrapText="1"/>
      <protection locked="0"/>
    </xf>
    <xf numFmtId="0" fontId="0" fillId="0" borderId="0" xfId="0" applyAlignment="1">
      <alignment vertical="center" wrapText="1"/>
    </xf>
    <xf numFmtId="0" fontId="13" fillId="0" borderId="9" xfId="0" applyFont="1" applyBorder="1"/>
    <xf numFmtId="0" fontId="24" fillId="0" borderId="0" xfId="0" applyFont="1" applyAlignment="1">
      <alignment horizontal="left" vertical="center"/>
    </xf>
    <xf numFmtId="0" fontId="13" fillId="0" borderId="0" xfId="0" applyFont="1" applyAlignment="1">
      <alignment horizontal="left" vertical="center"/>
    </xf>
    <xf numFmtId="0" fontId="24"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4" fillId="6" borderId="2" xfId="0" applyFont="1" applyFill="1" applyBorder="1" applyAlignment="1" applyProtection="1">
      <alignment vertical="center" wrapText="1"/>
      <protection locked="0"/>
    </xf>
    <xf numFmtId="165" fontId="22" fillId="6" borderId="2" xfId="0" applyNumberFormat="1" applyFont="1" applyFill="1" applyBorder="1" applyAlignment="1" applyProtection="1">
      <alignment vertical="center" wrapText="1"/>
      <protection locked="0"/>
    </xf>
    <xf numFmtId="0" fontId="24" fillId="0" borderId="2" xfId="0" applyFont="1" applyBorder="1" applyAlignment="1">
      <alignment horizontal="right" vertical="center" wrapText="1"/>
    </xf>
    <xf numFmtId="165" fontId="13" fillId="0" borderId="2" xfId="0" applyNumberFormat="1" applyFont="1" applyBorder="1"/>
    <xf numFmtId="0" fontId="13" fillId="0" borderId="2" xfId="0" applyFont="1" applyBorder="1"/>
    <xf numFmtId="0" fontId="0" fillId="0" borderId="2" xfId="0" applyBorder="1" applyAlignment="1">
      <alignment wrapText="1"/>
    </xf>
    <xf numFmtId="175" fontId="25" fillId="0" borderId="2" xfId="0" applyNumberFormat="1" applyFont="1" applyBorder="1"/>
    <xf numFmtId="0" fontId="6" fillId="0" borderId="0" xfId="0" applyFont="1"/>
    <xf numFmtId="165" fontId="18" fillId="7" borderId="11" xfId="0" applyNumberFormat="1" applyFont="1" applyFill="1" applyBorder="1" applyAlignment="1">
      <alignment horizontal="center" vertical="center" wrapText="1"/>
    </xf>
    <xf numFmtId="0" fontId="26" fillId="4" borderId="0" xfId="0" applyFont="1" applyFill="1"/>
    <xf numFmtId="0" fontId="26" fillId="4" borderId="0" xfId="0" applyFont="1" applyFill="1" applyAlignment="1">
      <alignment vertical="top"/>
    </xf>
    <xf numFmtId="176" fontId="8" fillId="6" borderId="0" xfId="0" applyNumberFormat="1" applyFont="1" applyFill="1" applyProtection="1">
      <protection locked="0"/>
    </xf>
    <xf numFmtId="0" fontId="26" fillId="4" borderId="0" xfId="0" applyFont="1" applyFill="1" applyAlignment="1">
      <alignment horizontal="right"/>
    </xf>
    <xf numFmtId="14" fontId="8" fillId="6" borderId="0" xfId="0" applyNumberFormat="1" applyFont="1" applyFill="1" applyProtection="1">
      <protection locked="0"/>
    </xf>
    <xf numFmtId="165" fontId="28" fillId="7" borderId="13" xfId="0" applyNumberFormat="1" applyFont="1" applyFill="1" applyBorder="1" applyAlignment="1">
      <alignment horizontal="center" vertical="center" wrapText="1"/>
    </xf>
    <xf numFmtId="0" fontId="8" fillId="4" borderId="2" xfId="0" applyFont="1" applyFill="1" applyBorder="1" applyAlignment="1">
      <alignment horizontal="center"/>
    </xf>
    <xf numFmtId="0" fontId="18" fillId="7" borderId="2" xfId="0" applyFont="1" applyFill="1" applyBorder="1" applyAlignment="1">
      <alignment horizontal="center"/>
    </xf>
    <xf numFmtId="164" fontId="18" fillId="7" borderId="14" xfId="3" applyNumberFormat="1" applyFont="1" applyFill="1" applyBorder="1" applyAlignment="1" applyProtection="1">
      <alignment horizontal="right" indent="1"/>
      <protection locked="0"/>
    </xf>
    <xf numFmtId="165" fontId="8" fillId="6" borderId="2" xfId="0" applyNumberFormat="1" applyFont="1" applyFill="1" applyBorder="1" applyAlignment="1" applyProtection="1">
      <alignment horizontal="right" indent="1"/>
      <protection locked="0"/>
    </xf>
    <xf numFmtId="164" fontId="8" fillId="4" borderId="2" xfId="3" applyNumberFormat="1" applyFont="1" applyFill="1" applyBorder="1" applyAlignment="1">
      <alignment horizontal="right" indent="1"/>
    </xf>
    <xf numFmtId="165" fontId="18" fillId="7" borderId="2" xfId="0" applyNumberFormat="1" applyFont="1" applyFill="1" applyBorder="1" applyAlignment="1" applyProtection="1">
      <alignment horizontal="right" indent="1"/>
      <protection locked="0"/>
    </xf>
    <xf numFmtId="164" fontId="18" fillId="7" borderId="2" xfId="3" applyNumberFormat="1" applyFont="1" applyFill="1" applyBorder="1" applyAlignment="1">
      <alignment horizontal="right" indent="1"/>
    </xf>
    <xf numFmtId="164" fontId="18" fillId="7" borderId="13" xfId="3" applyNumberFormat="1" applyFont="1" applyFill="1" applyBorder="1" applyAlignment="1" applyProtection="1">
      <alignment horizontal="right" indent="1"/>
      <protection locked="0"/>
    </xf>
    <xf numFmtId="164" fontId="18" fillId="7" borderId="16" xfId="3" applyNumberFormat="1" applyFont="1" applyFill="1" applyBorder="1" applyAlignment="1" applyProtection="1">
      <alignment horizontal="right" indent="1"/>
      <protection locked="0"/>
    </xf>
    <xf numFmtId="165" fontId="18" fillId="7" borderId="16" xfId="0" applyNumberFormat="1" applyFont="1" applyFill="1" applyBorder="1" applyAlignment="1">
      <alignment horizontal="center" vertical="center" wrapText="1"/>
    </xf>
    <xf numFmtId="0" fontId="26" fillId="4" borderId="1" xfId="0" applyFont="1" applyFill="1" applyBorder="1"/>
    <xf numFmtId="0" fontId="26" fillId="4" borderId="15" xfId="0" applyFont="1" applyFill="1" applyBorder="1"/>
    <xf numFmtId="165" fontId="26" fillId="4" borderId="2" xfId="0" applyNumberFormat="1" applyFont="1" applyFill="1" applyBorder="1" applyAlignment="1">
      <alignment horizontal="right" indent="1"/>
    </xf>
    <xf numFmtId="165" fontId="28" fillId="7" borderId="2" xfId="0" applyNumberFormat="1" applyFont="1" applyFill="1" applyBorder="1" applyAlignment="1">
      <alignment horizontal="right" indent="1"/>
    </xf>
    <xf numFmtId="164" fontId="28" fillId="7" borderId="2" xfId="3" applyNumberFormat="1" applyFont="1" applyFill="1" applyBorder="1" applyAlignment="1">
      <alignment horizontal="right" indent="1"/>
    </xf>
    <xf numFmtId="0" fontId="29" fillId="4" borderId="0" xfId="0" applyFont="1" applyFill="1"/>
    <xf numFmtId="0" fontId="18" fillId="4" borderId="0" xfId="0" applyFont="1" applyFill="1"/>
    <xf numFmtId="165" fontId="8" fillId="0" borderId="11" xfId="0" applyNumberFormat="1" applyFont="1" applyBorder="1" applyAlignment="1">
      <alignment horizontal="center" vertical="center" wrapText="1"/>
    </xf>
    <xf numFmtId="165" fontId="8" fillId="6" borderId="11" xfId="0" applyNumberFormat="1" applyFont="1" applyFill="1" applyBorder="1" applyAlignment="1" applyProtection="1">
      <alignment horizontal="right" indent="1"/>
      <protection locked="0"/>
    </xf>
    <xf numFmtId="164" fontId="8" fillId="6" borderId="11" xfId="3" applyNumberFormat="1" applyFont="1" applyFill="1" applyBorder="1" applyAlignment="1" applyProtection="1">
      <alignment horizontal="right" indent="1"/>
      <protection locked="0"/>
    </xf>
    <xf numFmtId="165" fontId="18" fillId="7" borderId="11" xfId="0" applyNumberFormat="1" applyFont="1" applyFill="1" applyBorder="1" applyAlignment="1" applyProtection="1">
      <alignment horizontal="right" indent="1"/>
      <protection locked="0"/>
    </xf>
    <xf numFmtId="164" fontId="18" fillId="7" borderId="11" xfId="3" applyNumberFormat="1" applyFont="1" applyFill="1" applyBorder="1" applyAlignment="1" applyProtection="1">
      <alignment horizontal="right" indent="1"/>
      <protection locked="0"/>
    </xf>
    <xf numFmtId="0" fontId="8" fillId="4" borderId="0" xfId="0" applyFont="1" applyFill="1" applyAlignment="1">
      <alignment horizontal="center"/>
    </xf>
    <xf numFmtId="165" fontId="8" fillId="4" borderId="0" xfId="0" applyNumberFormat="1" applyFont="1" applyFill="1" applyAlignment="1" applyProtection="1">
      <alignment horizontal="right" indent="1"/>
      <protection locked="0"/>
    </xf>
    <xf numFmtId="165" fontId="18" fillId="4" borderId="0" xfId="0" applyNumberFormat="1" applyFont="1" applyFill="1" applyAlignment="1" applyProtection="1">
      <alignment horizontal="right" indent="1"/>
      <protection locked="0"/>
    </xf>
    <xf numFmtId="0" fontId="8" fillId="4" borderId="0" xfId="0" applyFont="1" applyFill="1" applyProtection="1">
      <protection locked="0"/>
    </xf>
    <xf numFmtId="0" fontId="8" fillId="4" borderId="0" xfId="0" applyFont="1" applyFill="1" applyAlignment="1" applyProtection="1">
      <alignment horizontal="center"/>
      <protection locked="0"/>
    </xf>
    <xf numFmtId="164" fontId="18" fillId="4" borderId="0" xfId="3" applyNumberFormat="1" applyFont="1" applyFill="1" applyAlignment="1" applyProtection="1">
      <alignment horizontal="right" indent="1"/>
      <protection locked="0"/>
    </xf>
    <xf numFmtId="0" fontId="8" fillId="4" borderId="0" xfId="0" applyFont="1" applyFill="1" applyAlignment="1">
      <alignment vertical="center"/>
    </xf>
    <xf numFmtId="0" fontId="9" fillId="0" borderId="0" xfId="0" applyFont="1" applyAlignment="1">
      <alignment vertical="center"/>
    </xf>
    <xf numFmtId="0" fontId="9" fillId="4" borderId="0" xfId="0" applyFont="1" applyFill="1" applyAlignment="1">
      <alignment vertical="center"/>
    </xf>
    <xf numFmtId="0" fontId="30" fillId="0" borderId="0" xfId="0" applyFont="1" applyAlignment="1">
      <alignment horizontal="left" vertical="center"/>
    </xf>
    <xf numFmtId="0" fontId="8" fillId="0" borderId="0" xfId="0" applyFont="1"/>
    <xf numFmtId="0" fontId="26" fillId="0" borderId="0" xfId="0" applyFont="1" applyAlignment="1">
      <alignment horizontal="right" vertical="center"/>
    </xf>
    <xf numFmtId="0" fontId="12" fillId="0" borderId="0" xfId="0" applyFont="1" applyAlignment="1">
      <alignment horizontal="left" vertical="center"/>
    </xf>
    <xf numFmtId="0" fontId="26" fillId="4" borderId="0" xfId="0" applyFont="1" applyFill="1" applyAlignment="1">
      <alignment horizontal="right" vertical="center"/>
    </xf>
    <xf numFmtId="0" fontId="31" fillId="4" borderId="0" xfId="0" applyFont="1" applyFill="1"/>
    <xf numFmtId="0" fontId="31" fillId="4" borderId="0" xfId="0" applyFont="1" applyFill="1" applyAlignment="1">
      <alignment vertical="center"/>
    </xf>
    <xf numFmtId="0" fontId="32" fillId="4" borderId="0" xfId="0" applyFont="1" applyFill="1" applyAlignment="1">
      <alignment vertical="center"/>
    </xf>
    <xf numFmtId="0" fontId="33" fillId="4" borderId="0" xfId="14" applyFont="1" applyFill="1" applyAlignment="1">
      <alignment horizontal="left" vertical="center" indent="3"/>
    </xf>
    <xf numFmtId="0" fontId="0" fillId="0" borderId="0" xfId="0" applyAlignment="1">
      <alignment vertical="center"/>
    </xf>
    <xf numFmtId="168" fontId="5" fillId="0" borderId="0" xfId="0" applyNumberFormat="1" applyFont="1" applyAlignment="1">
      <alignment vertical="center"/>
    </xf>
    <xf numFmtId="0" fontId="34" fillId="8" borderId="0" xfId="0" applyFont="1" applyFill="1" applyAlignment="1">
      <alignment vertical="center"/>
    </xf>
    <xf numFmtId="0" fontId="34" fillId="8" borderId="0" xfId="0" applyFont="1" applyFill="1" applyAlignment="1">
      <alignment vertical="center" wrapText="1"/>
    </xf>
    <xf numFmtId="0" fontId="26" fillId="9" borderId="10" xfId="0" applyFont="1" applyFill="1" applyBorder="1" applyAlignment="1">
      <alignment horizontal="center" vertical="center" wrapText="1"/>
    </xf>
    <xf numFmtId="0" fontId="26" fillId="9" borderId="10" xfId="0" applyFont="1" applyFill="1" applyBorder="1" applyAlignment="1">
      <alignment vertical="center" wrapText="1"/>
    </xf>
    <xf numFmtId="0" fontId="8" fillId="0" borderId="0" xfId="0" applyFont="1" applyAlignment="1">
      <alignment vertical="center"/>
    </xf>
    <xf numFmtId="0" fontId="8" fillId="9" borderId="18" xfId="0" applyFont="1" applyFill="1" applyBorder="1" applyAlignment="1">
      <alignment vertical="center"/>
    </xf>
    <xf numFmtId="0" fontId="8" fillId="4" borderId="19" xfId="0" applyFont="1" applyFill="1" applyBorder="1" applyAlignment="1">
      <alignment horizontal="left" vertical="center"/>
    </xf>
    <xf numFmtId="0" fontId="8" fillId="6" borderId="10" xfId="0" applyFont="1" applyFill="1" applyBorder="1" applyAlignment="1" applyProtection="1">
      <alignment horizontal="left" vertical="center"/>
      <protection locked="0"/>
    </xf>
    <xf numFmtId="168" fontId="8" fillId="6" borderId="10" xfId="0" applyNumberFormat="1" applyFont="1" applyFill="1" applyBorder="1" applyAlignment="1" applyProtection="1">
      <alignment vertical="center"/>
      <protection locked="0"/>
    </xf>
    <xf numFmtId="0" fontId="8" fillId="9" borderId="19" xfId="0" applyFont="1" applyFill="1" applyBorder="1" applyAlignment="1">
      <alignment vertical="center"/>
    </xf>
    <xf numFmtId="0" fontId="18" fillId="6" borderId="18" xfId="0" applyFont="1" applyFill="1" applyBorder="1" applyAlignment="1" applyProtection="1">
      <alignment horizontal="left" vertical="center"/>
      <protection locked="0"/>
    </xf>
    <xf numFmtId="0" fontId="8" fillId="6" borderId="18" xfId="0" applyFont="1" applyFill="1" applyBorder="1" applyAlignment="1" applyProtection="1">
      <alignment horizontal="left" vertical="center"/>
      <protection locked="0"/>
    </xf>
    <xf numFmtId="168" fontId="8" fillId="6" borderId="18" xfId="0" applyNumberFormat="1" applyFont="1" applyFill="1" applyBorder="1" applyAlignment="1" applyProtection="1">
      <alignment vertical="center"/>
      <protection locked="0"/>
    </xf>
    <xf numFmtId="0" fontId="29" fillId="10" borderId="20" xfId="0" applyFont="1" applyFill="1" applyBorder="1" applyAlignment="1">
      <alignment vertical="center"/>
    </xf>
    <xf numFmtId="0" fontId="30" fillId="10" borderId="21" xfId="0" applyFont="1" applyFill="1" applyBorder="1" applyAlignment="1">
      <alignment vertical="center"/>
    </xf>
    <xf numFmtId="0" fontId="30" fillId="10" borderId="21" xfId="0" applyFont="1" applyFill="1" applyBorder="1" applyAlignment="1">
      <alignment horizontal="right" vertical="center" indent="1"/>
    </xf>
    <xf numFmtId="168" fontId="35" fillId="4" borderId="5" xfId="0" applyNumberFormat="1" applyFont="1" applyFill="1" applyBorder="1" applyAlignment="1">
      <alignment vertical="center"/>
    </xf>
    <xf numFmtId="0" fontId="8" fillId="9" borderId="18" xfId="0" applyFont="1" applyFill="1" applyBorder="1"/>
    <xf numFmtId="0" fontId="8" fillId="4" borderId="10" xfId="0" applyFont="1" applyFill="1" applyBorder="1" applyAlignment="1">
      <alignment horizontal="left" vertical="center"/>
    </xf>
    <xf numFmtId="0" fontId="8" fillId="9" borderId="22" xfId="0" applyFont="1" applyFill="1" applyBorder="1"/>
    <xf numFmtId="0" fontId="8" fillId="9" borderId="19" xfId="0" applyFont="1" applyFill="1" applyBorder="1"/>
    <xf numFmtId="0" fontId="30" fillId="10" borderId="23" xfId="0" applyFont="1" applyFill="1" applyBorder="1" applyAlignment="1">
      <alignment horizontal="right" vertical="center" indent="1"/>
    </xf>
    <xf numFmtId="0" fontId="8" fillId="4" borderId="24" xfId="0" applyFont="1" applyFill="1" applyBorder="1"/>
    <xf numFmtId="0" fontId="8" fillId="4" borderId="25" xfId="0" applyFont="1" applyFill="1" applyBorder="1"/>
    <xf numFmtId="0" fontId="26" fillId="9" borderId="21" xfId="0" applyFont="1" applyFill="1" applyBorder="1" applyAlignment="1">
      <alignment vertical="center" wrapText="1"/>
    </xf>
    <xf numFmtId="0" fontId="26" fillId="9" borderId="26" xfId="0" applyFont="1" applyFill="1" applyBorder="1" applyAlignment="1">
      <alignment vertical="center" wrapText="1"/>
    </xf>
    <xf numFmtId="0" fontId="8" fillId="4" borderId="20" xfId="0" applyFont="1" applyFill="1" applyBorder="1" applyAlignment="1">
      <alignment horizontal="left" vertical="center"/>
    </xf>
    <xf numFmtId="0" fontId="8" fillId="0" borderId="21" xfId="0" applyFont="1" applyBorder="1" applyAlignment="1">
      <alignment horizontal="left" vertical="center"/>
    </xf>
    <xf numFmtId="0" fontId="8" fillId="0" borderId="26" xfId="0" applyFont="1" applyBorder="1" applyAlignment="1">
      <alignment horizontal="left" vertical="center"/>
    </xf>
    <xf numFmtId="0" fontId="18" fillId="6" borderId="27" xfId="0" applyFont="1" applyFill="1" applyBorder="1" applyAlignment="1" applyProtection="1">
      <alignment horizontal="left" vertical="center"/>
      <protection locked="0"/>
    </xf>
    <xf numFmtId="0" fontId="36" fillId="4" borderId="0" xfId="0" applyFont="1" applyFill="1"/>
    <xf numFmtId="0" fontId="37" fillId="4" borderId="0" xfId="0" applyFont="1" applyFill="1" applyAlignment="1">
      <alignment vertical="center"/>
    </xf>
    <xf numFmtId="0" fontId="38" fillId="4" borderId="0" xfId="0" applyFont="1" applyFill="1" applyAlignment="1">
      <alignment horizontal="center" vertical="center" wrapText="1"/>
    </xf>
    <xf numFmtId="14" fontId="39" fillId="4" borderId="0" xfId="0" applyNumberFormat="1" applyFont="1" applyFill="1" applyAlignment="1">
      <alignment horizontal="center"/>
    </xf>
    <xf numFmtId="0" fontId="37" fillId="4" borderId="0" xfId="0" applyFont="1" applyFill="1"/>
    <xf numFmtId="0" fontId="26" fillId="9" borderId="1" xfId="0" applyFont="1" applyFill="1" applyBorder="1" applyAlignment="1">
      <alignment horizontal="left" vertical="center"/>
    </xf>
    <xf numFmtId="0" fontId="26" fillId="9" borderId="2" xfId="0" applyFont="1" applyFill="1" applyBorder="1" applyAlignment="1">
      <alignment horizontal="center" vertical="center"/>
    </xf>
    <xf numFmtId="0" fontId="26" fillId="9" borderId="2" xfId="0" applyFont="1" applyFill="1" applyBorder="1" applyAlignment="1">
      <alignment horizontal="center" vertical="center" wrapText="1"/>
    </xf>
    <xf numFmtId="0" fontId="26" fillId="0" borderId="0" xfId="0" applyFont="1" applyAlignment="1">
      <alignment horizontal="left" vertical="center"/>
    </xf>
    <xf numFmtId="0" fontId="41" fillId="0" borderId="0" xfId="0" applyFont="1" applyAlignment="1">
      <alignment horizontal="right" vertical="center"/>
    </xf>
    <xf numFmtId="0" fontId="41" fillId="0" borderId="0" xfId="0" applyFont="1"/>
    <xf numFmtId="0" fontId="9" fillId="0" borderId="0" xfId="0" applyFont="1"/>
    <xf numFmtId="0" fontId="26" fillId="9" borderId="15" xfId="0" applyFont="1" applyFill="1" applyBorder="1" applyAlignment="1">
      <alignment horizontal="left" vertical="center"/>
    </xf>
    <xf numFmtId="0" fontId="9" fillId="0" borderId="2" xfId="0" applyFont="1" applyBorder="1" applyAlignment="1">
      <alignment vertical="center"/>
    </xf>
    <xf numFmtId="169" fontId="9" fillId="0" borderId="2" xfId="2" applyFont="1" applyBorder="1"/>
    <xf numFmtId="0" fontId="9" fillId="6" borderId="2" xfId="0" applyFont="1" applyFill="1" applyBorder="1" applyAlignment="1" applyProtection="1">
      <alignment vertical="center"/>
      <protection locked="0"/>
    </xf>
    <xf numFmtId="0" fontId="44" fillId="0" borderId="2" xfId="0" applyFont="1" applyBorder="1" applyAlignment="1">
      <alignment vertical="center"/>
    </xf>
    <xf numFmtId="169" fontId="44" fillId="0" borderId="2" xfId="2" applyFont="1" applyBorder="1"/>
    <xf numFmtId="0" fontId="44" fillId="0" borderId="0" xfId="0" applyFont="1"/>
    <xf numFmtId="0" fontId="44" fillId="9" borderId="1" xfId="0" applyFont="1" applyFill="1" applyBorder="1" applyAlignment="1">
      <alignment horizontal="center"/>
    </xf>
    <xf numFmtId="0" fontId="44" fillId="9" borderId="15" xfId="0" applyFont="1" applyFill="1" applyBorder="1" applyAlignment="1">
      <alignment vertical="center"/>
    </xf>
    <xf numFmtId="0" fontId="45" fillId="11" borderId="30" xfId="0" applyFont="1" applyFill="1" applyBorder="1" applyAlignment="1">
      <alignment horizontal="center"/>
    </xf>
    <xf numFmtId="0" fontId="45" fillId="11" borderId="31" xfId="0" applyFont="1" applyFill="1" applyBorder="1" applyAlignment="1">
      <alignment horizontal="center"/>
    </xf>
    <xf numFmtId="0" fontId="45" fillId="11" borderId="32" xfId="0" applyFont="1" applyFill="1" applyBorder="1" applyAlignment="1">
      <alignment horizontal="center"/>
    </xf>
    <xf numFmtId="0" fontId="9" fillId="4" borderId="2" xfId="0" applyFont="1" applyFill="1" applyBorder="1"/>
    <xf numFmtId="0" fontId="9" fillId="4" borderId="2" xfId="0" applyFont="1" applyFill="1" applyBorder="1" applyAlignment="1">
      <alignment horizontal="center"/>
    </xf>
    <xf numFmtId="170" fontId="9" fillId="6" borderId="2" xfId="1" applyNumberFormat="1" applyFont="1" applyFill="1" applyBorder="1" applyAlignment="1" applyProtection="1">
      <alignment horizontal="right" indent="2"/>
      <protection locked="0"/>
    </xf>
    <xf numFmtId="0" fontId="45" fillId="11" borderId="30" xfId="0" applyFont="1" applyFill="1" applyBorder="1"/>
    <xf numFmtId="170" fontId="45" fillId="11" borderId="31" xfId="1" applyNumberFormat="1" applyFont="1" applyFill="1" applyBorder="1" applyAlignment="1">
      <alignment horizontal="right" indent="2"/>
    </xf>
    <xf numFmtId="170" fontId="45" fillId="11" borderId="32" xfId="1" applyNumberFormat="1" applyFont="1" applyFill="1" applyBorder="1" applyAlignment="1">
      <alignment horizontal="right" indent="2"/>
    </xf>
    <xf numFmtId="0" fontId="46" fillId="4" borderId="0" xfId="0" applyFont="1" applyFill="1" applyAlignment="1">
      <alignment horizontal="center"/>
    </xf>
    <xf numFmtId="0" fontId="45" fillId="12" borderId="0" xfId="0" applyFont="1" applyFill="1" applyAlignment="1">
      <alignment horizontal="center"/>
    </xf>
    <xf numFmtId="0" fontId="9" fillId="4" borderId="0" xfId="0" applyFont="1" applyFill="1" applyAlignment="1">
      <alignment vertical="center" wrapText="1"/>
    </xf>
    <xf numFmtId="0" fontId="9" fillId="4" borderId="2" xfId="0" applyFont="1" applyFill="1" applyBorder="1" applyAlignment="1">
      <alignment vertical="center" wrapText="1"/>
    </xf>
    <xf numFmtId="0" fontId="9" fillId="4" borderId="2" xfId="0" applyFont="1" applyFill="1" applyBorder="1" applyAlignment="1">
      <alignment horizontal="center" vertical="center" wrapText="1"/>
    </xf>
    <xf numFmtId="170" fontId="9" fillId="6" borderId="2" xfId="1" applyNumberFormat="1" applyFont="1" applyFill="1" applyBorder="1" applyAlignment="1" applyProtection="1">
      <alignment horizontal="right" vertical="center" wrapText="1" indent="2"/>
      <protection locked="0"/>
    </xf>
    <xf numFmtId="0" fontId="45" fillId="11" borderId="33" xfId="0" applyFont="1" applyFill="1" applyBorder="1" applyAlignment="1">
      <alignment vertical="center" wrapText="1"/>
    </xf>
    <xf numFmtId="0" fontId="45" fillId="11" borderId="34" xfId="0" applyFont="1" applyFill="1" applyBorder="1" applyAlignment="1">
      <alignment horizontal="center" vertical="center" wrapText="1"/>
    </xf>
    <xf numFmtId="170" fontId="45" fillId="11" borderId="34" xfId="1" applyNumberFormat="1" applyFont="1" applyFill="1" applyBorder="1" applyAlignment="1">
      <alignment horizontal="right" vertical="center" wrapText="1" indent="2"/>
    </xf>
    <xf numFmtId="170" fontId="45" fillId="11" borderId="35" xfId="1" applyNumberFormat="1" applyFont="1" applyFill="1" applyBorder="1" applyAlignment="1">
      <alignment horizontal="right" vertical="center" wrapText="1" indent="2"/>
    </xf>
    <xf numFmtId="0" fontId="45" fillId="11" borderId="36" xfId="0" applyFont="1" applyFill="1" applyBorder="1" applyAlignment="1">
      <alignment vertical="center" wrapText="1"/>
    </xf>
    <xf numFmtId="0" fontId="45" fillId="11" borderId="37" xfId="0" applyFont="1" applyFill="1" applyBorder="1" applyAlignment="1">
      <alignment horizontal="center" vertical="center" wrapText="1"/>
    </xf>
    <xf numFmtId="171" fontId="47" fillId="11" borderId="37" xfId="1" applyNumberFormat="1" applyFont="1" applyFill="1" applyBorder="1" applyAlignment="1">
      <alignment horizontal="center" vertical="center" wrapText="1"/>
    </xf>
    <xf numFmtId="171" fontId="47" fillId="11" borderId="38" xfId="1" applyNumberFormat="1" applyFont="1" applyFill="1" applyBorder="1" applyAlignment="1">
      <alignment horizontal="center" vertical="center" wrapText="1"/>
    </xf>
    <xf numFmtId="0" fontId="8" fillId="0" borderId="0" xfId="16"/>
    <xf numFmtId="0" fontId="18" fillId="0" borderId="2" xfId="16" applyFont="1" applyBorder="1"/>
    <xf numFmtId="10" fontId="18" fillId="6" borderId="2" xfId="16" applyNumberFormat="1" applyFont="1" applyFill="1" applyBorder="1" applyProtection="1">
      <protection locked="0"/>
    </xf>
    <xf numFmtId="0" fontId="8" fillId="0" borderId="28" xfId="16" applyBorder="1"/>
    <xf numFmtId="0" fontId="8" fillId="6" borderId="2" xfId="16" applyFill="1" applyBorder="1" applyAlignment="1" applyProtection="1">
      <alignment horizontal="center"/>
      <protection locked="0"/>
    </xf>
    <xf numFmtId="0" fontId="48" fillId="0" borderId="0" xfId="16" applyFont="1"/>
    <xf numFmtId="9" fontId="8" fillId="6" borderId="2" xfId="16" applyNumberFormat="1" applyFill="1" applyBorder="1" applyAlignment="1" applyProtection="1">
      <alignment horizontal="center"/>
      <protection locked="0"/>
    </xf>
    <xf numFmtId="172" fontId="8" fillId="6" borderId="2" xfId="16" applyNumberFormat="1" applyFill="1" applyBorder="1" applyAlignment="1" applyProtection="1">
      <alignment horizontal="center"/>
      <protection locked="0"/>
    </xf>
    <xf numFmtId="0" fontId="26" fillId="9" borderId="2" xfId="16" applyFont="1" applyFill="1" applyBorder="1" applyAlignment="1">
      <alignment horizontal="left"/>
    </xf>
    <xf numFmtId="0" fontId="26" fillId="9" borderId="2" xfId="16" applyFont="1" applyFill="1" applyBorder="1" applyAlignment="1">
      <alignment horizontal="center"/>
    </xf>
    <xf numFmtId="0" fontId="8" fillId="0" borderId="2" xfId="16" applyBorder="1"/>
    <xf numFmtId="166" fontId="48" fillId="0" borderId="2" xfId="16" applyNumberFormat="1" applyFont="1" applyBorder="1"/>
    <xf numFmtId="10" fontId="48" fillId="0" borderId="2" xfId="16" applyNumberFormat="1" applyFont="1" applyBorder="1" applyAlignment="1">
      <alignment horizontal="center"/>
    </xf>
    <xf numFmtId="10" fontId="48" fillId="6" borderId="2" xfId="3" applyNumberFormat="1" applyFont="1" applyFill="1" applyBorder="1" applyAlignment="1" applyProtection="1">
      <alignment horizontal="center"/>
      <protection locked="0"/>
    </xf>
    <xf numFmtId="0" fontId="48" fillId="0" borderId="2" xfId="16" applyFont="1" applyBorder="1"/>
    <xf numFmtId="0" fontId="29" fillId="0" borderId="2" xfId="16" applyFont="1" applyBorder="1"/>
    <xf numFmtId="0" fontId="49" fillId="10" borderId="3" xfId="16" applyFont="1" applyFill="1" applyBorder="1" applyAlignment="1">
      <alignment horizontal="center" vertical="top" wrapText="1"/>
    </xf>
    <xf numFmtId="0" fontId="49" fillId="10" borderId="7" xfId="16" applyFont="1" applyFill="1" applyBorder="1" applyAlignment="1">
      <alignment horizontal="center" vertical="top" wrapText="1"/>
    </xf>
    <xf numFmtId="0" fontId="48" fillId="0" borderId="0" xfId="16" applyFont="1" applyAlignment="1">
      <alignment horizontal="justify" vertical="top" wrapText="1"/>
    </xf>
    <xf numFmtId="3" fontId="48" fillId="0" borderId="0" xfId="16" applyNumberFormat="1" applyFont="1" applyAlignment="1">
      <alignment horizontal="center" vertical="top" wrapText="1"/>
    </xf>
    <xf numFmtId="0" fontId="50" fillId="13" borderId="2" xfId="16" applyFont="1" applyFill="1" applyBorder="1" applyAlignment="1">
      <alignment horizontal="justify" vertical="top" wrapText="1"/>
    </xf>
    <xf numFmtId="0" fontId="50" fillId="13" borderId="2" xfId="16" applyFont="1" applyFill="1" applyBorder="1" applyAlignment="1">
      <alignment horizontal="center" vertical="top" wrapText="1"/>
    </xf>
    <xf numFmtId="0" fontId="48" fillId="9" borderId="29" xfId="16" applyFont="1" applyFill="1" applyBorder="1" applyAlignment="1">
      <alignment horizontal="left"/>
    </xf>
    <xf numFmtId="0" fontId="50" fillId="0" borderId="29" xfId="16" applyFont="1" applyBorder="1" applyAlignment="1">
      <alignment horizontal="center" vertical="top" wrapText="1"/>
    </xf>
    <xf numFmtId="10" fontId="50" fillId="9" borderId="29" xfId="19" applyNumberFormat="1" applyFont="1" applyFill="1" applyBorder="1" applyAlignment="1">
      <alignment horizontal="center" vertical="top" wrapText="1"/>
    </xf>
    <xf numFmtId="0" fontId="48" fillId="0" borderId="4" xfId="16" applyFont="1" applyBorder="1" applyAlignment="1">
      <alignment horizontal="justify" vertical="top" wrapText="1"/>
    </xf>
    <xf numFmtId="0" fontId="50" fillId="0" borderId="4" xfId="16" applyFont="1" applyBorder="1" applyAlignment="1">
      <alignment horizontal="center" vertical="top" wrapText="1"/>
    </xf>
    <xf numFmtId="0" fontId="48" fillId="0" borderId="29" xfId="16" applyFont="1" applyBorder="1" applyAlignment="1" applyProtection="1">
      <alignment horizontal="justify" vertical="top" wrapText="1"/>
      <protection locked="0"/>
    </xf>
    <xf numFmtId="3" fontId="48" fillId="6" borderId="29" xfId="16" applyNumberFormat="1" applyFont="1" applyFill="1" applyBorder="1" applyAlignment="1" applyProtection="1">
      <alignment horizontal="center" vertical="top" wrapText="1"/>
      <protection locked="0"/>
    </xf>
    <xf numFmtId="3" fontId="48" fillId="0" borderId="29" xfId="16" applyNumberFormat="1" applyFont="1" applyBorder="1" applyAlignment="1">
      <alignment horizontal="center" vertical="top" wrapText="1"/>
    </xf>
    <xf numFmtId="0" fontId="9" fillId="0" borderId="0" xfId="16" applyFont="1" applyAlignment="1">
      <alignment horizontal="justify" vertical="top" wrapText="1"/>
    </xf>
    <xf numFmtId="9" fontId="53" fillId="0" borderId="0" xfId="19" applyFont="1" applyFill="1" applyAlignment="1">
      <alignment horizontal="center" vertical="top" wrapText="1"/>
    </xf>
    <xf numFmtId="9" fontId="48" fillId="0" borderId="0" xfId="19" applyFont="1" applyFill="1" applyAlignment="1">
      <alignment horizontal="center" vertical="top" wrapText="1"/>
    </xf>
    <xf numFmtId="0" fontId="54" fillId="0" borderId="29" xfId="16" applyFont="1" applyBorder="1" applyAlignment="1" applyProtection="1">
      <alignment horizontal="justify" vertical="top" wrapText="1"/>
      <protection locked="0"/>
    </xf>
    <xf numFmtId="0" fontId="50" fillId="9" borderId="7" xfId="16" applyFont="1" applyFill="1" applyBorder="1" applyAlignment="1">
      <alignment horizontal="right" vertical="top" wrapText="1"/>
    </xf>
    <xf numFmtId="3" fontId="50" fillId="9" borderId="7" xfId="16" applyNumberFormat="1" applyFont="1" applyFill="1" applyBorder="1" applyAlignment="1">
      <alignment horizontal="center" vertical="top" wrapText="1"/>
    </xf>
    <xf numFmtId="3" fontId="50" fillId="0" borderId="7" xfId="16" applyNumberFormat="1" applyFont="1" applyBorder="1" applyAlignment="1">
      <alignment horizontal="center" vertical="top" wrapText="1"/>
    </xf>
    <xf numFmtId="0" fontId="50" fillId="0" borderId="0" xfId="16" applyFont="1" applyAlignment="1">
      <alignment horizontal="justify" vertical="top" wrapText="1"/>
    </xf>
    <xf numFmtId="3" fontId="50" fillId="0" borderId="0" xfId="16" applyNumberFormat="1" applyFont="1" applyAlignment="1">
      <alignment horizontal="center" vertical="top" wrapText="1"/>
    </xf>
    <xf numFmtId="0" fontId="9" fillId="0" borderId="4" xfId="16" applyFont="1" applyBorder="1" applyAlignment="1">
      <alignment horizontal="justify" vertical="top" wrapText="1"/>
    </xf>
    <xf numFmtId="0" fontId="48" fillId="0" borderId="4" xfId="16" applyFont="1" applyBorder="1" applyAlignment="1">
      <alignment horizontal="center" vertical="top" wrapText="1"/>
    </xf>
    <xf numFmtId="164" fontId="48" fillId="0" borderId="4" xfId="19" applyNumberFormat="1" applyFont="1" applyFill="1" applyBorder="1" applyAlignment="1">
      <alignment horizontal="center" vertical="top" wrapText="1"/>
    </xf>
    <xf numFmtId="0" fontId="55" fillId="0" borderId="3" xfId="16" applyFont="1" applyBorder="1" applyAlignment="1">
      <alignment horizontal="justify" vertical="top" wrapText="1"/>
    </xf>
    <xf numFmtId="1" fontId="50" fillId="0" borderId="3" xfId="16" applyNumberFormat="1" applyFont="1" applyBorder="1" applyAlignment="1">
      <alignment horizontal="center" vertical="top" wrapText="1"/>
    </xf>
    <xf numFmtId="3" fontId="48" fillId="0" borderId="0" xfId="17" applyNumberFormat="1" applyFont="1" applyAlignment="1">
      <alignment horizontal="center" vertical="center"/>
    </xf>
    <xf numFmtId="0" fontId="55" fillId="0" borderId="29" xfId="16" applyFont="1" applyBorder="1" applyAlignment="1">
      <alignment horizontal="justify" vertical="top" wrapText="1"/>
    </xf>
    <xf numFmtId="1" fontId="50" fillId="0" borderId="29" xfId="16" applyNumberFormat="1" applyFont="1" applyBorder="1" applyAlignment="1">
      <alignment horizontal="center" vertical="top" wrapText="1"/>
    </xf>
    <xf numFmtId="173" fontId="50" fillId="0" borderId="29" xfId="15" applyNumberFormat="1" applyFont="1" applyFill="1" applyBorder="1" applyAlignment="1">
      <alignment horizontal="center" vertical="top" wrapText="1"/>
    </xf>
    <xf numFmtId="3" fontId="48" fillId="6" borderId="29" xfId="17" applyNumberFormat="1" applyFont="1" applyFill="1" applyBorder="1" applyAlignment="1" applyProtection="1">
      <alignment horizontal="center" vertical="center"/>
      <protection locked="0"/>
    </xf>
    <xf numFmtId="3" fontId="48" fillId="4" borderId="29" xfId="16" applyNumberFormat="1" applyFont="1" applyFill="1" applyBorder="1" applyAlignment="1">
      <alignment horizontal="center" vertical="top" wrapText="1"/>
    </xf>
    <xf numFmtId="3" fontId="48" fillId="6" borderId="29" xfId="18" applyNumberFormat="1" applyFont="1" applyFill="1" applyBorder="1" applyAlignment="1" applyProtection="1">
      <alignment horizontal="center" vertical="center"/>
      <protection locked="0"/>
    </xf>
    <xf numFmtId="174" fontId="0" fillId="0" borderId="0" xfId="15" applyFont="1"/>
    <xf numFmtId="3" fontId="48" fillId="0" borderId="29" xfId="17" applyNumberFormat="1" applyFont="1" applyBorder="1" applyAlignment="1" applyProtection="1">
      <alignment horizontal="center" vertical="center"/>
      <protection locked="0"/>
    </xf>
    <xf numFmtId="0" fontId="30" fillId="10" borderId="2" xfId="16" applyFont="1" applyFill="1" applyBorder="1" applyAlignment="1">
      <alignment horizontal="justify" vertical="center" wrapText="1"/>
    </xf>
    <xf numFmtId="3" fontId="49" fillId="10" borderId="7" xfId="16" applyNumberFormat="1" applyFont="1" applyFill="1" applyBorder="1" applyAlignment="1">
      <alignment horizontal="center" vertical="center" wrapText="1"/>
    </xf>
    <xf numFmtId="0" fontId="48" fillId="0" borderId="0" xfId="16" applyFont="1" applyAlignment="1">
      <alignment horizontal="center" vertical="top" wrapText="1"/>
    </xf>
    <xf numFmtId="0" fontId="26" fillId="0" borderId="0" xfId="16" applyFont="1"/>
    <xf numFmtId="0" fontId="56" fillId="0" borderId="0" xfId="16" applyFont="1"/>
    <xf numFmtId="3" fontId="56" fillId="0" borderId="0" xfId="16" applyNumberFormat="1" applyFont="1"/>
    <xf numFmtId="0" fontId="57" fillId="14" borderId="0" xfId="0" applyFont="1" applyFill="1"/>
    <xf numFmtId="0" fontId="0" fillId="15" borderId="40" xfId="0" applyFill="1" applyBorder="1"/>
    <xf numFmtId="0" fontId="0" fillId="16" borderId="39" xfId="0" applyFill="1" applyBorder="1"/>
    <xf numFmtId="0" fontId="18" fillId="0" borderId="0" xfId="0" applyFont="1"/>
    <xf numFmtId="164" fontId="18" fillId="0" borderId="0" xfId="3" applyNumberFormat="1" applyFont="1" applyFill="1" applyBorder="1" applyAlignment="1">
      <alignment horizontal="right" indent="1"/>
    </xf>
    <xf numFmtId="167" fontId="8" fillId="0" borderId="0" xfId="1" applyNumberFormat="1" applyFont="1" applyFill="1" applyBorder="1" applyProtection="1">
      <protection locked="0"/>
    </xf>
    <xf numFmtId="167" fontId="18" fillId="0" borderId="0" xfId="1" applyNumberFormat="1" applyFont="1" applyFill="1" applyBorder="1"/>
    <xf numFmtId="0" fontId="10" fillId="4" borderId="0" xfId="0" applyFont="1" applyFill="1" applyAlignment="1">
      <alignment horizontal="center" vertical="center"/>
    </xf>
    <xf numFmtId="0" fontId="0" fillId="20" borderId="7" xfId="0" applyFill="1" applyBorder="1" applyAlignment="1">
      <alignment horizontal="center" vertical="center" wrapText="1"/>
    </xf>
    <xf numFmtId="0" fontId="0" fillId="20" borderId="45" xfId="0" applyFill="1" applyBorder="1" applyAlignment="1">
      <alignment horizontal="center" vertical="center" wrapText="1"/>
    </xf>
    <xf numFmtId="165" fontId="0" fillId="0" borderId="4" xfId="0" applyNumberFormat="1" applyBorder="1" applyAlignment="1">
      <alignment vertical="center" wrapText="1"/>
    </xf>
    <xf numFmtId="0" fontId="8" fillId="4" borderId="15" xfId="0" applyFont="1" applyFill="1" applyBorder="1"/>
    <xf numFmtId="0" fontId="8" fillId="4" borderId="1" xfId="0" applyFont="1" applyFill="1" applyBorder="1"/>
    <xf numFmtId="165" fontId="18" fillId="7" borderId="47" xfId="0" applyNumberFormat="1" applyFont="1" applyFill="1" applyBorder="1" applyAlignment="1">
      <alignment horizontal="center" vertical="center" wrapText="1"/>
    </xf>
    <xf numFmtId="0" fontId="15" fillId="0" borderId="0" xfId="0" applyFont="1"/>
    <xf numFmtId="0" fontId="63" fillId="0" borderId="0" xfId="0" applyFont="1"/>
    <xf numFmtId="0" fontId="63" fillId="4" borderId="0" xfId="0" applyFont="1" applyFill="1"/>
    <xf numFmtId="0" fontId="1" fillId="21" borderId="0" xfId="20" applyFill="1"/>
    <xf numFmtId="0" fontId="57" fillId="0" borderId="0" xfId="0" applyFont="1"/>
    <xf numFmtId="0" fontId="57" fillId="0" borderId="0" xfId="0" applyFont="1" applyAlignment="1">
      <alignment wrapText="1"/>
    </xf>
    <xf numFmtId="0" fontId="67" fillId="0" borderId="0" xfId="0" applyFont="1"/>
    <xf numFmtId="0" fontId="13" fillId="0" borderId="1" xfId="0" applyFont="1" applyBorder="1"/>
    <xf numFmtId="0" fontId="0" fillId="16" borderId="0" xfId="0" applyFill="1"/>
    <xf numFmtId="0" fontId="57" fillId="25" borderId="0" xfId="0" applyFont="1" applyFill="1" applyAlignment="1">
      <alignment wrapText="1"/>
    </xf>
    <xf numFmtId="0" fontId="0" fillId="20" borderId="0" xfId="0" applyFill="1"/>
    <xf numFmtId="0" fontId="57" fillId="24" borderId="0" xfId="0" applyFont="1" applyFill="1"/>
    <xf numFmtId="0" fontId="0" fillId="17" borderId="0" xfId="0" applyFill="1"/>
    <xf numFmtId="0" fontId="57" fillId="26" borderId="0" xfId="0" applyFont="1" applyFill="1" applyAlignment="1">
      <alignment wrapText="1"/>
    </xf>
    <xf numFmtId="0" fontId="0" fillId="27" borderId="0" xfId="0" applyFill="1"/>
    <xf numFmtId="0" fontId="0" fillId="20" borderId="0" xfId="0" applyFill="1" applyAlignment="1">
      <alignment vertical="center"/>
    </xf>
    <xf numFmtId="0" fontId="0" fillId="20" borderId="0" xfId="0" applyFill="1" applyAlignment="1">
      <alignment wrapText="1"/>
    </xf>
    <xf numFmtId="0" fontId="1" fillId="27" borderId="0" xfId="20" applyFill="1"/>
    <xf numFmtId="0" fontId="0" fillId="16" borderId="0" xfId="0" applyFill="1" applyAlignment="1">
      <alignment wrapText="1"/>
    </xf>
    <xf numFmtId="0" fontId="1" fillId="17" borderId="0" xfId="20" applyFill="1" applyAlignment="1">
      <alignment vertical="center"/>
    </xf>
    <xf numFmtId="0" fontId="1" fillId="17" borderId="0" xfId="20" applyFill="1"/>
    <xf numFmtId="0" fontId="2" fillId="17" borderId="0" xfId="20" applyFont="1" applyFill="1" applyAlignment="1">
      <alignment vertical="center"/>
    </xf>
    <xf numFmtId="0" fontId="0" fillId="27" borderId="0" xfId="0" applyFill="1" applyAlignment="1">
      <alignment vertical="center"/>
    </xf>
    <xf numFmtId="0" fontId="2" fillId="27" borderId="0" xfId="0" applyFont="1" applyFill="1" applyAlignment="1">
      <alignment vertical="center"/>
    </xf>
    <xf numFmtId="0" fontId="0" fillId="27" borderId="0" xfId="0" applyFill="1" applyAlignment="1">
      <alignment vertical="center" wrapText="1"/>
    </xf>
    <xf numFmtId="0" fontId="1" fillId="22" borderId="0" xfId="20" applyFill="1"/>
    <xf numFmtId="0" fontId="0" fillId="22" borderId="0" xfId="0" applyFill="1" applyAlignment="1">
      <alignment wrapText="1"/>
    </xf>
    <xf numFmtId="0" fontId="13" fillId="0" borderId="39" xfId="0" applyFont="1" applyBorder="1" applyAlignment="1">
      <alignment wrapText="1"/>
    </xf>
    <xf numFmtId="0" fontId="21" fillId="0" borderId="48" xfId="0" applyFont="1" applyBorder="1"/>
    <xf numFmtId="0" fontId="0" fillId="30" borderId="0" xfId="0" applyFill="1"/>
    <xf numFmtId="165" fontId="18" fillId="0" borderId="1" xfId="0" applyNumberFormat="1" applyFont="1" applyBorder="1" applyAlignment="1" applyProtection="1">
      <alignment horizontal="right" indent="1"/>
      <protection locked="0"/>
    </xf>
    <xf numFmtId="164" fontId="8" fillId="4" borderId="3" xfId="3" applyNumberFormat="1" applyFont="1" applyFill="1" applyBorder="1" applyAlignment="1">
      <alignment horizontal="right" indent="1"/>
    </xf>
    <xf numFmtId="164" fontId="26" fillId="4" borderId="7" xfId="3" applyNumberFormat="1" applyFont="1" applyFill="1" applyBorder="1" applyAlignment="1">
      <alignment horizontal="right" indent="1"/>
    </xf>
    <xf numFmtId="164" fontId="8" fillId="4" borderId="48" xfId="3" applyNumberFormat="1" applyFont="1" applyFill="1" applyBorder="1" applyAlignment="1">
      <alignment horizontal="right" indent="1"/>
    </xf>
    <xf numFmtId="165" fontId="18" fillId="0" borderId="4" xfId="0" applyNumberFormat="1" applyFont="1" applyBorder="1" applyAlignment="1" applyProtection="1">
      <alignment horizontal="right" indent="1"/>
      <protection locked="0"/>
    </xf>
    <xf numFmtId="165" fontId="18" fillId="7" borderId="15" xfId="0" applyNumberFormat="1" applyFont="1" applyFill="1" applyBorder="1" applyAlignment="1" applyProtection="1">
      <alignment horizontal="right" indent="1"/>
      <protection locked="0"/>
    </xf>
    <xf numFmtId="164" fontId="8" fillId="31" borderId="48" xfId="3" applyNumberFormat="1" applyFont="1" applyFill="1" applyBorder="1" applyAlignment="1">
      <alignment horizontal="right" indent="1"/>
    </xf>
    <xf numFmtId="0" fontId="13" fillId="0" borderId="39" xfId="0" applyFont="1" applyBorder="1"/>
    <xf numFmtId="0" fontId="0" fillId="0" borderId="0" xfId="0" applyAlignment="1">
      <alignment wrapText="1"/>
    </xf>
    <xf numFmtId="0" fontId="0" fillId="0" borderId="40" xfId="0" applyBorder="1"/>
    <xf numFmtId="0" fontId="57" fillId="14" borderId="40" xfId="0" applyFont="1" applyFill="1" applyBorder="1"/>
    <xf numFmtId="0" fontId="0" fillId="17" borderId="53" xfId="0" applyFill="1" applyBorder="1" applyAlignment="1">
      <alignment horizontal="center" vertical="center" wrapText="1"/>
    </xf>
    <xf numFmtId="165" fontId="0" fillId="6" borderId="54" xfId="0" applyNumberFormat="1" applyFill="1" applyBorder="1" applyAlignment="1" applyProtection="1">
      <alignment vertical="center" wrapText="1"/>
      <protection locked="0"/>
    </xf>
    <xf numFmtId="165" fontId="13" fillId="23" borderId="55" xfId="0" applyNumberFormat="1" applyFont="1" applyFill="1" applyBorder="1"/>
    <xf numFmtId="165" fontId="0" fillId="6" borderId="58" xfId="0" applyNumberFormat="1" applyFill="1" applyBorder="1" applyAlignment="1" applyProtection="1">
      <alignment vertical="center" wrapText="1"/>
      <protection locked="0"/>
    </xf>
    <xf numFmtId="165" fontId="13" fillId="28" borderId="59" xfId="0" applyNumberFormat="1" applyFont="1" applyFill="1" applyBorder="1" applyAlignment="1">
      <alignment vertical="center" wrapText="1"/>
    </xf>
    <xf numFmtId="165" fontId="13" fillId="28" borderId="60" xfId="0" applyNumberFormat="1" applyFont="1" applyFill="1" applyBorder="1" applyAlignment="1">
      <alignment vertical="center" wrapText="1"/>
    </xf>
    <xf numFmtId="0" fontId="19" fillId="18" borderId="46" xfId="0" applyFont="1" applyFill="1" applyBorder="1" applyAlignment="1">
      <alignment horizontal="center"/>
    </xf>
    <xf numFmtId="0" fontId="0" fillId="20" borderId="61" xfId="0" applyFill="1" applyBorder="1" applyAlignment="1">
      <alignment horizontal="center" vertical="center" wrapText="1"/>
    </xf>
    <xf numFmtId="165" fontId="13" fillId="28" borderId="62" xfId="0" applyNumberFormat="1" applyFont="1" applyFill="1" applyBorder="1" applyAlignment="1">
      <alignment vertical="center" wrapText="1"/>
    </xf>
    <xf numFmtId="0" fontId="22" fillId="6" borderId="39" xfId="0" applyFont="1" applyFill="1" applyBorder="1" applyAlignment="1" applyProtection="1">
      <alignment vertical="center" wrapText="1"/>
      <protection locked="0"/>
    </xf>
    <xf numFmtId="0" fontId="0" fillId="6" borderId="39" xfId="0" applyFill="1" applyBorder="1" applyAlignment="1" applyProtection="1">
      <alignment vertical="center" wrapText="1"/>
      <protection locked="0"/>
    </xf>
    <xf numFmtId="0" fontId="23" fillId="6" borderId="39" xfId="0" applyFont="1" applyFill="1" applyBorder="1" applyAlignment="1" applyProtection="1">
      <alignment vertical="center" wrapText="1"/>
      <protection locked="0"/>
    </xf>
    <xf numFmtId="165" fontId="0" fillId="6" borderId="39" xfId="0" applyNumberFormat="1" applyFill="1" applyBorder="1" applyAlignment="1" applyProtection="1">
      <alignment vertical="center" wrapText="1"/>
      <protection locked="0"/>
    </xf>
    <xf numFmtId="0" fontId="0" fillId="20" borderId="63" xfId="0" applyFill="1" applyBorder="1" applyAlignment="1">
      <alignment horizontal="center" vertical="center" wrapText="1"/>
    </xf>
    <xf numFmtId="0" fontId="0" fillId="20" borderId="64" xfId="0" applyFill="1" applyBorder="1" applyAlignment="1">
      <alignment horizontal="center" vertical="center" wrapText="1"/>
    </xf>
    <xf numFmtId="0" fontId="0" fillId="20" borderId="65" xfId="0" applyFill="1" applyBorder="1" applyAlignment="1">
      <alignment horizontal="center" vertical="center" wrapText="1"/>
    </xf>
    <xf numFmtId="0" fontId="22" fillId="6" borderId="66" xfId="0" applyFont="1" applyFill="1" applyBorder="1" applyAlignment="1" applyProtection="1">
      <alignment vertical="center" wrapText="1"/>
      <protection locked="0"/>
    </xf>
    <xf numFmtId="0" fontId="0" fillId="6" borderId="67" xfId="0" applyFill="1" applyBorder="1" applyAlignment="1" applyProtection="1">
      <alignment vertical="center" wrapText="1"/>
      <protection locked="0"/>
    </xf>
    <xf numFmtId="0" fontId="0" fillId="6" borderId="66" xfId="0" applyFill="1" applyBorder="1" applyAlignment="1" applyProtection="1">
      <alignment vertical="center" wrapText="1"/>
      <protection locked="0"/>
    </xf>
    <xf numFmtId="20" fontId="13" fillId="28" borderId="68" xfId="0" applyNumberFormat="1" applyFont="1" applyFill="1" applyBorder="1"/>
    <xf numFmtId="20" fontId="13" fillId="28" borderId="69" xfId="0" applyNumberFormat="1" applyFont="1" applyFill="1" applyBorder="1"/>
    <xf numFmtId="20" fontId="13" fillId="28" borderId="70" xfId="0" applyNumberFormat="1" applyFont="1" applyFill="1" applyBorder="1"/>
    <xf numFmtId="0" fontId="67" fillId="0" borderId="0" xfId="0" applyFont="1" applyAlignment="1">
      <alignment vertical="center" wrapText="1"/>
    </xf>
    <xf numFmtId="0" fontId="68" fillId="33" borderId="39" xfId="0" applyFont="1" applyFill="1" applyBorder="1" applyAlignment="1" applyProtection="1">
      <alignment vertical="center" wrapText="1"/>
      <protection locked="0"/>
    </xf>
    <xf numFmtId="0" fontId="70" fillId="15" borderId="63" xfId="0" applyFont="1" applyFill="1" applyBorder="1" applyAlignment="1">
      <alignment horizontal="center" vertical="center" wrapText="1"/>
    </xf>
    <xf numFmtId="0" fontId="70" fillId="15" borderId="64" xfId="0" applyFont="1" applyFill="1" applyBorder="1" applyAlignment="1">
      <alignment horizontal="center" vertical="center" wrapText="1"/>
    </xf>
    <xf numFmtId="165" fontId="70" fillId="33" borderId="58" xfId="0" applyNumberFormat="1" applyFont="1" applyFill="1" applyBorder="1" applyAlignment="1" applyProtection="1">
      <alignment vertical="center" wrapText="1"/>
      <protection locked="0"/>
    </xf>
    <xf numFmtId="165" fontId="70" fillId="33" borderId="2" xfId="0" applyNumberFormat="1" applyFont="1" applyFill="1" applyBorder="1" applyAlignment="1" applyProtection="1">
      <alignment vertical="center" wrapText="1"/>
      <protection locked="0"/>
    </xf>
    <xf numFmtId="165" fontId="70" fillId="15" borderId="4" xfId="0" applyNumberFormat="1" applyFont="1" applyFill="1" applyBorder="1" applyAlignment="1">
      <alignment vertical="center" wrapText="1"/>
    </xf>
    <xf numFmtId="0" fontId="68" fillId="33" borderId="66" xfId="0" applyFont="1" applyFill="1" applyBorder="1" applyAlignment="1" applyProtection="1">
      <alignment vertical="center" wrapText="1"/>
      <protection locked="0"/>
    </xf>
    <xf numFmtId="165" fontId="70" fillId="33" borderId="39" xfId="0" applyNumberFormat="1" applyFont="1" applyFill="1" applyBorder="1" applyAlignment="1" applyProtection="1">
      <alignment vertical="center" wrapText="1"/>
      <protection locked="0"/>
    </xf>
    <xf numFmtId="0" fontId="70" fillId="33" borderId="39" xfId="0" applyFont="1" applyFill="1" applyBorder="1" applyAlignment="1" applyProtection="1">
      <alignment vertical="center" wrapText="1"/>
      <protection locked="0"/>
    </xf>
    <xf numFmtId="0" fontId="70" fillId="33" borderId="66" xfId="0" applyFont="1" applyFill="1" applyBorder="1" applyAlignment="1" applyProtection="1">
      <alignment vertical="center" wrapText="1"/>
      <protection locked="0"/>
    </xf>
    <xf numFmtId="165" fontId="71" fillId="15" borderId="59" xfId="0" applyNumberFormat="1" applyFont="1" applyFill="1" applyBorder="1" applyAlignment="1">
      <alignment vertical="center" wrapText="1"/>
    </xf>
    <xf numFmtId="165" fontId="71" fillId="15" borderId="60" xfId="0" applyNumberFormat="1" applyFont="1" applyFill="1" applyBorder="1" applyAlignment="1">
      <alignment vertical="center" wrapText="1"/>
    </xf>
    <xf numFmtId="165" fontId="71" fillId="15" borderId="62" xfId="0" applyNumberFormat="1" applyFont="1" applyFill="1" applyBorder="1" applyAlignment="1">
      <alignment vertical="center" wrapText="1"/>
    </xf>
    <xf numFmtId="20" fontId="71" fillId="15" borderId="68" xfId="0" applyNumberFormat="1" applyFont="1" applyFill="1" applyBorder="1"/>
    <xf numFmtId="20" fontId="71" fillId="15" borderId="69" xfId="0" applyNumberFormat="1" applyFont="1" applyFill="1" applyBorder="1"/>
    <xf numFmtId="0" fontId="8" fillId="34" borderId="0" xfId="0" applyFont="1" applyFill="1"/>
    <xf numFmtId="0" fontId="0" fillId="20" borderId="71" xfId="0" applyFill="1" applyBorder="1" applyAlignment="1">
      <alignment horizontal="center" vertical="center" wrapText="1"/>
    </xf>
    <xf numFmtId="0" fontId="0" fillId="6" borderId="52" xfId="0" applyFill="1" applyBorder="1" applyAlignment="1" applyProtection="1">
      <alignment vertical="center" wrapText="1"/>
      <protection locked="0"/>
    </xf>
    <xf numFmtId="20" fontId="13" fillId="28" borderId="72" xfId="0" applyNumberFormat="1" applyFont="1" applyFill="1" applyBorder="1"/>
    <xf numFmtId="0" fontId="69" fillId="32" borderId="51" xfId="0" applyFont="1" applyFill="1" applyBorder="1" applyAlignment="1">
      <alignment horizontal="center"/>
    </xf>
    <xf numFmtId="0" fontId="72" fillId="0" borderId="73" xfId="0" applyFont="1" applyBorder="1" applyAlignment="1">
      <alignment horizontal="center" vertical="center" wrapText="1"/>
    </xf>
    <xf numFmtId="0" fontId="73" fillId="0" borderId="0" xfId="0" applyFont="1" applyAlignment="1">
      <alignment vertical="center" wrapText="1"/>
    </xf>
    <xf numFmtId="0" fontId="70" fillId="15" borderId="56" xfId="0" applyFont="1" applyFill="1" applyBorder="1" applyAlignment="1">
      <alignment horizontal="center" vertical="center" wrapText="1"/>
    </xf>
    <xf numFmtId="0" fontId="70" fillId="15" borderId="57" xfId="0" applyFont="1" applyFill="1" applyBorder="1" applyAlignment="1">
      <alignment horizontal="center" vertical="center" wrapText="1"/>
    </xf>
    <xf numFmtId="0" fontId="70" fillId="15" borderId="74" xfId="0" applyFont="1" applyFill="1" applyBorder="1" applyAlignment="1">
      <alignment horizontal="center" vertical="center" wrapText="1"/>
    </xf>
    <xf numFmtId="0" fontId="70" fillId="15" borderId="65" xfId="0" applyFont="1" applyFill="1" applyBorder="1" applyAlignment="1">
      <alignment horizontal="center" vertical="center" wrapText="1"/>
    </xf>
    <xf numFmtId="0" fontId="70" fillId="33" borderId="67" xfId="0" applyFont="1" applyFill="1" applyBorder="1" applyAlignment="1" applyProtection="1">
      <alignment vertical="center" wrapText="1"/>
      <protection locked="0"/>
    </xf>
    <xf numFmtId="20" fontId="71" fillId="15" borderId="70" xfId="0" applyNumberFormat="1" applyFont="1" applyFill="1" applyBorder="1"/>
    <xf numFmtId="0" fontId="7" fillId="0" borderId="0" xfId="14" applyAlignment="1">
      <alignment horizontal="left" vertical="center"/>
    </xf>
    <xf numFmtId="0" fontId="8" fillId="0" borderId="20" xfId="0" applyFont="1" applyBorder="1" applyAlignment="1">
      <alignment horizontal="left" vertical="center"/>
    </xf>
    <xf numFmtId="169" fontId="9" fillId="6" borderId="1" xfId="2" applyFont="1" applyFill="1" applyBorder="1" applyProtection="1">
      <protection locked="0"/>
    </xf>
    <xf numFmtId="0" fontId="9" fillId="0" borderId="39" xfId="0" applyFont="1" applyBorder="1"/>
    <xf numFmtId="169" fontId="44" fillId="0" borderId="1" xfId="2" applyFont="1" applyBorder="1"/>
    <xf numFmtId="169" fontId="9" fillId="0" borderId="1" xfId="2" applyFont="1" applyBorder="1"/>
    <xf numFmtId="169" fontId="44" fillId="9" borderId="1" xfId="2" applyFont="1" applyFill="1" applyBorder="1"/>
    <xf numFmtId="0" fontId="44" fillId="0" borderId="39" xfId="0" applyFont="1" applyBorder="1"/>
    <xf numFmtId="0" fontId="9" fillId="15" borderId="39" xfId="0" applyFont="1" applyFill="1" applyBorder="1"/>
    <xf numFmtId="0" fontId="26" fillId="9" borderId="1" xfId="0" applyFont="1" applyFill="1" applyBorder="1" applyAlignment="1">
      <alignment horizontal="center" vertical="center" wrapText="1"/>
    </xf>
    <xf numFmtId="0" fontId="9" fillId="15" borderId="52" xfId="0" applyFont="1" applyFill="1" applyBorder="1"/>
    <xf numFmtId="0" fontId="9" fillId="0" borderId="52" xfId="0" applyFont="1" applyBorder="1"/>
    <xf numFmtId="0" fontId="44" fillId="0" borderId="52" xfId="0" applyFont="1" applyBorder="1"/>
    <xf numFmtId="0" fontId="26" fillId="9" borderId="39" xfId="0" applyFont="1" applyFill="1" applyBorder="1" applyAlignment="1">
      <alignment horizontal="center" vertical="center" wrapText="1"/>
    </xf>
    <xf numFmtId="0" fontId="75" fillId="16" borderId="39" xfId="0" applyFont="1" applyFill="1" applyBorder="1" applyAlignment="1">
      <alignment wrapText="1"/>
    </xf>
    <xf numFmtId="1" fontId="48" fillId="0" borderId="29" xfId="16" applyNumberFormat="1" applyFont="1" applyBorder="1" applyAlignment="1">
      <alignment horizontal="center" vertical="top" wrapText="1"/>
    </xf>
    <xf numFmtId="1" fontId="48" fillId="38" borderId="29" xfId="16" applyNumberFormat="1" applyFont="1" applyFill="1" applyBorder="1" applyAlignment="1">
      <alignment horizontal="center" vertical="top" wrapText="1"/>
    </xf>
    <xf numFmtId="3" fontId="48" fillId="16" borderId="29" xfId="16" applyNumberFormat="1" applyFont="1" applyFill="1" applyBorder="1" applyAlignment="1" applyProtection="1">
      <alignment horizontal="center" vertical="top" wrapText="1"/>
      <protection locked="0"/>
    </xf>
    <xf numFmtId="0" fontId="50" fillId="0" borderId="75" xfId="16" applyFont="1" applyBorder="1" applyAlignment="1">
      <alignment horizontal="right" vertical="top" wrapText="1"/>
    </xf>
    <xf numFmtId="1" fontId="50" fillId="0" borderId="75" xfId="16" applyNumberFormat="1" applyFont="1" applyBorder="1" applyAlignment="1">
      <alignment horizontal="center" vertical="top" wrapText="1"/>
    </xf>
    <xf numFmtId="0" fontId="50" fillId="0" borderId="45" xfId="16" applyFont="1" applyBorder="1" applyAlignment="1">
      <alignment horizontal="justify" vertical="top" wrapText="1"/>
    </xf>
    <xf numFmtId="1" fontId="50" fillId="0" borderId="45" xfId="16" applyNumberFormat="1" applyFont="1" applyBorder="1" applyAlignment="1">
      <alignment horizontal="center" vertical="top" wrapText="1"/>
    </xf>
    <xf numFmtId="3" fontId="48" fillId="0" borderId="45" xfId="16" applyNumberFormat="1" applyFont="1" applyBorder="1" applyAlignment="1">
      <alignment horizontal="center" vertical="top" wrapText="1"/>
    </xf>
    <xf numFmtId="0" fontId="48" fillId="0" borderId="0" xfId="16" applyFont="1" applyBorder="1" applyAlignment="1">
      <alignment horizontal="left" vertical="top" wrapText="1"/>
    </xf>
    <xf numFmtId="1" fontId="48" fillId="0" borderId="0" xfId="16" applyNumberFormat="1" applyFont="1" applyBorder="1" applyAlignment="1" applyProtection="1">
      <alignment horizontal="center" vertical="top" wrapText="1"/>
      <protection locked="0"/>
    </xf>
    <xf numFmtId="3" fontId="48" fillId="0" borderId="0" xfId="16" applyNumberFormat="1" applyFont="1" applyBorder="1" applyAlignment="1">
      <alignment horizontal="center" vertical="top" wrapText="1"/>
    </xf>
    <xf numFmtId="0" fontId="8" fillId="0" borderId="0" xfId="16" applyBorder="1"/>
    <xf numFmtId="0" fontId="48" fillId="0" borderId="29" xfId="16" applyFont="1" applyBorder="1" applyAlignment="1">
      <alignment horizontal="left"/>
    </xf>
    <xf numFmtId="1" fontId="48" fillId="37" borderId="29" xfId="16" applyNumberFormat="1" applyFont="1" applyFill="1" applyBorder="1" applyAlignment="1">
      <alignment horizontal="center" vertical="top" wrapText="1"/>
    </xf>
    <xf numFmtId="0" fontId="8" fillId="6" borderId="39" xfId="0" applyFont="1" applyFill="1" applyBorder="1" applyAlignment="1" applyProtection="1">
      <alignment horizontal="left" vertical="center"/>
      <protection locked="0"/>
    </xf>
    <xf numFmtId="0" fontId="18" fillId="0" borderId="17" xfId="0" applyFont="1" applyBorder="1"/>
    <xf numFmtId="165" fontId="18" fillId="7" borderId="76" xfId="0" applyNumberFormat="1" applyFont="1" applyFill="1" applyBorder="1" applyAlignment="1">
      <alignment horizontal="center" vertical="center" wrapText="1"/>
    </xf>
    <xf numFmtId="0" fontId="77" fillId="0" borderId="77" xfId="0" applyFont="1" applyBorder="1" applyAlignment="1" applyProtection="1">
      <alignment vertical="center"/>
      <protection locked="0"/>
    </xf>
    <xf numFmtId="0" fontId="80" fillId="0" borderId="0" xfId="0" applyFont="1"/>
    <xf numFmtId="165" fontId="81" fillId="0" borderId="80" xfId="0" applyNumberFormat="1" applyFont="1" applyBorder="1" applyAlignment="1">
      <alignment horizontal="center" vertical="center" wrapText="1"/>
    </xf>
    <xf numFmtId="0" fontId="80" fillId="0" borderId="81" xfId="0" applyFont="1" applyBorder="1"/>
    <xf numFmtId="0" fontId="80" fillId="0" borderId="82" xfId="0" applyFont="1" applyBorder="1"/>
    <xf numFmtId="178" fontId="80" fillId="0" borderId="80" xfId="0" applyNumberFormat="1" applyFont="1" applyBorder="1" applyProtection="1">
      <protection locked="0"/>
    </xf>
    <xf numFmtId="0" fontId="81" fillId="0" borderId="81" xfId="0" applyFont="1" applyBorder="1"/>
    <xf numFmtId="0" fontId="81" fillId="0" borderId="82" xfId="0" applyFont="1" applyBorder="1"/>
    <xf numFmtId="178" fontId="81" fillId="0" borderId="80" xfId="0" applyNumberFormat="1" applyFont="1" applyBorder="1" applyProtection="1">
      <protection locked="0"/>
    </xf>
    <xf numFmtId="164" fontId="81" fillId="0" borderId="80" xfId="3" applyNumberFormat="1" applyFont="1" applyFill="1" applyBorder="1" applyAlignment="1" applyProtection="1">
      <alignment horizontal="right" indent="1"/>
      <protection locked="0"/>
    </xf>
    <xf numFmtId="179" fontId="80" fillId="0" borderId="80" xfId="1" applyNumberFormat="1" applyFont="1" applyFill="1" applyBorder="1" applyProtection="1">
      <protection locked="0"/>
    </xf>
    <xf numFmtId="179" fontId="81" fillId="0" borderId="80" xfId="1" applyNumberFormat="1" applyFont="1" applyFill="1" applyBorder="1" applyProtection="1">
      <protection locked="0"/>
    </xf>
    <xf numFmtId="0" fontId="79" fillId="0" borderId="0" xfId="0" applyFont="1" applyAlignment="1">
      <alignment vertical="center"/>
    </xf>
    <xf numFmtId="0" fontId="83" fillId="21" borderId="0" xfId="20" applyFont="1" applyFill="1" applyAlignment="1">
      <alignment horizontal="left" vertical="center"/>
    </xf>
    <xf numFmtId="0" fontId="1" fillId="16" borderId="83" xfId="20" applyFill="1" applyBorder="1" applyAlignment="1" applyProtection="1">
      <alignment horizontal="left"/>
      <protection locked="0"/>
    </xf>
    <xf numFmtId="0" fontId="83" fillId="21" borderId="0" xfId="20" applyFont="1" applyFill="1" applyAlignment="1">
      <alignment horizontal="right" vertical="center"/>
    </xf>
    <xf numFmtId="0" fontId="83" fillId="21" borderId="0" xfId="20" applyFont="1" applyFill="1" applyAlignment="1">
      <alignment vertical="center" wrapText="1"/>
    </xf>
    <xf numFmtId="0" fontId="1" fillId="21" borderId="0" xfId="20" applyFill="1" applyAlignment="1">
      <alignment vertical="center"/>
    </xf>
    <xf numFmtId="0" fontId="1" fillId="21" borderId="0" xfId="20" applyFill="1" applyAlignment="1">
      <alignment horizontal="left" vertical="center"/>
    </xf>
    <xf numFmtId="0" fontId="1" fillId="21" borderId="0" xfId="20" applyFill="1" applyAlignment="1">
      <alignment horizontal="left" vertical="center" wrapText="1"/>
    </xf>
    <xf numFmtId="0" fontId="1" fillId="21" borderId="0" xfId="20" applyFill="1" applyAlignment="1">
      <alignment horizontal="left"/>
    </xf>
    <xf numFmtId="0" fontId="59" fillId="40" borderId="87" xfId="20" applyFont="1" applyFill="1" applyBorder="1" applyAlignment="1">
      <alignment horizontal="center" vertical="center" wrapText="1"/>
    </xf>
    <xf numFmtId="0" fontId="59" fillId="40" borderId="88" xfId="20" applyFont="1" applyFill="1" applyBorder="1" applyAlignment="1">
      <alignment horizontal="center" vertical="center" wrapText="1"/>
    </xf>
    <xf numFmtId="0" fontId="59" fillId="40" borderId="89" xfId="20" applyFont="1" applyFill="1" applyBorder="1" applyAlignment="1">
      <alignment horizontal="center" vertical="center" wrapText="1"/>
    </xf>
    <xf numFmtId="180" fontId="1" fillId="16" borderId="90" xfId="20" applyNumberFormat="1" applyFill="1" applyBorder="1" applyAlignment="1" applyProtection="1">
      <alignment horizontal="left"/>
      <protection locked="0"/>
    </xf>
    <xf numFmtId="0" fontId="1" fillId="16" borderId="91" xfId="20" applyFill="1" applyBorder="1" applyAlignment="1" applyProtection="1">
      <alignment horizontal="left"/>
      <protection locked="0"/>
    </xf>
    <xf numFmtId="0" fontId="1" fillId="16" borderId="92" xfId="20" applyFill="1" applyBorder="1" applyAlignment="1" applyProtection="1">
      <alignment horizontal="left"/>
      <protection locked="0"/>
    </xf>
    <xf numFmtId="44" fontId="1" fillId="16" borderId="93" xfId="20" applyNumberFormat="1" applyFill="1" applyBorder="1" applyAlignment="1" applyProtection="1">
      <alignment horizontal="left"/>
      <protection locked="0"/>
    </xf>
    <xf numFmtId="0" fontId="1" fillId="16" borderId="94" xfId="20" applyFill="1" applyBorder="1" applyAlignment="1" applyProtection="1">
      <alignment horizontal="left"/>
      <protection locked="0"/>
    </xf>
    <xf numFmtId="44" fontId="1" fillId="16" borderId="95" xfId="20" applyNumberFormat="1" applyFill="1" applyBorder="1" applyAlignment="1" applyProtection="1">
      <alignment horizontal="left"/>
      <protection locked="0"/>
    </xf>
    <xf numFmtId="0" fontId="85" fillId="41" borderId="96" xfId="20" applyFont="1" applyFill="1" applyBorder="1" applyAlignment="1">
      <alignment horizontal="right"/>
    </xf>
    <xf numFmtId="44" fontId="86" fillId="41" borderId="97" xfId="20" applyNumberFormat="1" applyFont="1" applyFill="1" applyBorder="1"/>
    <xf numFmtId="44" fontId="86" fillId="41" borderId="98" xfId="20" applyNumberFormat="1" applyFont="1" applyFill="1" applyBorder="1"/>
    <xf numFmtId="0" fontId="1" fillId="21" borderId="0" xfId="20" applyFill="1" applyAlignment="1">
      <alignment vertical="top"/>
    </xf>
    <xf numFmtId="0" fontId="87" fillId="21" borderId="0" xfId="20" applyFont="1" applyFill="1" applyAlignment="1">
      <alignment vertical="top" wrapText="1"/>
    </xf>
    <xf numFmtId="0" fontId="83" fillId="21" borderId="0" xfId="20" applyFont="1" applyFill="1" applyAlignment="1">
      <alignment horizontal="center" vertical="center"/>
    </xf>
    <xf numFmtId="0" fontId="1" fillId="21" borderId="0" xfId="20" applyFill="1" applyAlignment="1">
      <alignment horizontal="left" vertical="center" indent="15"/>
    </xf>
    <xf numFmtId="14" fontId="1" fillId="16" borderId="83" xfId="20" applyNumberFormat="1" applyFill="1" applyBorder="1" applyAlignment="1" applyProtection="1">
      <alignment horizontal="center"/>
      <protection locked="0"/>
    </xf>
    <xf numFmtId="0" fontId="66" fillId="21" borderId="0" xfId="21" applyFill="1" applyAlignment="1">
      <alignment horizontal="left" vertical="center" indent="15"/>
    </xf>
    <xf numFmtId="0" fontId="1" fillId="21" borderId="99" xfId="20" applyFill="1" applyBorder="1"/>
    <xf numFmtId="0" fontId="83" fillId="21" borderId="99" xfId="20" applyFont="1" applyFill="1" applyBorder="1" applyAlignment="1">
      <alignment horizontal="right" vertical="center"/>
    </xf>
    <xf numFmtId="14" fontId="1" fillId="21" borderId="99" xfId="20" applyNumberFormat="1" applyFill="1" applyBorder="1" applyAlignment="1" applyProtection="1">
      <alignment horizontal="center"/>
      <protection locked="0"/>
    </xf>
    <xf numFmtId="0" fontId="66" fillId="21" borderId="0" xfId="21" applyFill="1" applyAlignment="1">
      <alignment horizontal="left"/>
    </xf>
    <xf numFmtId="0" fontId="88" fillId="21" borderId="0" xfId="20" applyFont="1" applyFill="1" applyAlignment="1">
      <alignment horizontal="left" vertical="center"/>
    </xf>
    <xf numFmtId="0" fontId="89" fillId="21" borderId="0" xfId="20" applyFont="1" applyFill="1" applyAlignment="1">
      <alignment horizontal="right"/>
    </xf>
    <xf numFmtId="0" fontId="89" fillId="21" borderId="0" xfId="20" applyFont="1" applyFill="1"/>
    <xf numFmtId="0" fontId="90" fillId="21" borderId="0" xfId="0" applyFont="1" applyFill="1"/>
    <xf numFmtId="0" fontId="91" fillId="21" borderId="0" xfId="0" applyFont="1" applyFill="1" applyAlignment="1">
      <alignment horizontal="left" vertical="center"/>
    </xf>
    <xf numFmtId="0" fontId="90" fillId="16" borderId="83" xfId="0" applyFont="1" applyFill="1" applyBorder="1" applyAlignment="1" applyProtection="1">
      <alignment horizontal="left"/>
      <protection locked="0"/>
    </xf>
    <xf numFmtId="0" fontId="91" fillId="21" borderId="0" xfId="0" applyFont="1" applyFill="1" applyAlignment="1">
      <alignment horizontal="center" vertical="center"/>
    </xf>
    <xf numFmtId="0" fontId="90" fillId="21" borderId="0" xfId="0" applyFont="1" applyFill="1" applyAlignment="1">
      <alignment vertical="center"/>
    </xf>
    <xf numFmtId="0" fontId="90" fillId="21" borderId="0" xfId="0" applyFont="1" applyFill="1" applyAlignment="1">
      <alignment horizontal="left" vertical="center"/>
    </xf>
    <xf numFmtId="0" fontId="90" fillId="21" borderId="0" xfId="0" applyFont="1" applyFill="1" applyAlignment="1">
      <alignment horizontal="left" vertical="center" wrapText="1"/>
    </xf>
    <xf numFmtId="0" fontId="94" fillId="21" borderId="0" xfId="0" applyFont="1" applyFill="1"/>
    <xf numFmtId="0" fontId="90" fillId="21" borderId="0" xfId="0" applyFont="1" applyFill="1" applyAlignment="1">
      <alignment horizontal="left"/>
    </xf>
    <xf numFmtId="0" fontId="90" fillId="21" borderId="0" xfId="0" applyFont="1" applyFill="1" applyAlignment="1">
      <alignment horizontal="center" vertical="center"/>
    </xf>
    <xf numFmtId="0" fontId="90" fillId="21" borderId="0" xfId="0" applyFont="1" applyFill="1" applyAlignment="1">
      <alignment horizontal="left" wrapText="1"/>
    </xf>
    <xf numFmtId="0" fontId="90" fillId="21" borderId="0" xfId="0" applyFont="1" applyFill="1" applyAlignment="1">
      <alignment horizontal="left" vertical="center" indent="15"/>
    </xf>
    <xf numFmtId="0" fontId="91" fillId="21" borderId="0" xfId="0" applyFont="1" applyFill="1" applyAlignment="1">
      <alignment horizontal="right" vertical="center"/>
    </xf>
    <xf numFmtId="14" fontId="90" fillId="16" borderId="83" xfId="0" applyNumberFormat="1" applyFont="1" applyFill="1" applyBorder="1" applyAlignment="1" applyProtection="1">
      <alignment horizontal="center"/>
      <protection locked="0"/>
    </xf>
    <xf numFmtId="0" fontId="95" fillId="21" borderId="0" xfId="21" applyFont="1" applyFill="1" applyAlignment="1">
      <alignment horizontal="left" vertical="center" indent="15"/>
    </xf>
    <xf numFmtId="0" fontId="90" fillId="21" borderId="99" xfId="0" applyFont="1" applyFill="1" applyBorder="1"/>
    <xf numFmtId="0" fontId="91" fillId="21" borderId="99" xfId="0" applyFont="1" applyFill="1" applyBorder="1" applyAlignment="1">
      <alignment horizontal="right" vertical="center"/>
    </xf>
    <xf numFmtId="14" fontId="90" fillId="21" borderId="99" xfId="0" applyNumberFormat="1" applyFont="1" applyFill="1" applyBorder="1" applyAlignment="1" applyProtection="1">
      <alignment horizontal="center"/>
      <protection locked="0"/>
    </xf>
    <xf numFmtId="0" fontId="9" fillId="4" borderId="0" xfId="0" applyFont="1" applyFill="1" applyAlignment="1">
      <alignment wrapText="1"/>
    </xf>
    <xf numFmtId="0" fontId="11" fillId="4" borderId="0" xfId="0" applyFont="1" applyFill="1" applyAlignment="1">
      <alignment horizontal="center" vertical="center"/>
    </xf>
    <xf numFmtId="0" fontId="21" fillId="0" borderId="39" xfId="0" applyFont="1" applyBorder="1" applyAlignment="1">
      <alignment wrapText="1"/>
    </xf>
    <xf numFmtId="49" fontId="8" fillId="0" borderId="0" xfId="0" applyNumberFormat="1" applyFont="1" applyAlignment="1">
      <alignment horizontal="left" vertical="center"/>
    </xf>
    <xf numFmtId="0" fontId="28" fillId="0" borderId="0" xfId="0" applyFont="1" applyAlignment="1">
      <alignment horizontal="right" vertical="center"/>
    </xf>
    <xf numFmtId="0" fontId="99" fillId="0" borderId="0" xfId="0" applyFont="1"/>
    <xf numFmtId="0" fontId="13" fillId="16" borderId="48" xfId="0" applyFont="1" applyFill="1" applyBorder="1" applyProtection="1">
      <protection locked="0"/>
    </xf>
    <xf numFmtId="0" fontId="0" fillId="16" borderId="39" xfId="0" applyFill="1" applyBorder="1" applyProtection="1">
      <protection locked="0"/>
    </xf>
    <xf numFmtId="0" fontId="21" fillId="0" borderId="1" xfId="0" applyFont="1" applyBorder="1"/>
    <xf numFmtId="165" fontId="22" fillId="35" borderId="2" xfId="0" applyNumberFormat="1" applyFont="1" applyFill="1" applyBorder="1" applyAlignment="1">
      <alignment vertical="center" wrapText="1"/>
    </xf>
    <xf numFmtId="0" fontId="22" fillId="35" borderId="2" xfId="0" applyFont="1" applyFill="1" applyBorder="1" applyAlignment="1">
      <alignment vertical="center" wrapText="1"/>
    </xf>
    <xf numFmtId="165" fontId="13" fillId="23" borderId="2" xfId="0" applyNumberFormat="1" applyFont="1" applyFill="1" applyBorder="1"/>
    <xf numFmtId="0" fontId="22" fillId="44" borderId="2" xfId="0" applyFont="1" applyFill="1" applyBorder="1" applyAlignment="1">
      <alignment horizontal="center" vertical="center" wrapText="1"/>
    </xf>
    <xf numFmtId="0" fontId="22" fillId="45" borderId="2" xfId="0" applyFont="1" applyFill="1" applyBorder="1" applyAlignment="1">
      <alignment horizontal="center" vertical="center" wrapText="1"/>
    </xf>
    <xf numFmtId="165" fontId="13" fillId="28" borderId="2" xfId="0" applyNumberFormat="1" applyFont="1" applyFill="1" applyBorder="1"/>
    <xf numFmtId="0" fontId="8" fillId="36" borderId="0" xfId="0" applyFont="1" applyFill="1" applyProtection="1">
      <protection locked="0"/>
    </xf>
    <xf numFmtId="49" fontId="8" fillId="16" borderId="41" xfId="0" applyNumberFormat="1" applyFont="1" applyFill="1" applyBorder="1" applyAlignment="1" applyProtection="1">
      <alignment horizontal="left" vertical="center"/>
      <protection locked="0"/>
    </xf>
    <xf numFmtId="0" fontId="8" fillId="16" borderId="41" xfId="0" applyFont="1" applyFill="1" applyBorder="1" applyProtection="1">
      <protection locked="0"/>
    </xf>
    <xf numFmtId="0" fontId="8" fillId="36" borderId="10" xfId="0" applyFont="1" applyFill="1" applyBorder="1" applyAlignment="1" applyProtection="1">
      <alignment horizontal="left" vertical="center"/>
      <protection locked="0"/>
    </xf>
    <xf numFmtId="0" fontId="9" fillId="16" borderId="39" xfId="0" applyFont="1" applyFill="1" applyBorder="1" applyProtection="1">
      <protection locked="0"/>
    </xf>
    <xf numFmtId="0" fontId="9" fillId="16" borderId="52" xfId="0" applyFont="1" applyFill="1" applyBorder="1" applyProtection="1">
      <protection locked="0"/>
    </xf>
    <xf numFmtId="49" fontId="8" fillId="16" borderId="39" xfId="0" applyNumberFormat="1" applyFont="1" applyFill="1" applyBorder="1" applyAlignment="1" applyProtection="1">
      <alignment horizontal="left" vertical="center"/>
      <protection locked="0"/>
    </xf>
    <xf numFmtId="0" fontId="40" fillId="0" borderId="0" xfId="0" applyFont="1" applyAlignment="1">
      <alignment vertical="center" wrapText="1"/>
    </xf>
    <xf numFmtId="0" fontId="26" fillId="0" borderId="0" xfId="0" applyFont="1" applyAlignment="1">
      <alignment horizontal="center" vertical="center" wrapText="1"/>
    </xf>
    <xf numFmtId="169" fontId="29" fillId="0" borderId="0" xfId="0" applyNumberFormat="1" applyFont="1" applyAlignment="1">
      <alignment horizontal="right" vertical="center"/>
    </xf>
    <xf numFmtId="0" fontId="26" fillId="9" borderId="39" xfId="0" applyFont="1" applyFill="1" applyBorder="1" applyAlignment="1">
      <alignment horizontal="left" vertical="center"/>
    </xf>
    <xf numFmtId="0" fontId="26" fillId="9" borderId="39" xfId="0" applyFont="1" applyFill="1" applyBorder="1" applyAlignment="1">
      <alignment horizontal="center" vertical="center"/>
    </xf>
    <xf numFmtId="0" fontId="8" fillId="0" borderId="39" xfId="0" applyFont="1" applyBorder="1" applyAlignment="1">
      <alignment horizontal="left" vertical="center"/>
    </xf>
    <xf numFmtId="169" fontId="8" fillId="0" borderId="39" xfId="0" applyNumberFormat="1" applyFont="1" applyBorder="1" applyAlignment="1">
      <alignment horizontal="right" vertical="center"/>
    </xf>
    <xf numFmtId="169" fontId="29" fillId="0" borderId="39" xfId="0" applyNumberFormat="1" applyFont="1" applyBorder="1" applyAlignment="1">
      <alignment horizontal="right" vertical="center"/>
    </xf>
    <xf numFmtId="169" fontId="26" fillId="9" borderId="39" xfId="0" applyNumberFormat="1" applyFont="1" applyFill="1" applyBorder="1" applyAlignment="1">
      <alignment horizontal="right" vertical="center"/>
    </xf>
    <xf numFmtId="169" fontId="40" fillId="0" borderId="0" xfId="0" applyNumberFormat="1" applyFont="1" applyAlignment="1">
      <alignment horizontal="left" vertical="center"/>
    </xf>
    <xf numFmtId="0" fontId="0" fillId="37" borderId="0" xfId="0" applyFill="1"/>
    <xf numFmtId="0" fontId="0" fillId="37" borderId="0" xfId="0" applyFill="1" applyAlignment="1">
      <alignment wrapText="1"/>
    </xf>
    <xf numFmtId="0" fontId="0" fillId="16" borderId="48" xfId="0" applyFill="1" applyBorder="1" applyAlignment="1" applyProtection="1">
      <alignment wrapText="1"/>
      <protection locked="0"/>
    </xf>
    <xf numFmtId="0" fontId="0" fillId="16" borderId="48" xfId="0" applyFill="1" applyBorder="1" applyProtection="1">
      <protection locked="0"/>
    </xf>
    <xf numFmtId="0" fontId="10" fillId="4" borderId="0" xfId="0" applyFont="1" applyFill="1" applyAlignment="1">
      <alignment horizontal="center" vertical="center" wrapText="1"/>
    </xf>
    <xf numFmtId="0" fontId="12" fillId="5" borderId="0" xfId="0" applyFont="1" applyFill="1" applyAlignment="1">
      <alignment horizontal="left" vertical="center"/>
    </xf>
    <xf numFmtId="0" fontId="0" fillId="0" borderId="0" xfId="0" applyAlignment="1">
      <alignment horizontal="left" wrapText="1"/>
    </xf>
    <xf numFmtId="0" fontId="0" fillId="0" borderId="0" xfId="0" applyAlignment="1">
      <alignment horizontal="left"/>
    </xf>
    <xf numFmtId="0" fontId="98" fillId="0" borderId="0" xfId="0" applyFont="1" applyAlignment="1">
      <alignment horizontal="left" wrapText="1"/>
    </xf>
    <xf numFmtId="0" fontId="97" fillId="0" borderId="0" xfId="0" applyFont="1" applyAlignment="1">
      <alignment horizontal="left" wrapText="1"/>
    </xf>
    <xf numFmtId="0" fontId="81" fillId="0" borderId="78" xfId="0" applyFont="1" applyBorder="1" applyAlignment="1">
      <alignment horizontal="center"/>
    </xf>
    <xf numFmtId="0" fontId="81" fillId="0" borderId="79" xfId="0" applyFont="1" applyBorder="1" applyAlignment="1">
      <alignment horizontal="center"/>
    </xf>
    <xf numFmtId="0" fontId="10" fillId="4" borderId="0" xfId="0" applyFont="1" applyFill="1" applyAlignment="1">
      <alignment horizontal="center" vertical="center"/>
    </xf>
    <xf numFmtId="0" fontId="0" fillId="6" borderId="42" xfId="0" applyFill="1" applyBorder="1" applyProtection="1">
      <protection locked="0"/>
    </xf>
    <xf numFmtId="0" fontId="0" fillId="6" borderId="43" xfId="0" applyFill="1" applyBorder="1" applyProtection="1">
      <protection locked="0"/>
    </xf>
    <xf numFmtId="0" fontId="0" fillId="6" borderId="44" xfId="0" applyFill="1" applyBorder="1" applyProtection="1">
      <protection locked="0"/>
    </xf>
    <xf numFmtId="0" fontId="69" fillId="32" borderId="49" xfId="0" applyFont="1" applyFill="1" applyBorder="1" applyAlignment="1">
      <alignment horizontal="center"/>
    </xf>
    <xf numFmtId="0" fontId="69" fillId="32" borderId="50" xfId="0" applyFont="1" applyFill="1" applyBorder="1" applyAlignment="1">
      <alignment horizontal="center"/>
    </xf>
    <xf numFmtId="0" fontId="19" fillId="19" borderId="49" xfId="0" applyFont="1" applyFill="1" applyBorder="1" applyAlignment="1">
      <alignment horizontal="center"/>
    </xf>
    <xf numFmtId="0" fontId="19" fillId="19" borderId="50" xfId="0" applyFont="1" applyFill="1" applyBorder="1" applyAlignment="1">
      <alignment horizontal="center"/>
    </xf>
    <xf numFmtId="0" fontId="19" fillId="19" borderId="51" xfId="0" applyFont="1" applyFill="1" applyBorder="1" applyAlignment="1">
      <alignment horizontal="center"/>
    </xf>
    <xf numFmtId="0" fontId="22" fillId="7" borderId="2" xfId="0" applyFont="1" applyFill="1" applyBorder="1" applyAlignment="1">
      <alignment horizontal="center" vertical="center" wrapText="1"/>
    </xf>
    <xf numFmtId="0" fontId="24" fillId="7" borderId="3"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15" fillId="6" borderId="2" xfId="0" applyFont="1" applyFill="1" applyBorder="1" applyAlignment="1" applyProtection="1">
      <alignment horizontal="left" vertical="center"/>
      <protection locked="0"/>
    </xf>
    <xf numFmtId="0" fontId="24" fillId="7" borderId="2"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15" xfId="0" applyFont="1" applyFill="1" applyBorder="1" applyAlignment="1">
      <alignment horizontal="center" vertical="center" wrapText="1"/>
    </xf>
    <xf numFmtId="0" fontId="8" fillId="4" borderId="1" xfId="0" applyFont="1" applyFill="1" applyBorder="1" applyAlignment="1">
      <alignment horizontal="left" wrapText="1"/>
    </xf>
    <xf numFmtId="0" fontId="8" fillId="4" borderId="15" xfId="0" applyFont="1" applyFill="1" applyBorder="1" applyAlignment="1">
      <alignment horizontal="left" wrapText="1"/>
    </xf>
    <xf numFmtId="0" fontId="8" fillId="4" borderId="1" xfId="0" applyFont="1" applyFill="1" applyBorder="1" applyAlignment="1">
      <alignment horizontal="left"/>
    </xf>
    <xf numFmtId="0" fontId="8" fillId="4" borderId="15" xfId="0" applyFont="1" applyFill="1" applyBorder="1" applyAlignment="1">
      <alignment horizontal="left"/>
    </xf>
    <xf numFmtId="0" fontId="18" fillId="4" borderId="1" xfId="0" applyFont="1" applyFill="1" applyBorder="1" applyAlignment="1">
      <alignment horizontal="left" wrapText="1"/>
    </xf>
    <xf numFmtId="0" fontId="18" fillId="4" borderId="15" xfId="0" applyFont="1" applyFill="1" applyBorder="1" applyAlignment="1">
      <alignment horizontal="left" wrapText="1"/>
    </xf>
    <xf numFmtId="0" fontId="18" fillId="7" borderId="39" xfId="0" applyFont="1" applyFill="1" applyBorder="1" applyAlignment="1">
      <alignment horizontal="center"/>
    </xf>
    <xf numFmtId="0" fontId="8" fillId="6" borderId="11" xfId="0" applyFont="1" applyFill="1" applyBorder="1" applyProtection="1">
      <protection locked="0"/>
    </xf>
    <xf numFmtId="0" fontId="8" fillId="0" borderId="11" xfId="0" applyFont="1" applyBorder="1" applyAlignment="1">
      <alignment horizontal="left" vertical="center"/>
    </xf>
    <xf numFmtId="0" fontId="8" fillId="6" borderId="11" xfId="0" applyFont="1" applyFill="1" applyBorder="1" applyAlignment="1" applyProtection="1">
      <alignment horizontal="left" wrapText="1"/>
      <protection locked="0"/>
    </xf>
    <xf numFmtId="0" fontId="18" fillId="7" borderId="17" xfId="0" applyFont="1" applyFill="1" applyBorder="1" applyAlignment="1">
      <alignment horizontal="center"/>
    </xf>
    <xf numFmtId="0" fontId="63" fillId="4" borderId="2" xfId="0" applyFont="1" applyFill="1" applyBorder="1" applyAlignment="1">
      <alignment horizontal="center" vertical="center"/>
    </xf>
    <xf numFmtId="0" fontId="26" fillId="4" borderId="2" xfId="0" applyFont="1" applyFill="1" applyBorder="1" applyAlignment="1">
      <alignment horizontal="center"/>
    </xf>
    <xf numFmtId="0" fontId="28" fillId="7" borderId="2" xfId="0" applyFont="1" applyFill="1" applyBorder="1" applyAlignment="1">
      <alignment horizontal="center"/>
    </xf>
    <xf numFmtId="0" fontId="12" fillId="29" borderId="0" xfId="0" applyFont="1" applyFill="1" applyAlignment="1">
      <alignment horizontal="left" vertical="center"/>
    </xf>
    <xf numFmtId="0" fontId="0" fillId="6" borderId="0" xfId="0" applyFill="1" applyProtection="1">
      <protection locked="0"/>
    </xf>
    <xf numFmtId="0" fontId="0" fillId="6" borderId="0" xfId="0" applyFill="1"/>
    <xf numFmtId="0" fontId="18" fillId="7" borderId="12" xfId="0" applyFont="1" applyFill="1" applyBorder="1" applyAlignment="1">
      <alignment horizontal="center" vertical="center"/>
    </xf>
    <xf numFmtId="0" fontId="26" fillId="9" borderId="20"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8" fillId="4" borderId="0" xfId="0" applyFont="1" applyFill="1" applyAlignment="1">
      <alignment horizontal="left" vertical="center" wrapText="1"/>
    </xf>
    <xf numFmtId="49" fontId="8" fillId="0" borderId="39" xfId="0" applyNumberFormat="1" applyFont="1" applyBorder="1" applyAlignment="1">
      <alignment horizontal="left" vertical="center"/>
    </xf>
    <xf numFmtId="0" fontId="11" fillId="4" borderId="0" xfId="0" applyFont="1" applyFill="1" applyAlignment="1">
      <alignment horizontal="center" vertical="center" wrapText="1"/>
    </xf>
    <xf numFmtId="0" fontId="44" fillId="0" borderId="2" xfId="0" applyFont="1" applyBorder="1" applyAlignment="1">
      <alignment horizontal="center" vertical="center" wrapText="1"/>
    </xf>
    <xf numFmtId="0" fontId="0" fillId="6" borderId="5" xfId="0" applyFill="1" applyBorder="1" applyProtection="1">
      <protection locked="0"/>
    </xf>
    <xf numFmtId="0" fontId="74" fillId="0" borderId="45" xfId="0" applyFont="1" applyBorder="1" applyAlignment="1">
      <alignment horizontal="center" vertical="center"/>
    </xf>
    <xf numFmtId="0" fontId="80" fillId="42" borderId="52" xfId="0" applyFont="1" applyFill="1" applyBorder="1" applyAlignment="1">
      <alignment horizontal="left" vertical="top" wrapText="1"/>
    </xf>
    <xf numFmtId="0" fontId="80" fillId="42" borderId="97" xfId="0" applyFont="1" applyFill="1" applyBorder="1" applyAlignment="1">
      <alignment horizontal="left" vertical="top" wrapText="1"/>
    </xf>
    <xf numFmtId="0" fontId="80" fillId="42" borderId="98" xfId="0" applyFont="1" applyFill="1" applyBorder="1" applyAlignment="1">
      <alignment horizontal="left" vertical="top" wrapText="1"/>
    </xf>
    <xf numFmtId="0" fontId="11" fillId="4" borderId="0" xfId="0" applyFont="1" applyFill="1" applyAlignment="1">
      <alignment horizontal="center" wrapText="1"/>
    </xf>
    <xf numFmtId="0" fontId="96" fillId="43" borderId="0" xfId="20" applyFont="1" applyFill="1" applyAlignment="1">
      <alignment horizontal="center" wrapText="1"/>
    </xf>
    <xf numFmtId="0" fontId="12" fillId="11" borderId="0" xfId="0" applyFont="1" applyFill="1" applyAlignment="1">
      <alignment horizontal="left" vertical="center"/>
    </xf>
    <xf numFmtId="0" fontId="90" fillId="16" borderId="84" xfId="0" applyFont="1" applyFill="1" applyBorder="1" applyAlignment="1" applyProtection="1">
      <alignment horizontal="center"/>
      <protection locked="0"/>
    </xf>
    <xf numFmtId="0" fontId="90" fillId="16" borderId="85" xfId="0" applyFont="1" applyFill="1" applyBorder="1" applyAlignment="1" applyProtection="1">
      <alignment horizontal="center"/>
      <protection locked="0"/>
    </xf>
    <xf numFmtId="0" fontId="91" fillId="21" borderId="0" xfId="0" applyFont="1" applyFill="1" applyAlignment="1">
      <alignment horizontal="left" vertical="center" wrapText="1"/>
    </xf>
    <xf numFmtId="0" fontId="90" fillId="21" borderId="0" xfId="0" applyFont="1" applyFill="1" applyAlignment="1">
      <alignment horizontal="left" wrapText="1"/>
    </xf>
    <xf numFmtId="0" fontId="82" fillId="39" borderId="0" xfId="20" applyFont="1" applyFill="1" applyAlignment="1">
      <alignment horizontal="center" vertical="center"/>
    </xf>
    <xf numFmtId="0" fontId="1" fillId="16" borderId="84" xfId="20" applyFill="1" applyBorder="1" applyAlignment="1" applyProtection="1">
      <alignment horizontal="center"/>
      <protection locked="0"/>
    </xf>
    <xf numFmtId="0" fontId="1" fillId="16" borderId="85" xfId="20" applyFill="1" applyBorder="1" applyAlignment="1" applyProtection="1">
      <alignment horizontal="center"/>
      <protection locked="0"/>
    </xf>
    <xf numFmtId="0" fontId="83" fillId="21" borderId="0" xfId="20" applyFont="1" applyFill="1" applyAlignment="1">
      <alignment horizontal="left" vertical="center" wrapText="1"/>
    </xf>
    <xf numFmtId="0" fontId="1" fillId="21" borderId="0" xfId="20" applyFill="1" applyAlignment="1">
      <alignment horizontal="left" vertical="center" wrapText="1"/>
    </xf>
    <xf numFmtId="0" fontId="1" fillId="21" borderId="86" xfId="20" applyFill="1" applyBorder="1" applyAlignment="1">
      <alignment horizontal="left" vertical="center" wrapText="1"/>
    </xf>
    <xf numFmtId="0" fontId="1" fillId="42" borderId="52" xfId="20" applyFill="1" applyBorder="1" applyAlignment="1">
      <alignment horizontal="left" vertical="top" wrapText="1"/>
    </xf>
    <xf numFmtId="0" fontId="1" fillId="42" borderId="97" xfId="20" applyFill="1" applyBorder="1" applyAlignment="1">
      <alignment horizontal="left" vertical="top" wrapText="1"/>
    </xf>
    <xf numFmtId="0" fontId="1" fillId="42" borderId="98" xfId="20" applyFill="1" applyBorder="1" applyAlignment="1">
      <alignment horizontal="left" vertical="top" wrapText="1"/>
    </xf>
    <xf numFmtId="0" fontId="17" fillId="10" borderId="2" xfId="16" applyFont="1" applyFill="1" applyBorder="1" applyAlignment="1">
      <alignment horizontal="center" vertical="center" wrapText="1"/>
    </xf>
    <xf numFmtId="0" fontId="49" fillId="10" borderId="2" xfId="16" applyFont="1" applyFill="1" applyBorder="1" applyAlignment="1">
      <alignment horizontal="center" vertical="top" wrapText="1"/>
    </xf>
    <xf numFmtId="0" fontId="15" fillId="6" borderId="0" xfId="0" applyFont="1" applyFill="1"/>
  </cellXfs>
  <cellStyles count="22">
    <cellStyle name="cf1" xfId="4" xr:uid="{00000000-0005-0000-0000-000000000000}"/>
    <cellStyle name="cf10" xfId="5" xr:uid="{00000000-0005-0000-0000-000001000000}"/>
    <cellStyle name="cf2" xfId="6" xr:uid="{00000000-0005-0000-0000-000002000000}"/>
    <cellStyle name="cf3" xfId="7" xr:uid="{00000000-0005-0000-0000-000003000000}"/>
    <cellStyle name="cf4" xfId="8" xr:uid="{00000000-0005-0000-0000-000004000000}"/>
    <cellStyle name="cf5" xfId="9" xr:uid="{00000000-0005-0000-0000-000005000000}"/>
    <cellStyle name="cf6" xfId="10" xr:uid="{00000000-0005-0000-0000-000006000000}"/>
    <cellStyle name="cf7" xfId="11" xr:uid="{00000000-0005-0000-0000-000007000000}"/>
    <cellStyle name="cf8" xfId="12" xr:uid="{00000000-0005-0000-0000-000008000000}"/>
    <cellStyle name="cf9" xfId="13" xr:uid="{00000000-0005-0000-0000-000009000000}"/>
    <cellStyle name="Lien hypertexte" xfId="14" xr:uid="{00000000-0005-0000-0000-00000A000000}"/>
    <cellStyle name="Lien hypertexte 2" xfId="21" xr:uid="{DC22E9E8-BA39-4187-A23E-6DCBB9E8888E}"/>
    <cellStyle name="Milliers" xfId="1" builtinId="3" customBuiltin="1"/>
    <cellStyle name="Milliers 2" xfId="15" xr:uid="{00000000-0005-0000-0000-00000C000000}"/>
    <cellStyle name="Monétaire" xfId="2" builtinId="4" customBuiltin="1"/>
    <cellStyle name="Normal" xfId="0" builtinId="0" customBuiltin="1"/>
    <cellStyle name="Normal 2" xfId="16" xr:uid="{00000000-0005-0000-0000-00000F000000}"/>
    <cellStyle name="Normal 3" xfId="20" xr:uid="{EED207DA-CD76-48F8-A933-948C1D96CE09}"/>
    <cellStyle name="Normal 4" xfId="17" xr:uid="{00000000-0005-0000-0000-000010000000}"/>
    <cellStyle name="Normal 4 2" xfId="18" xr:uid="{00000000-0005-0000-0000-000011000000}"/>
    <cellStyle name="Pourcentage" xfId="3" builtinId="5" customBuiltin="1"/>
    <cellStyle name="Pourcentage 2" xfId="19" xr:uid="{00000000-0005-0000-0000-000013000000}"/>
  </cellStyles>
  <dxfs count="7">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FF0000"/>
        <family val="2"/>
      </font>
    </dxf>
    <dxf>
      <font>
        <color rgb="FFFF0000"/>
        <family val="2"/>
      </font>
    </dxf>
    <dxf>
      <fill>
        <patternFill patternType="solid">
          <fgColor rgb="FFFF0000"/>
          <bgColor rgb="FFFF0000"/>
        </patternFill>
      </fill>
    </dxf>
    <dxf>
      <fill>
        <patternFill patternType="solid">
          <fgColor rgb="FFFF0000"/>
          <bgColor rgb="FFFF0000"/>
        </patternFill>
      </fill>
    </dxf>
    <dxf>
      <font>
        <color rgb="FFFFFFFF"/>
        <family val="2"/>
      </font>
      <fill>
        <patternFill patternType="none"/>
      </fill>
      <border>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1</xdr:col>
      <xdr:colOff>640444</xdr:colOff>
      <xdr:row>7</xdr:row>
      <xdr:rowOff>19050</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t="8849" b="9372"/>
        <a:stretch/>
      </xdr:blipFill>
      <xdr:spPr>
        <a:xfrm>
          <a:off x="0" y="114300"/>
          <a:ext cx="2227944" cy="1171575"/>
        </a:xfrm>
        <a:prstGeom prst="rect">
          <a:avLst/>
        </a:prstGeom>
      </xdr:spPr>
    </xdr:pic>
    <xdr:clientData/>
  </xdr:twoCellAnchor>
  <xdr:twoCellAnchor editAs="oneCell">
    <xdr:from>
      <xdr:col>1</xdr:col>
      <xdr:colOff>673100</xdr:colOff>
      <xdr:row>0</xdr:row>
      <xdr:rowOff>171450</xdr:rowOff>
    </xdr:from>
    <xdr:to>
      <xdr:col>2</xdr:col>
      <xdr:colOff>152400</xdr:colOff>
      <xdr:row>8</xdr:row>
      <xdr:rowOff>48457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27270" t="12674" r="29720" b="18769"/>
        <a:stretch/>
      </xdr:blipFill>
      <xdr:spPr>
        <a:xfrm>
          <a:off x="2263775" y="171450"/>
          <a:ext cx="1069975" cy="1327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2231119</xdr:colOff>
      <xdr:row>0</xdr:row>
      <xdr:rowOff>1171575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t="8849" b="9372"/>
        <a:stretch/>
      </xdr:blipFill>
      <xdr:spPr>
        <a:xfrm>
          <a:off x="0" y="0"/>
          <a:ext cx="2231119" cy="1165225"/>
        </a:xfrm>
        <a:prstGeom prst="rect">
          <a:avLst/>
        </a:prstGeom>
      </xdr:spPr>
    </xdr:pic>
    <xdr:clientData/>
  </xdr:twoCellAnchor>
  <xdr:twoCellAnchor editAs="oneCell">
    <xdr:from>
      <xdr:col>1</xdr:col>
      <xdr:colOff>177800</xdr:colOff>
      <xdr:row>0</xdr:row>
      <xdr:rowOff>101600</xdr:rowOff>
    </xdr:from>
    <xdr:to>
      <xdr:col>1</xdr:col>
      <xdr:colOff>1076326</xdr:colOff>
      <xdr:row>0</xdr:row>
      <xdr:rowOff>1235075</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2"/>
        <a:srcRect l="27270" t="12674" r="29720" b="18769"/>
        <a:stretch/>
      </xdr:blipFill>
      <xdr:spPr>
        <a:xfrm>
          <a:off x="4359275" y="101600"/>
          <a:ext cx="898526" cy="1133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2231119</xdr:colOff>
      <xdr:row>6</xdr:row>
      <xdr:rowOff>73025</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a:srcRect t="8849" b="9372"/>
        <a:stretch/>
      </xdr:blipFill>
      <xdr:spPr>
        <a:xfrm>
          <a:off x="0" y="190500"/>
          <a:ext cx="2231119" cy="1168400"/>
        </a:xfrm>
        <a:prstGeom prst="rect">
          <a:avLst/>
        </a:prstGeom>
      </xdr:spPr>
    </xdr:pic>
    <xdr:clientData/>
  </xdr:twoCellAnchor>
  <xdr:twoCellAnchor editAs="oneCell">
    <xdr:from>
      <xdr:col>1</xdr:col>
      <xdr:colOff>1952625</xdr:colOff>
      <xdr:row>1</xdr:row>
      <xdr:rowOff>104775</xdr:rowOff>
    </xdr:from>
    <xdr:to>
      <xdr:col>2</xdr:col>
      <xdr:colOff>577851</xdr:colOff>
      <xdr:row>6</xdr:row>
      <xdr:rowOff>139700</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2"/>
        <a:srcRect l="27270" t="12674" r="29720" b="18769"/>
        <a:stretch/>
      </xdr:blipFill>
      <xdr:spPr>
        <a:xfrm>
          <a:off x="4362450" y="295275"/>
          <a:ext cx="892176" cy="1130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1421494</xdr:colOff>
      <xdr:row>0</xdr:row>
      <xdr:rowOff>1420957</xdr:rowOff>
    </xdr:to>
    <xdr:pic>
      <xdr:nvPicPr>
        <xdr:cNvPr id="5" name="Imag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0" y="0"/>
          <a:ext cx="2183494" cy="1420957"/>
        </a:xfrm>
        <a:prstGeom prst="rect">
          <a:avLst/>
        </a:prstGeom>
      </xdr:spPr>
    </xdr:pic>
    <xdr:clientData/>
  </xdr:twoCellAnchor>
  <xdr:twoCellAnchor editAs="oneCell">
    <xdr:from>
      <xdr:col>2</xdr:col>
      <xdr:colOff>165100</xdr:colOff>
      <xdr:row>0</xdr:row>
      <xdr:rowOff>0</xdr:rowOff>
    </xdr:from>
    <xdr:to>
      <xdr:col>3</xdr:col>
      <xdr:colOff>774065</xdr:colOff>
      <xdr:row>1</xdr:row>
      <xdr:rowOff>130652</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a:srcRect r="3655"/>
        <a:stretch/>
      </xdr:blipFill>
      <xdr:spPr>
        <a:xfrm>
          <a:off x="7600950" y="0"/>
          <a:ext cx="2113915" cy="15848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292100</xdr:colOff>
      <xdr:row>1</xdr:row>
      <xdr:rowOff>0</xdr:rowOff>
    </xdr:from>
    <xdr:to>
      <xdr:col>3</xdr:col>
      <xdr:colOff>2275840</xdr:colOff>
      <xdr:row>2</xdr:row>
      <xdr:rowOff>35441</xdr:rowOff>
    </xdr:to>
    <xdr:pic>
      <xdr:nvPicPr>
        <xdr:cNvPr id="5" name="Image 4">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1"/>
        <a:srcRect r="3655"/>
        <a:stretch/>
      </xdr:blipFill>
      <xdr:spPr>
        <a:xfrm>
          <a:off x="8807450" y="69850"/>
          <a:ext cx="1986915" cy="1489591"/>
        </a:xfrm>
        <a:prstGeom prst="rect">
          <a:avLst/>
        </a:prstGeom>
      </xdr:spPr>
    </xdr:pic>
    <xdr:clientData/>
  </xdr:twoCellAnchor>
  <xdr:twoCellAnchor editAs="oneCell">
    <xdr:from>
      <xdr:col>0</xdr:col>
      <xdr:colOff>88900</xdr:colOff>
      <xdr:row>1</xdr:row>
      <xdr:rowOff>95250</xdr:rowOff>
    </xdr:from>
    <xdr:to>
      <xdr:col>1</xdr:col>
      <xdr:colOff>1342119</xdr:colOff>
      <xdr:row>3</xdr:row>
      <xdr:rowOff>1732</xdr:rowOff>
    </xdr:to>
    <xdr:pic>
      <xdr:nvPicPr>
        <xdr:cNvPr id="6" name="Imag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a:stretch>
          <a:fillRect/>
        </a:stretch>
      </xdr:blipFill>
      <xdr:spPr>
        <a:xfrm>
          <a:off x="88900" y="165100"/>
          <a:ext cx="2183494" cy="14209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558800</xdr:colOff>
          <xdr:row>55</xdr:row>
          <xdr:rowOff>25400</xdr:rowOff>
        </xdr:from>
        <xdr:to>
          <xdr:col>1</xdr:col>
          <xdr:colOff>139700</xdr:colOff>
          <xdr:row>56</xdr:row>
          <xdr:rowOff>38100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58</xdr:row>
          <xdr:rowOff>44450</xdr:rowOff>
        </xdr:from>
        <xdr:to>
          <xdr:col>1</xdr:col>
          <xdr:colOff>139700</xdr:colOff>
          <xdr:row>59</xdr:row>
          <xdr:rowOff>25400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60</xdr:row>
          <xdr:rowOff>44450</xdr:rowOff>
        </xdr:from>
        <xdr:to>
          <xdr:col>1</xdr:col>
          <xdr:colOff>139700</xdr:colOff>
          <xdr:row>61</xdr:row>
          <xdr:rowOff>69850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64</xdr:row>
          <xdr:rowOff>38100</xdr:rowOff>
        </xdr:from>
        <xdr:to>
          <xdr:col>1</xdr:col>
          <xdr:colOff>1670050</xdr:colOff>
          <xdr:row>64</xdr:row>
          <xdr:rowOff>260350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64</xdr:row>
          <xdr:rowOff>38100</xdr:rowOff>
        </xdr:from>
        <xdr:to>
          <xdr:col>1</xdr:col>
          <xdr:colOff>1670050</xdr:colOff>
          <xdr:row>64</xdr:row>
          <xdr:rowOff>260350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64</xdr:row>
          <xdr:rowOff>38100</xdr:rowOff>
        </xdr:from>
        <xdr:to>
          <xdr:col>1</xdr:col>
          <xdr:colOff>1670050</xdr:colOff>
          <xdr:row>64</xdr:row>
          <xdr:rowOff>260350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xdr:row>
      <xdr:rowOff>0</xdr:rowOff>
    </xdr:from>
    <xdr:to>
      <xdr:col>1</xdr:col>
      <xdr:colOff>1421494</xdr:colOff>
      <xdr:row>6</xdr:row>
      <xdr:rowOff>138257</xdr:rowOff>
    </xdr:to>
    <xdr:pic>
      <xdr:nvPicPr>
        <xdr:cNvPr id="9" name="Imag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a:stretch>
          <a:fillRect/>
        </a:stretch>
      </xdr:blipFill>
      <xdr:spPr>
        <a:xfrm>
          <a:off x="0" y="177800"/>
          <a:ext cx="2183494" cy="1420957"/>
        </a:xfrm>
        <a:prstGeom prst="rect">
          <a:avLst/>
        </a:prstGeom>
      </xdr:spPr>
    </xdr:pic>
    <xdr:clientData/>
  </xdr:twoCellAnchor>
  <xdr:twoCellAnchor editAs="oneCell">
    <xdr:from>
      <xdr:col>4</xdr:col>
      <xdr:colOff>139700</xdr:colOff>
      <xdr:row>1</xdr:row>
      <xdr:rowOff>0</xdr:rowOff>
    </xdr:from>
    <xdr:to>
      <xdr:col>5</xdr:col>
      <xdr:colOff>240665</xdr:colOff>
      <xdr:row>7</xdr:row>
      <xdr:rowOff>143345</xdr:rowOff>
    </xdr:to>
    <xdr:pic>
      <xdr:nvPicPr>
        <xdr:cNvPr id="10" name="Image 9">
          <a:extLst>
            <a:ext uri="{FF2B5EF4-FFF2-40B4-BE49-F238E27FC236}">
              <a16:creationId xmlns:a16="http://schemas.microsoft.com/office/drawing/2014/main" id="{00000000-0008-0000-0600-00000A000000}"/>
            </a:ext>
          </a:extLst>
        </xdr:cNvPr>
        <xdr:cNvPicPr>
          <a:picLocks noChangeAspect="1"/>
        </xdr:cNvPicPr>
      </xdr:nvPicPr>
      <xdr:blipFill rotWithShape="1">
        <a:blip xmlns:r="http://schemas.openxmlformats.org/officeDocument/2006/relationships" r:embed="rId2"/>
        <a:srcRect r="3655"/>
        <a:stretch/>
      </xdr:blipFill>
      <xdr:spPr>
        <a:xfrm>
          <a:off x="8966200" y="177800"/>
          <a:ext cx="2139315" cy="16038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565150</xdr:colOff>
          <xdr:row>5</xdr:row>
          <xdr:rowOff>31750</xdr:rowOff>
        </xdr:from>
        <xdr:to>
          <xdr:col>1</xdr:col>
          <xdr:colOff>107950</xdr:colOff>
          <xdr:row>5</xdr:row>
          <xdr:rowOff>241300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565150</xdr:colOff>
          <xdr:row>6</xdr:row>
          <xdr:rowOff>50800</xdr:rowOff>
        </xdr:from>
        <xdr:to>
          <xdr:col>1</xdr:col>
          <xdr:colOff>107950</xdr:colOff>
          <xdr:row>7</xdr:row>
          <xdr:rowOff>31750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472092</xdr:colOff>
      <xdr:row>0</xdr:row>
      <xdr:rowOff>1420957</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97622" y="0"/>
          <a:ext cx="2183494" cy="1420957"/>
        </a:xfrm>
        <a:prstGeom prst="rect">
          <a:avLst/>
        </a:prstGeom>
      </xdr:spPr>
    </xdr:pic>
    <xdr:clientData/>
  </xdr:twoCellAnchor>
  <xdr:twoCellAnchor editAs="oneCell">
    <xdr:from>
      <xdr:col>5</xdr:col>
      <xdr:colOff>178110</xdr:colOff>
      <xdr:row>0</xdr:row>
      <xdr:rowOff>0</xdr:rowOff>
    </xdr:from>
    <xdr:to>
      <xdr:col>6</xdr:col>
      <xdr:colOff>141698</xdr:colOff>
      <xdr:row>0</xdr:row>
      <xdr:rowOff>1575049</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2"/>
        <a:srcRect r="3655"/>
        <a:stretch/>
      </xdr:blipFill>
      <xdr:spPr>
        <a:xfrm>
          <a:off x="10020610" y="0"/>
          <a:ext cx="2100905" cy="15750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2183494</xdr:colOff>
      <xdr:row>1</xdr:row>
      <xdr:rowOff>1420957</xdr:rowOff>
    </xdr:to>
    <xdr:pic>
      <xdr:nvPicPr>
        <xdr:cNvPr id="5" name="Imag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69850"/>
          <a:ext cx="2183494" cy="1420957"/>
        </a:xfrm>
        <a:prstGeom prst="rect">
          <a:avLst/>
        </a:prstGeom>
      </xdr:spPr>
    </xdr:pic>
    <xdr:clientData/>
  </xdr:twoCellAnchor>
  <xdr:twoCellAnchor editAs="oneCell">
    <xdr:from>
      <xdr:col>0</xdr:col>
      <xdr:colOff>2101850</xdr:colOff>
      <xdr:row>0</xdr:row>
      <xdr:rowOff>0</xdr:rowOff>
    </xdr:from>
    <xdr:to>
      <xdr:col>0</xdr:col>
      <xdr:colOff>4215765</xdr:colOff>
      <xdr:row>2</xdr:row>
      <xdr:rowOff>60802</xdr:rowOff>
    </xdr:to>
    <xdr:pic>
      <xdr:nvPicPr>
        <xdr:cNvPr id="6" name="Image 5">
          <a:extLst>
            <a:ext uri="{FF2B5EF4-FFF2-40B4-BE49-F238E27FC236}">
              <a16:creationId xmlns:a16="http://schemas.microsoft.com/office/drawing/2014/main" id="{00000000-0008-0000-0800-000006000000}"/>
            </a:ext>
          </a:extLst>
        </xdr:cNvPr>
        <xdr:cNvPicPr>
          <a:picLocks noChangeAspect="1"/>
        </xdr:cNvPicPr>
      </xdr:nvPicPr>
      <xdr:blipFill rotWithShape="1">
        <a:blip xmlns:r="http://schemas.openxmlformats.org/officeDocument/2006/relationships" r:embed="rId2"/>
        <a:srcRect r="3655"/>
        <a:stretch/>
      </xdr:blipFill>
      <xdr:spPr>
        <a:xfrm>
          <a:off x="2101850" y="0"/>
          <a:ext cx="2113915" cy="15848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20Volet%20financi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 Volet financier"/>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publications.europa.eu/s/iOLS" TargetMode="External"/><Relationship Id="rId1" Type="http://schemas.openxmlformats.org/officeDocument/2006/relationships/hyperlink" Target="https://www.ademe.fr/aides-financieres-ladem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data.europa.eu/eli/reg/2013/1407/oj" TargetMode="Externa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6"/>
  <sheetViews>
    <sheetView topLeftCell="A7" workbookViewId="0">
      <selection activeCell="B23" sqref="B23"/>
    </sheetView>
  </sheetViews>
  <sheetFormatPr baseColWidth="10" defaultRowHeight="14.5" x14ac:dyDescent="0.35"/>
  <cols>
    <col min="1" max="2" width="22.7265625" customWidth="1"/>
    <col min="3" max="3" width="32" customWidth="1"/>
    <col min="4" max="5" width="22.7265625" customWidth="1"/>
    <col min="6" max="6" width="45.81640625" customWidth="1"/>
    <col min="7" max="7" width="10.90625" customWidth="1"/>
  </cols>
  <sheetData>
    <row r="1" spans="1:6" s="1" customFormat="1" ht="14.25" customHeight="1" x14ac:dyDescent="0.3">
      <c r="D1" s="453" t="s">
        <v>463</v>
      </c>
      <c r="E1" s="453"/>
      <c r="F1" s="453"/>
    </row>
    <row r="2" spans="1:6" s="1" customFormat="1" ht="14.25" customHeight="1" x14ac:dyDescent="0.3">
      <c r="D2" s="453"/>
      <c r="E2" s="453"/>
      <c r="F2" s="453"/>
    </row>
    <row r="3" spans="1:6" s="1" customFormat="1" ht="14.25" customHeight="1" x14ac:dyDescent="0.3">
      <c r="D3" s="453"/>
      <c r="E3" s="453"/>
      <c r="F3" s="453"/>
    </row>
    <row r="4" spans="1:6" s="1" customFormat="1" ht="14.25" customHeight="1" x14ac:dyDescent="0.3">
      <c r="D4" s="453"/>
      <c r="E4" s="453"/>
      <c r="F4" s="453"/>
    </row>
    <row r="5" spans="1:6" s="1" customFormat="1" ht="14.25" customHeight="1" x14ac:dyDescent="0.3">
      <c r="D5" s="453"/>
      <c r="E5" s="453"/>
      <c r="F5" s="453"/>
    </row>
    <row r="6" spans="1:6" s="1" customFormat="1" ht="14.25" customHeight="1" x14ac:dyDescent="0.3">
      <c r="D6" s="453"/>
      <c r="E6" s="453"/>
      <c r="F6" s="453"/>
    </row>
    <row r="7" spans="1:6" s="1" customFormat="1" ht="14.25" customHeight="1" x14ac:dyDescent="0.3">
      <c r="D7" s="453"/>
      <c r="E7" s="453"/>
      <c r="F7" s="453"/>
    </row>
    <row r="8" spans="1:6" s="1" customFormat="1" ht="14.25" customHeight="1" x14ac:dyDescent="0.3">
      <c r="D8" s="453"/>
      <c r="E8" s="453"/>
      <c r="F8" s="453"/>
    </row>
    <row r="9" spans="1:6" s="1" customFormat="1" ht="20" x14ac:dyDescent="0.3">
      <c r="E9" s="2"/>
      <c r="F9" s="2"/>
    </row>
    <row r="10" spans="1:6" s="3" customFormat="1" ht="39" customHeight="1" x14ac:dyDescent="0.25">
      <c r="A10" s="454" t="s">
        <v>0</v>
      </c>
      <c r="B10" s="454"/>
      <c r="C10" s="454"/>
      <c r="D10" s="454"/>
      <c r="E10" s="454"/>
      <c r="F10" s="454"/>
    </row>
    <row r="11" spans="1:6" x14ac:dyDescent="0.35">
      <c r="A11" s="456" t="s">
        <v>484</v>
      </c>
      <c r="B11" s="456"/>
      <c r="C11" s="456"/>
      <c r="D11" s="456"/>
      <c r="E11" s="456"/>
      <c r="F11" s="456"/>
    </row>
    <row r="12" spans="1:6" x14ac:dyDescent="0.35">
      <c r="A12" t="s">
        <v>485</v>
      </c>
      <c r="D12" s="237"/>
    </row>
    <row r="14" spans="1:6" ht="29" customHeight="1" x14ac:dyDescent="0.35">
      <c r="A14" s="458" t="s">
        <v>462</v>
      </c>
      <c r="B14" s="458"/>
      <c r="C14" s="458"/>
      <c r="D14" s="458"/>
      <c r="E14" s="458"/>
      <c r="F14" s="458"/>
    </row>
    <row r="15" spans="1:6" x14ac:dyDescent="0.35">
      <c r="A15" s="422" t="s">
        <v>479</v>
      </c>
    </row>
    <row r="16" spans="1:6" ht="33" customHeight="1" x14ac:dyDescent="0.35">
      <c r="A16" s="457" t="s">
        <v>465</v>
      </c>
      <c r="B16" s="457"/>
      <c r="C16" s="457"/>
      <c r="D16" s="457"/>
      <c r="E16" s="457"/>
      <c r="F16" s="457"/>
    </row>
    <row r="17" spans="1:6" ht="45" customHeight="1" x14ac:dyDescent="0.35">
      <c r="A17" s="457" t="s">
        <v>467</v>
      </c>
      <c r="B17" s="457"/>
      <c r="C17" s="457"/>
      <c r="D17" s="457"/>
      <c r="E17" s="457"/>
      <c r="F17" s="457"/>
    </row>
    <row r="18" spans="1:6" ht="33.5" customHeight="1" x14ac:dyDescent="0.35">
      <c r="A18" s="457" t="s">
        <v>466</v>
      </c>
      <c r="B18" s="457"/>
      <c r="C18" s="457"/>
      <c r="D18" s="457"/>
      <c r="E18" s="457"/>
      <c r="F18" s="457"/>
    </row>
    <row r="19" spans="1:6" ht="32" customHeight="1" x14ac:dyDescent="0.35">
      <c r="A19" s="457" t="s">
        <v>468</v>
      </c>
      <c r="B19" s="457"/>
      <c r="C19" s="457"/>
      <c r="D19" s="457"/>
      <c r="E19" s="457"/>
      <c r="F19" s="457"/>
    </row>
    <row r="20" spans="1:6" ht="34" customHeight="1" x14ac:dyDescent="0.35">
      <c r="A20" s="457" t="s">
        <v>461</v>
      </c>
      <c r="B20" s="457"/>
      <c r="C20" s="457"/>
      <c r="D20" s="457"/>
      <c r="E20" s="457"/>
      <c r="F20" s="457"/>
    </row>
    <row r="21" spans="1:6" ht="30" customHeight="1" x14ac:dyDescent="0.35">
      <c r="A21" s="455" t="s">
        <v>480</v>
      </c>
      <c r="B21" s="455"/>
      <c r="C21" s="455"/>
      <c r="D21" s="455"/>
      <c r="E21" s="455"/>
      <c r="F21" s="455"/>
    </row>
    <row r="23" spans="1:6" x14ac:dyDescent="0.35">
      <c r="A23" t="s">
        <v>481</v>
      </c>
    </row>
    <row r="24" spans="1:6" ht="32.5" customHeight="1" x14ac:dyDescent="0.35">
      <c r="A24" s="455" t="s">
        <v>482</v>
      </c>
      <c r="B24" s="455"/>
      <c r="C24" s="455"/>
      <c r="D24" s="455"/>
      <c r="E24" s="455"/>
      <c r="F24" s="455"/>
    </row>
    <row r="26" spans="1:6" x14ac:dyDescent="0.35">
      <c r="A26" s="456" t="s">
        <v>464</v>
      </c>
      <c r="B26" s="456"/>
      <c r="C26" s="456"/>
      <c r="D26" s="456"/>
      <c r="E26" s="456"/>
      <c r="F26" s="456"/>
    </row>
  </sheetData>
  <sheetProtection algorithmName="SHA-512" hashValue="yiGHqXSUx86T3jiwJOgm+kseQghfZtMW10AKXUTZu4e1n4J/+AA7Vd80ZE3p25hkqRatZtAOutRW5b8J0auCaA==" saltValue="iaoo/fpq1jc8XzgvaNOWjw==" spinCount="100000" sheet="1" objects="1" scenarios="1"/>
  <mergeCells count="12">
    <mergeCell ref="D1:F8"/>
    <mergeCell ref="A10:F10"/>
    <mergeCell ref="A21:F21"/>
    <mergeCell ref="A24:F24"/>
    <mergeCell ref="A26:F26"/>
    <mergeCell ref="A16:F16"/>
    <mergeCell ref="A17:F17"/>
    <mergeCell ref="A18:F18"/>
    <mergeCell ref="A20:F20"/>
    <mergeCell ref="A14:F14"/>
    <mergeCell ref="A19:F19"/>
    <mergeCell ref="A11:F11"/>
  </mergeCells>
  <pageMargins left="0.70000000000000007" right="0.70000000000000007" top="0.75" bottom="0.75" header="0.30000000000000004" footer="0.30000000000000004"/>
  <pageSetup paperSize="9"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72"/>
  <sheetViews>
    <sheetView topLeftCell="A2" workbookViewId="0">
      <selection activeCell="B13" sqref="B13"/>
    </sheetView>
  </sheetViews>
  <sheetFormatPr baseColWidth="10" defaultRowHeight="14.5" x14ac:dyDescent="0.35"/>
  <cols>
    <col min="1" max="1" width="31.54296875" customWidth="1"/>
    <col min="2" max="2" width="53.26953125" customWidth="1"/>
    <col min="3" max="3" width="50.81640625" customWidth="1"/>
    <col min="4" max="4" width="33" customWidth="1"/>
    <col min="5" max="5" width="30.08984375" customWidth="1"/>
    <col min="6" max="6" width="33.1796875" customWidth="1"/>
    <col min="7" max="7" width="41" customWidth="1"/>
  </cols>
  <sheetData>
    <row r="2" spans="1:7" x14ac:dyDescent="0.35">
      <c r="A2" s="215" t="s">
        <v>241</v>
      </c>
      <c r="B2" t="s">
        <v>242</v>
      </c>
      <c r="C2" s="237" t="s">
        <v>254</v>
      </c>
      <c r="D2" s="239" t="s">
        <v>327</v>
      </c>
      <c r="E2" s="241" t="s">
        <v>277</v>
      </c>
      <c r="F2" s="243" t="s">
        <v>345</v>
      </c>
    </row>
    <row r="3" spans="1:7" x14ac:dyDescent="0.35">
      <c r="B3" t="s">
        <v>244</v>
      </c>
      <c r="C3" s="237" t="s">
        <v>255</v>
      </c>
      <c r="D3" s="239" t="s">
        <v>328</v>
      </c>
      <c r="E3" s="241" t="s">
        <v>278</v>
      </c>
      <c r="F3" s="243" t="s">
        <v>346</v>
      </c>
    </row>
    <row r="4" spans="1:7" x14ac:dyDescent="0.35">
      <c r="B4" t="s">
        <v>245</v>
      </c>
      <c r="C4" s="237" t="s">
        <v>259</v>
      </c>
      <c r="D4" s="239" t="s">
        <v>352</v>
      </c>
      <c r="E4" s="241" t="s">
        <v>351</v>
      </c>
      <c r="F4" s="243" t="s">
        <v>350</v>
      </c>
    </row>
    <row r="5" spans="1:7" x14ac:dyDescent="0.35">
      <c r="B5" t="s">
        <v>243</v>
      </c>
      <c r="C5" s="237" t="s">
        <v>256</v>
      </c>
      <c r="D5" s="239" t="s">
        <v>329</v>
      </c>
      <c r="E5" s="241" t="s">
        <v>279</v>
      </c>
      <c r="F5" s="243" t="s">
        <v>347</v>
      </c>
    </row>
    <row r="6" spans="1:7" x14ac:dyDescent="0.35">
      <c r="B6" t="s">
        <v>246</v>
      </c>
      <c r="C6" s="237" t="s">
        <v>257</v>
      </c>
      <c r="D6" s="239" t="s">
        <v>330</v>
      </c>
      <c r="E6" s="241" t="s">
        <v>280</v>
      </c>
      <c r="F6" s="243" t="s">
        <v>348</v>
      </c>
    </row>
    <row r="7" spans="1:7" x14ac:dyDescent="0.35">
      <c r="B7" t="s">
        <v>247</v>
      </c>
      <c r="C7" s="237" t="s">
        <v>258</v>
      </c>
      <c r="D7" s="239" t="s">
        <v>331</v>
      </c>
      <c r="E7" s="241" t="s">
        <v>281</v>
      </c>
      <c r="F7" s="243" t="s">
        <v>349</v>
      </c>
    </row>
    <row r="9" spans="1:7" x14ac:dyDescent="0.35">
      <c r="A9" s="215" t="s">
        <v>370</v>
      </c>
      <c r="B9" s="216"/>
      <c r="C9" s="216"/>
      <c r="D9" s="269" t="s">
        <v>248</v>
      </c>
      <c r="E9" s="268"/>
      <c r="F9" s="268"/>
      <c r="G9" s="268"/>
    </row>
    <row r="10" spans="1:7" ht="29" x14ac:dyDescent="0.35">
      <c r="A10" s="237" t="s">
        <v>364</v>
      </c>
      <c r="B10" s="449" t="s">
        <v>487</v>
      </c>
      <c r="C10" s="80"/>
      <c r="D10" s="247" t="s">
        <v>249</v>
      </c>
    </row>
    <row r="11" spans="1:7" ht="29" x14ac:dyDescent="0.35">
      <c r="A11" s="237" t="s">
        <v>365</v>
      </c>
      <c r="B11" s="449" t="s">
        <v>488</v>
      </c>
      <c r="C11" s="267"/>
      <c r="D11" s="247" t="s">
        <v>369</v>
      </c>
      <c r="E11" s="267"/>
      <c r="F11" s="267"/>
      <c r="G11" s="267"/>
    </row>
    <row r="12" spans="1:7" ht="29" x14ac:dyDescent="0.35">
      <c r="A12" s="237" t="s">
        <v>366</v>
      </c>
      <c r="B12" s="449" t="s">
        <v>489</v>
      </c>
      <c r="C12" s="80"/>
      <c r="D12" s="247" t="s">
        <v>250</v>
      </c>
      <c r="E12" s="267"/>
      <c r="F12" s="267"/>
      <c r="G12" s="267"/>
    </row>
    <row r="13" spans="1:7" ht="29" x14ac:dyDescent="0.35">
      <c r="A13" s="237" t="s">
        <v>372</v>
      </c>
      <c r="B13" s="450" t="s">
        <v>490</v>
      </c>
      <c r="D13" s="247" t="s">
        <v>367</v>
      </c>
    </row>
    <row r="14" spans="1:7" x14ac:dyDescent="0.35">
      <c r="D14" s="237" t="s">
        <v>368</v>
      </c>
    </row>
    <row r="15" spans="1:7" x14ac:dyDescent="0.35">
      <c r="D15" s="237"/>
    </row>
    <row r="16" spans="1:7" x14ac:dyDescent="0.35">
      <c r="D16" s="237"/>
    </row>
    <row r="17" spans="1:7" x14ac:dyDescent="0.35">
      <c r="D17" s="237"/>
    </row>
    <row r="18" spans="1:7" x14ac:dyDescent="0.35">
      <c r="D18" s="237"/>
    </row>
    <row r="20" spans="1:7" ht="29" x14ac:dyDescent="0.35">
      <c r="A20" s="238" t="s">
        <v>321</v>
      </c>
      <c r="B20" s="216" t="s">
        <v>242</v>
      </c>
      <c r="C20" s="216" t="s">
        <v>244</v>
      </c>
      <c r="D20" s="216" t="s">
        <v>245</v>
      </c>
      <c r="E20" s="216" t="s">
        <v>243</v>
      </c>
      <c r="F20" s="216" t="s">
        <v>246</v>
      </c>
      <c r="G20" s="216" t="s">
        <v>247</v>
      </c>
    </row>
    <row r="21" spans="1:7" x14ac:dyDescent="0.35">
      <c r="A21" s="233"/>
      <c r="B21" s="239" t="s">
        <v>323</v>
      </c>
      <c r="C21" s="244" t="s">
        <v>307</v>
      </c>
      <c r="D21" s="239" t="s">
        <v>309</v>
      </c>
      <c r="E21" s="239" t="s">
        <v>353</v>
      </c>
      <c r="F21" s="239" t="s">
        <v>353</v>
      </c>
      <c r="G21" s="239" t="s">
        <v>317</v>
      </c>
    </row>
    <row r="22" spans="1:7" x14ac:dyDescent="0.35">
      <c r="B22" s="239" t="s">
        <v>324</v>
      </c>
      <c r="C22" s="244" t="s">
        <v>308</v>
      </c>
      <c r="D22" s="239" t="s">
        <v>310</v>
      </c>
      <c r="E22" s="239"/>
      <c r="F22" s="239"/>
      <c r="G22" s="239" t="s">
        <v>318</v>
      </c>
    </row>
    <row r="23" spans="1:7" x14ac:dyDescent="0.35">
      <c r="B23" s="239" t="s">
        <v>325</v>
      </c>
      <c r="C23" s="244" t="s">
        <v>24</v>
      </c>
      <c r="D23" s="239" t="s">
        <v>311</v>
      </c>
      <c r="E23" s="239"/>
      <c r="F23" s="239"/>
      <c r="G23" s="239" t="s">
        <v>319</v>
      </c>
    </row>
    <row r="24" spans="1:7" x14ac:dyDescent="0.35">
      <c r="B24" s="239" t="s">
        <v>326</v>
      </c>
      <c r="C24" s="239"/>
      <c r="D24" s="239" t="s">
        <v>312</v>
      </c>
      <c r="E24" s="239"/>
      <c r="F24" s="245"/>
      <c r="G24" s="239" t="s">
        <v>320</v>
      </c>
    </row>
    <row r="25" spans="1:7" x14ac:dyDescent="0.35">
      <c r="B25" s="239"/>
      <c r="C25" s="239"/>
      <c r="D25" s="239" t="s">
        <v>315</v>
      </c>
      <c r="E25" s="239"/>
      <c r="F25" s="239"/>
      <c r="G25" s="239" t="s">
        <v>314</v>
      </c>
    </row>
    <row r="26" spans="1:7" x14ac:dyDescent="0.35">
      <c r="B26" s="239"/>
      <c r="C26" s="239"/>
      <c r="D26" s="239" t="s">
        <v>316</v>
      </c>
      <c r="E26" s="239"/>
      <c r="F26" s="239"/>
      <c r="G26" s="239"/>
    </row>
    <row r="27" spans="1:7" x14ac:dyDescent="0.35">
      <c r="B27" s="239"/>
      <c r="C27" s="239"/>
      <c r="D27" s="239" t="s">
        <v>313</v>
      </c>
      <c r="E27" s="239"/>
      <c r="F27" s="239"/>
      <c r="G27" s="239"/>
    </row>
    <row r="28" spans="1:7" x14ac:dyDescent="0.35">
      <c r="A28" s="234"/>
      <c r="B28" s="239"/>
      <c r="C28" s="239"/>
      <c r="D28" s="239" t="s">
        <v>314</v>
      </c>
      <c r="E28" s="239"/>
      <c r="F28" s="239"/>
      <c r="G28" s="239"/>
    </row>
    <row r="29" spans="1:7" x14ac:dyDescent="0.35">
      <c r="A29" s="234"/>
    </row>
    <row r="30" spans="1:7" x14ac:dyDescent="0.35">
      <c r="A30" s="240" t="s">
        <v>290</v>
      </c>
      <c r="B30" s="216" t="s">
        <v>242</v>
      </c>
      <c r="C30" s="216" t="s">
        <v>244</v>
      </c>
      <c r="D30" s="216" t="s">
        <v>245</v>
      </c>
      <c r="E30" s="216" t="s">
        <v>243</v>
      </c>
      <c r="F30" s="216" t="s">
        <v>246</v>
      </c>
      <c r="G30" s="216" t="s">
        <v>247</v>
      </c>
    </row>
    <row r="31" spans="1:7" x14ac:dyDescent="0.35">
      <c r="B31" s="241" t="s">
        <v>13</v>
      </c>
      <c r="C31" s="248" t="s">
        <v>282</v>
      </c>
      <c r="D31" s="249" t="s">
        <v>287</v>
      </c>
      <c r="E31" s="250" t="s">
        <v>353</v>
      </c>
      <c r="F31" s="241" t="s">
        <v>353</v>
      </c>
      <c r="G31" s="249" t="s">
        <v>287</v>
      </c>
    </row>
    <row r="32" spans="1:7" x14ac:dyDescent="0.35">
      <c r="B32" s="241" t="s">
        <v>291</v>
      </c>
      <c r="C32" s="248" t="s">
        <v>283</v>
      </c>
      <c r="D32" s="249" t="s">
        <v>341</v>
      </c>
      <c r="E32" s="250"/>
      <c r="F32" s="241"/>
      <c r="G32" s="249" t="s">
        <v>342</v>
      </c>
    </row>
    <row r="33" spans="2:7" x14ac:dyDescent="0.35">
      <c r="B33" s="241" t="s">
        <v>292</v>
      </c>
      <c r="C33" s="248" t="s">
        <v>284</v>
      </c>
      <c r="D33" s="249" t="s">
        <v>288</v>
      </c>
      <c r="E33" s="241"/>
      <c r="F33" s="241"/>
      <c r="G33" s="249" t="s">
        <v>24</v>
      </c>
    </row>
    <row r="34" spans="2:7" x14ac:dyDescent="0.35">
      <c r="B34" s="241" t="s">
        <v>293</v>
      </c>
      <c r="C34" s="248" t="s">
        <v>285</v>
      </c>
      <c r="D34" s="249" t="s">
        <v>355</v>
      </c>
      <c r="E34" s="241"/>
      <c r="F34" s="241"/>
      <c r="G34" s="254" t="s">
        <v>356</v>
      </c>
    </row>
    <row r="35" spans="2:7" x14ac:dyDescent="0.35">
      <c r="B35" s="241" t="s">
        <v>294</v>
      </c>
      <c r="C35" s="248" t="s">
        <v>286</v>
      </c>
      <c r="D35" s="241" t="s">
        <v>343</v>
      </c>
      <c r="E35" s="241"/>
      <c r="F35" s="241"/>
      <c r="G35" s="249"/>
    </row>
    <row r="36" spans="2:7" x14ac:dyDescent="0.35">
      <c r="B36" s="241" t="s">
        <v>295</v>
      </c>
      <c r="C36" s="248" t="s">
        <v>24</v>
      </c>
      <c r="D36" s="241" t="s">
        <v>354</v>
      </c>
      <c r="E36" s="241"/>
      <c r="F36" s="241"/>
      <c r="G36" s="241"/>
    </row>
    <row r="37" spans="2:7" x14ac:dyDescent="0.35">
      <c r="B37" s="241" t="s">
        <v>296</v>
      </c>
      <c r="C37" s="254" t="s">
        <v>356</v>
      </c>
      <c r="D37" s="241" t="s">
        <v>24</v>
      </c>
      <c r="E37" s="241"/>
      <c r="F37" s="241"/>
      <c r="G37" s="241"/>
    </row>
    <row r="38" spans="2:7" x14ac:dyDescent="0.35">
      <c r="B38" s="241" t="s">
        <v>297</v>
      </c>
      <c r="C38" s="241"/>
      <c r="D38" s="241"/>
      <c r="E38" s="241"/>
      <c r="F38" s="241"/>
      <c r="G38" s="241"/>
    </row>
    <row r="39" spans="2:7" x14ac:dyDescent="0.35">
      <c r="B39" s="241" t="s">
        <v>298</v>
      </c>
      <c r="C39" s="241"/>
      <c r="D39" s="241"/>
      <c r="E39" s="241"/>
      <c r="F39" s="241"/>
      <c r="G39" s="241"/>
    </row>
    <row r="40" spans="2:7" x14ac:dyDescent="0.35">
      <c r="B40" s="241" t="s">
        <v>299</v>
      </c>
      <c r="C40" s="241"/>
      <c r="D40" s="241"/>
      <c r="E40" s="241"/>
      <c r="F40" s="241"/>
      <c r="G40" s="241"/>
    </row>
    <row r="41" spans="2:7" x14ac:dyDescent="0.35">
      <c r="B41" s="241" t="s">
        <v>300</v>
      </c>
      <c r="C41" s="241"/>
      <c r="D41" s="241"/>
      <c r="E41" s="241"/>
      <c r="F41" s="241"/>
      <c r="G41" s="241"/>
    </row>
    <row r="42" spans="2:7" x14ac:dyDescent="0.35">
      <c r="B42" s="241" t="s">
        <v>301</v>
      </c>
      <c r="C42" s="241"/>
      <c r="D42" s="241"/>
      <c r="E42" s="241"/>
      <c r="F42" s="241"/>
      <c r="G42" s="241"/>
    </row>
    <row r="43" spans="2:7" x14ac:dyDescent="0.35">
      <c r="B43" s="241" t="s">
        <v>302</v>
      </c>
      <c r="C43" s="241"/>
      <c r="D43" s="241"/>
      <c r="E43" s="241"/>
      <c r="F43" s="241"/>
      <c r="G43" s="241"/>
    </row>
    <row r="44" spans="2:7" x14ac:dyDescent="0.35">
      <c r="B44" s="241" t="s">
        <v>303</v>
      </c>
      <c r="C44" s="241"/>
      <c r="D44" s="241"/>
      <c r="E44" s="241"/>
      <c r="F44" s="241"/>
      <c r="G44" s="241"/>
    </row>
    <row r="45" spans="2:7" x14ac:dyDescent="0.35">
      <c r="B45" s="241" t="s">
        <v>23</v>
      </c>
      <c r="C45" s="241"/>
      <c r="D45" s="241"/>
      <c r="E45" s="241"/>
      <c r="F45" s="241"/>
      <c r="G45" s="241"/>
    </row>
    <row r="46" spans="2:7" x14ac:dyDescent="0.35">
      <c r="B46" s="241" t="s">
        <v>304</v>
      </c>
      <c r="C46" s="241"/>
      <c r="D46" s="241"/>
      <c r="E46" s="241"/>
      <c r="F46" s="241"/>
      <c r="G46" s="241"/>
    </row>
    <row r="47" spans="2:7" x14ac:dyDescent="0.35">
      <c r="B47" s="241" t="s">
        <v>305</v>
      </c>
      <c r="C47" s="241"/>
      <c r="D47" s="241"/>
      <c r="E47" s="241"/>
      <c r="F47" s="241"/>
      <c r="G47" s="241"/>
    </row>
    <row r="48" spans="2:7" x14ac:dyDescent="0.35">
      <c r="B48" s="241" t="s">
        <v>306</v>
      </c>
      <c r="C48" s="241"/>
      <c r="D48" s="241"/>
      <c r="E48" s="241"/>
      <c r="F48" s="241"/>
      <c r="G48" s="241"/>
    </row>
    <row r="49" spans="1:7" x14ac:dyDescent="0.35">
      <c r="B49" s="241"/>
      <c r="C49" s="241"/>
      <c r="D49" s="241"/>
      <c r="E49" s="241"/>
      <c r="F49" s="241"/>
      <c r="G49" s="241"/>
    </row>
    <row r="51" spans="1:7" x14ac:dyDescent="0.35">
      <c r="A51" s="234"/>
    </row>
    <row r="52" spans="1:7" x14ac:dyDescent="0.35">
      <c r="A52" s="242" t="s">
        <v>322</v>
      </c>
      <c r="B52" s="216" t="s">
        <v>242</v>
      </c>
      <c r="C52" s="216" t="s">
        <v>244</v>
      </c>
      <c r="D52" s="216" t="s">
        <v>245</v>
      </c>
      <c r="E52" s="216" t="s">
        <v>243</v>
      </c>
      <c r="F52" s="216" t="s">
        <v>246</v>
      </c>
      <c r="G52" s="216" t="s">
        <v>247</v>
      </c>
    </row>
    <row r="53" spans="1:7" x14ac:dyDescent="0.35">
      <c r="B53" s="243" t="s">
        <v>335</v>
      </c>
      <c r="C53" s="251" t="s">
        <v>339</v>
      </c>
      <c r="D53" s="243" t="s">
        <v>287</v>
      </c>
      <c r="E53" s="252" t="s">
        <v>289</v>
      </c>
      <c r="F53" s="243" t="s">
        <v>332</v>
      </c>
      <c r="G53" s="243" t="s">
        <v>287</v>
      </c>
    </row>
    <row r="54" spans="1:7" x14ac:dyDescent="0.35">
      <c r="B54" s="243" t="s">
        <v>336</v>
      </c>
      <c r="C54" s="251" t="s">
        <v>340</v>
      </c>
      <c r="D54" s="243" t="s">
        <v>342</v>
      </c>
      <c r="E54" s="252" t="s">
        <v>24</v>
      </c>
      <c r="F54" s="243" t="s">
        <v>333</v>
      </c>
      <c r="G54" s="243" t="s">
        <v>342</v>
      </c>
    </row>
    <row r="55" spans="1:7" x14ac:dyDescent="0.35">
      <c r="B55" s="243" t="s">
        <v>13</v>
      </c>
      <c r="C55" s="251" t="s">
        <v>51</v>
      </c>
      <c r="D55" s="243" t="s">
        <v>288</v>
      </c>
      <c r="E55" s="243"/>
      <c r="F55" s="243" t="s">
        <v>51</v>
      </c>
      <c r="G55" s="246"/>
    </row>
    <row r="56" spans="1:7" x14ac:dyDescent="0.35">
      <c r="B56" s="243" t="s">
        <v>291</v>
      </c>
      <c r="C56" s="253" t="s">
        <v>334</v>
      </c>
      <c r="D56" s="243" t="s">
        <v>355</v>
      </c>
      <c r="E56" s="243"/>
      <c r="F56" s="255" t="s">
        <v>357</v>
      </c>
      <c r="G56" s="246" t="s">
        <v>24</v>
      </c>
    </row>
    <row r="57" spans="1:7" x14ac:dyDescent="0.35">
      <c r="B57" s="243" t="s">
        <v>292</v>
      </c>
      <c r="C57" s="243"/>
      <c r="D57" s="243" t="s">
        <v>343</v>
      </c>
      <c r="E57" s="243"/>
      <c r="F57" s="243"/>
      <c r="G57" s="255" t="s">
        <v>357</v>
      </c>
    </row>
    <row r="58" spans="1:7" x14ac:dyDescent="0.35">
      <c r="B58" s="243" t="s">
        <v>293</v>
      </c>
      <c r="C58" s="243"/>
      <c r="D58" s="243" t="s">
        <v>354</v>
      </c>
      <c r="E58" s="243"/>
      <c r="F58" s="243"/>
      <c r="G58" s="243"/>
    </row>
    <row r="59" spans="1:7" x14ac:dyDescent="0.35">
      <c r="B59" s="243" t="s">
        <v>294</v>
      </c>
      <c r="C59" s="243"/>
      <c r="D59" s="243" t="s">
        <v>24</v>
      </c>
      <c r="E59" s="243"/>
      <c r="F59" s="243"/>
      <c r="G59" s="243"/>
    </row>
    <row r="60" spans="1:7" x14ac:dyDescent="0.35">
      <c r="B60" s="243" t="s">
        <v>295</v>
      </c>
      <c r="C60" s="243"/>
      <c r="D60" s="243"/>
      <c r="E60" s="243"/>
      <c r="F60" s="243"/>
      <c r="G60" s="243"/>
    </row>
    <row r="61" spans="1:7" x14ac:dyDescent="0.35">
      <c r="B61" s="243" t="s">
        <v>337</v>
      </c>
      <c r="C61" s="243"/>
      <c r="D61" s="243"/>
      <c r="E61" s="243"/>
      <c r="F61" s="243"/>
      <c r="G61" s="243"/>
    </row>
    <row r="62" spans="1:7" x14ac:dyDescent="0.35">
      <c r="B62" s="243" t="s">
        <v>297</v>
      </c>
      <c r="C62" s="243"/>
      <c r="D62" s="243"/>
      <c r="E62" s="243"/>
      <c r="F62" s="243"/>
      <c r="G62" s="243"/>
    </row>
    <row r="63" spans="1:7" x14ac:dyDescent="0.35">
      <c r="B63" s="243" t="s">
        <v>298</v>
      </c>
      <c r="C63" s="243"/>
      <c r="D63" s="243"/>
      <c r="E63" s="243"/>
      <c r="F63" s="243"/>
      <c r="G63" s="243"/>
    </row>
    <row r="64" spans="1:7" x14ac:dyDescent="0.35">
      <c r="B64" s="243" t="s">
        <v>299</v>
      </c>
      <c r="C64" s="243"/>
      <c r="D64" s="243"/>
      <c r="E64" s="243"/>
      <c r="F64" s="243"/>
      <c r="G64" s="243"/>
    </row>
    <row r="65" spans="2:7" x14ac:dyDescent="0.35">
      <c r="B65" s="243" t="s">
        <v>300</v>
      </c>
      <c r="C65" s="243"/>
      <c r="D65" s="243"/>
      <c r="E65" s="243"/>
      <c r="F65" s="243"/>
      <c r="G65" s="243"/>
    </row>
    <row r="66" spans="2:7" x14ac:dyDescent="0.35">
      <c r="B66" s="243" t="s">
        <v>301</v>
      </c>
      <c r="C66" s="243"/>
      <c r="D66" s="243"/>
      <c r="E66" s="243"/>
      <c r="F66" s="243"/>
      <c r="G66" s="243"/>
    </row>
    <row r="67" spans="2:7" x14ac:dyDescent="0.35">
      <c r="B67" s="243" t="s">
        <v>302</v>
      </c>
      <c r="C67" s="243"/>
      <c r="D67" s="243"/>
      <c r="E67" s="243"/>
      <c r="F67" s="243"/>
      <c r="G67" s="243"/>
    </row>
    <row r="68" spans="2:7" x14ac:dyDescent="0.35">
      <c r="B68" s="243" t="s">
        <v>303</v>
      </c>
      <c r="C68" s="243"/>
      <c r="D68" s="243"/>
      <c r="E68" s="243"/>
      <c r="F68" s="243"/>
      <c r="G68" s="243"/>
    </row>
    <row r="69" spans="2:7" x14ac:dyDescent="0.35">
      <c r="B69" s="243" t="s">
        <v>338</v>
      </c>
      <c r="C69" s="243"/>
      <c r="D69" s="243"/>
      <c r="E69" s="243"/>
      <c r="F69" s="243"/>
      <c r="G69" s="243"/>
    </row>
    <row r="70" spans="2:7" x14ac:dyDescent="0.35">
      <c r="B70" s="243" t="s">
        <v>304</v>
      </c>
      <c r="C70" s="243"/>
      <c r="D70" s="243"/>
      <c r="E70" s="243"/>
      <c r="F70" s="243"/>
      <c r="G70" s="243"/>
    </row>
    <row r="71" spans="2:7" x14ac:dyDescent="0.35">
      <c r="B71" s="243" t="s">
        <v>305</v>
      </c>
      <c r="C71" s="243"/>
      <c r="D71" s="243"/>
      <c r="E71" s="243"/>
      <c r="F71" s="243"/>
      <c r="G71" s="243"/>
    </row>
    <row r="72" spans="2:7" x14ac:dyDescent="0.35">
      <c r="B72" s="243" t="s">
        <v>306</v>
      </c>
      <c r="C72" s="243"/>
      <c r="D72" s="243"/>
      <c r="E72" s="243"/>
      <c r="F72" s="243"/>
      <c r="G72" s="243"/>
    </row>
  </sheetData>
  <sheetProtection algorithmName="SHA-512" hashValue="ut1GT9dSa7b1+YfRSRE1dx+6OVee5pIQtpmoMSlEsk0+f/IwA95YryuDyg95S7V+6ZyWqkRvaq82hZUJUauaNw==" saltValue="kFyg8FVmKc65hz0/4a4I4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62"/>
  <sheetViews>
    <sheetView workbookViewId="0">
      <selection activeCell="A13" sqref="A13:N15"/>
    </sheetView>
  </sheetViews>
  <sheetFormatPr baseColWidth="10" defaultRowHeight="14.5" x14ac:dyDescent="0.35"/>
  <cols>
    <col min="1" max="1" width="59.81640625" customWidth="1"/>
    <col min="2" max="2" width="33.54296875" customWidth="1"/>
    <col min="3" max="3" width="18.81640625" customWidth="1"/>
    <col min="4" max="4" width="21.81640625" customWidth="1"/>
    <col min="5" max="5" width="22.453125" customWidth="1"/>
    <col min="6" max="6" width="19.453125" customWidth="1"/>
    <col min="7" max="7" width="24.54296875" customWidth="1"/>
    <col min="8" max="8" width="28.08984375" customWidth="1"/>
    <col min="9" max="9" width="21.81640625" customWidth="1"/>
    <col min="10" max="10" width="23.453125" customWidth="1"/>
    <col min="11" max="11" width="26" customWidth="1"/>
    <col min="12" max="12" width="16.54296875" customWidth="1"/>
    <col min="13" max="13" width="14.90625" customWidth="1"/>
    <col min="14" max="14" width="24.08984375" customWidth="1"/>
    <col min="15" max="15" width="18.6328125" customWidth="1"/>
    <col min="16" max="18" width="10.90625" customWidth="1"/>
    <col min="19" max="19" width="43.7265625" bestFit="1" customWidth="1"/>
    <col min="20" max="20" width="10.90625" customWidth="1"/>
    <col min="24" max="24" width="33.90625" customWidth="1"/>
  </cols>
  <sheetData>
    <row r="1" spans="1:23" ht="114.75" customHeight="1" x14ac:dyDescent="0.35">
      <c r="C1" s="453" t="s">
        <v>361</v>
      </c>
      <c r="D1" s="461"/>
      <c r="E1" s="461"/>
      <c r="F1" s="461"/>
      <c r="G1" s="461"/>
      <c r="H1" s="461"/>
      <c r="I1" s="461"/>
      <c r="J1" s="461"/>
      <c r="K1" s="461"/>
      <c r="L1" s="222"/>
    </row>
    <row r="3" spans="1:23" s="3" customFormat="1" ht="39" customHeight="1" thickBot="1" x14ac:dyDescent="0.3">
      <c r="A3" s="6" t="s">
        <v>1</v>
      </c>
      <c r="B3" s="6"/>
      <c r="C3" s="6"/>
      <c r="D3" s="6"/>
      <c r="E3" s="6"/>
      <c r="F3" s="6"/>
      <c r="G3" s="6"/>
      <c r="H3" s="6"/>
      <c r="I3" s="6"/>
      <c r="J3" s="6"/>
      <c r="K3" s="6"/>
      <c r="L3" s="6"/>
      <c r="M3" s="6"/>
      <c r="N3" s="6"/>
      <c r="O3" s="6"/>
      <c r="P3" s="308"/>
      <c r="Q3" s="308"/>
      <c r="R3" s="308"/>
      <c r="S3" s="308"/>
      <c r="T3" s="308"/>
      <c r="U3" s="308"/>
      <c r="V3" s="308"/>
      <c r="W3" s="308"/>
    </row>
    <row r="4" spans="1:23" ht="29.5" thickBot="1" x14ac:dyDescent="0.4">
      <c r="A4" s="257" t="s">
        <v>270</v>
      </c>
      <c r="B4" s="423" t="s">
        <v>242</v>
      </c>
      <c r="C4" s="235"/>
      <c r="D4" s="236" t="s">
        <v>344</v>
      </c>
      <c r="E4" s="423" t="s">
        <v>311</v>
      </c>
      <c r="F4" s="235" t="str">
        <f>IFERROR(VLOOKUP(B4,Listes!B2:F7,3,FALSE), "[vide]")</f>
        <v>Materiau_Plastiques</v>
      </c>
      <c r="G4" s="256" t="s">
        <v>379</v>
      </c>
      <c r="H4" s="423" t="s">
        <v>288</v>
      </c>
      <c r="I4" s="235" t="str">
        <f>IFERROR(VLOOKUP(B4,Listes!B2:F7,4,FALSE), "[vide]")</f>
        <v>Provenance_Plastiques</v>
      </c>
      <c r="J4" s="256" t="s">
        <v>409</v>
      </c>
      <c r="K4" s="423" t="s">
        <v>288</v>
      </c>
      <c r="L4" s="235" t="str">
        <f>IFERROR(VLOOKUP(B4,Listes!B2:F7,5,FALSE), "[vide]")</f>
        <v>Debouche_Plastiques</v>
      </c>
      <c r="M4" s="235"/>
    </row>
    <row r="5" spans="1:23" ht="15" thickBot="1" x14ac:dyDescent="0.4"/>
    <row r="6" spans="1:23" ht="44" thickBot="1" x14ac:dyDescent="0.4">
      <c r="A6" s="256" t="s">
        <v>371</v>
      </c>
      <c r="B6" s="423" t="s">
        <v>249</v>
      </c>
      <c r="C6" s="423" t="s">
        <v>369</v>
      </c>
      <c r="D6" s="423" t="s">
        <v>250</v>
      </c>
      <c r="E6" s="32" t="str">
        <f>IF(OR(B6="Incorporation de MPR dans un produit",C6="Incorporation de MPR dans un produit",D6="Incorpoation de MPR dans un produit"),"Merci de remplir l'onglet [A-Projet_incorporationMPR] pour la partie de votre projet relative à l'incorporation de MPR","")</f>
        <v/>
      </c>
    </row>
    <row r="7" spans="1:23" x14ac:dyDescent="0.35">
      <c r="A7" s="266" t="s">
        <v>373</v>
      </c>
      <c r="B7" s="424"/>
    </row>
    <row r="9" spans="1:23" x14ac:dyDescent="0.35">
      <c r="A9" s="425" t="s">
        <v>362</v>
      </c>
      <c r="B9" s="462"/>
      <c r="C9" s="463"/>
      <c r="D9" s="463"/>
      <c r="E9" s="464"/>
    </row>
    <row r="10" spans="1:23" x14ac:dyDescent="0.35">
      <c r="A10" s="7" t="s">
        <v>363</v>
      </c>
      <c r="B10" s="462"/>
      <c r="C10" s="463"/>
      <c r="D10" s="463"/>
      <c r="E10" s="464"/>
    </row>
    <row r="12" spans="1:23" x14ac:dyDescent="0.35">
      <c r="A12" s="8" t="s">
        <v>2</v>
      </c>
    </row>
    <row r="13" spans="1:23" x14ac:dyDescent="0.35">
      <c r="A13" s="473" t="s">
        <v>3</v>
      </c>
      <c r="B13" s="473"/>
      <c r="C13" s="473"/>
      <c r="D13" s="473"/>
      <c r="E13" s="473"/>
      <c r="F13" s="473"/>
      <c r="G13" s="473"/>
      <c r="H13" s="473"/>
      <c r="I13" s="473"/>
      <c r="J13" s="473"/>
      <c r="K13" s="473"/>
      <c r="L13" s="473"/>
      <c r="M13" s="473"/>
      <c r="N13" s="473"/>
    </row>
    <row r="14" spans="1:23" x14ac:dyDescent="0.35">
      <c r="A14" s="473"/>
      <c r="B14" s="473"/>
      <c r="C14" s="473"/>
      <c r="D14" s="473"/>
      <c r="E14" s="473"/>
      <c r="F14" s="473"/>
      <c r="G14" s="473"/>
      <c r="H14" s="473"/>
      <c r="I14" s="473"/>
      <c r="J14" s="473"/>
      <c r="K14" s="473"/>
      <c r="L14" s="473"/>
      <c r="M14" s="473"/>
      <c r="N14" s="473"/>
    </row>
    <row r="15" spans="1:23" x14ac:dyDescent="0.35">
      <c r="A15" s="473"/>
      <c r="B15" s="473"/>
      <c r="C15" s="473"/>
      <c r="D15" s="473"/>
      <c r="E15" s="473"/>
      <c r="F15" s="473"/>
      <c r="G15" s="473"/>
      <c r="H15" s="473"/>
      <c r="I15" s="473"/>
      <c r="J15" s="473"/>
      <c r="K15" s="473"/>
      <c r="L15" s="473"/>
      <c r="M15" s="473"/>
      <c r="N15" s="473"/>
    </row>
    <row r="17" spans="1:25" x14ac:dyDescent="0.35">
      <c r="A17" s="9" t="s">
        <v>4</v>
      </c>
      <c r="B17" s="10"/>
      <c r="D17" s="9" t="s">
        <v>5</v>
      </c>
      <c r="E17" s="11"/>
      <c r="F17" s="11"/>
      <c r="G17" s="12"/>
    </row>
    <row r="19" spans="1:25" s="3" customFormat="1" ht="39" customHeight="1" x14ac:dyDescent="0.25">
      <c r="A19" s="6" t="s">
        <v>374</v>
      </c>
      <c r="B19" s="6"/>
      <c r="C19" s="6"/>
      <c r="D19" s="6"/>
      <c r="E19" s="6"/>
      <c r="F19" s="6"/>
      <c r="G19" s="6"/>
      <c r="H19" s="6"/>
      <c r="I19" s="6"/>
      <c r="J19" s="6"/>
      <c r="K19" s="6"/>
      <c r="L19" s="6"/>
      <c r="M19" s="6"/>
      <c r="N19" s="6"/>
      <c r="O19" s="6"/>
      <c r="P19" s="308"/>
      <c r="Q19" s="308"/>
      <c r="R19" s="308"/>
      <c r="S19" s="308"/>
      <c r="T19" s="308"/>
      <c r="U19" s="308"/>
      <c r="V19" s="308"/>
      <c r="W19" s="308"/>
    </row>
    <row r="20" spans="1:25" ht="15" thickBot="1" x14ac:dyDescent="0.4"/>
    <row r="21" spans="1:25" ht="18.5" thickBot="1" x14ac:dyDescent="0.45">
      <c r="A21" s="13"/>
      <c r="B21" s="276" t="s">
        <v>6</v>
      </c>
      <c r="C21" s="467" t="s">
        <v>396</v>
      </c>
      <c r="D21" s="468"/>
      <c r="E21" s="468"/>
      <c r="F21" s="468"/>
      <c r="G21" s="468"/>
      <c r="H21" s="468"/>
      <c r="I21" s="468"/>
      <c r="J21" s="468"/>
      <c r="K21" s="468"/>
      <c r="L21" s="468"/>
      <c r="M21" s="469"/>
      <c r="N21" s="465" t="s">
        <v>380</v>
      </c>
      <c r="O21" s="466"/>
      <c r="P21" s="466"/>
      <c r="Q21" s="466"/>
      <c r="R21" s="466"/>
      <c r="S21" s="466"/>
      <c r="T21" s="466"/>
      <c r="U21" s="466"/>
      <c r="V21" s="466"/>
      <c r="W21" s="312"/>
    </row>
    <row r="22" spans="1:25" ht="83.25" customHeight="1" x14ac:dyDescent="0.35">
      <c r="A22" s="14" t="s">
        <v>395</v>
      </c>
      <c r="B22" s="270" t="s">
        <v>430</v>
      </c>
      <c r="C22" s="277" t="s">
        <v>260</v>
      </c>
      <c r="D22" s="223" t="s">
        <v>261</v>
      </c>
      <c r="E22" s="224" t="s">
        <v>262</v>
      </c>
      <c r="F22" s="283" t="s">
        <v>8</v>
      </c>
      <c r="G22" s="284" t="s">
        <v>384</v>
      </c>
      <c r="H22" s="284" t="s">
        <v>263</v>
      </c>
      <c r="I22" s="284" t="s">
        <v>9</v>
      </c>
      <c r="J22" s="284" t="s">
        <v>10</v>
      </c>
      <c r="K22" s="284" t="s">
        <v>264</v>
      </c>
      <c r="L22" s="309" t="s">
        <v>388</v>
      </c>
      <c r="M22" s="285" t="s">
        <v>385</v>
      </c>
      <c r="N22" s="315" t="s">
        <v>381</v>
      </c>
      <c r="O22" s="316" t="s">
        <v>382</v>
      </c>
      <c r="P22" s="317" t="s">
        <v>383</v>
      </c>
      <c r="Q22" s="294" t="s">
        <v>8</v>
      </c>
      <c r="R22" s="295" t="s">
        <v>7</v>
      </c>
      <c r="S22" s="295" t="s">
        <v>263</v>
      </c>
      <c r="T22" s="295" t="s">
        <v>9</v>
      </c>
      <c r="U22" s="295" t="s">
        <v>10</v>
      </c>
      <c r="V22" s="295" t="s">
        <v>388</v>
      </c>
      <c r="W22" s="318" t="s">
        <v>386</v>
      </c>
      <c r="X22" s="235" t="s">
        <v>387</v>
      </c>
      <c r="Y22" s="313" t="s">
        <v>389</v>
      </c>
    </row>
    <row r="23" spans="1:25" s="18" customFormat="1" ht="43.5" x14ac:dyDescent="0.35">
      <c r="A23" s="15" t="s">
        <v>11</v>
      </c>
      <c r="B23" s="271"/>
      <c r="C23" s="273"/>
      <c r="D23" s="16"/>
      <c r="E23" s="225">
        <f>D23-B23</f>
        <v>0</v>
      </c>
      <c r="F23" s="286"/>
      <c r="G23" s="282"/>
      <c r="H23" s="279"/>
      <c r="I23" s="280"/>
      <c r="J23" s="281" t="s">
        <v>12</v>
      </c>
      <c r="K23" s="280"/>
      <c r="L23" s="310"/>
      <c r="M23" s="287"/>
      <c r="N23" s="296"/>
      <c r="O23" s="297"/>
      <c r="P23" s="298">
        <f t="shared" ref="P23:P30" si="0">O23-M23</f>
        <v>0</v>
      </c>
      <c r="Q23" s="299"/>
      <c r="R23" s="300"/>
      <c r="S23" s="293"/>
      <c r="T23" s="301"/>
      <c r="U23" s="293" t="s">
        <v>12</v>
      </c>
      <c r="V23" s="293"/>
      <c r="W23" s="319"/>
      <c r="X23" s="292" t="s">
        <v>377</v>
      </c>
      <c r="Y23" s="314" t="s">
        <v>390</v>
      </c>
    </row>
    <row r="24" spans="1:25" s="18" customFormat="1" ht="29" x14ac:dyDescent="0.35">
      <c r="A24" s="15" t="s">
        <v>14</v>
      </c>
      <c r="B24" s="271"/>
      <c r="C24" s="273"/>
      <c r="D24" s="16"/>
      <c r="E24" s="225">
        <f t="shared" ref="E24:E30" si="1">D24-B24</f>
        <v>0</v>
      </c>
      <c r="F24" s="288"/>
      <c r="G24" s="282"/>
      <c r="H24" s="280"/>
      <c r="I24" s="280"/>
      <c r="J24" s="280"/>
      <c r="K24" s="280"/>
      <c r="L24" s="310"/>
      <c r="M24" s="287"/>
      <c r="N24" s="296"/>
      <c r="O24" s="297"/>
      <c r="P24" s="298">
        <f t="shared" si="0"/>
        <v>0</v>
      </c>
      <c r="Q24" s="302"/>
      <c r="R24" s="300"/>
      <c r="S24" s="301"/>
      <c r="T24" s="301"/>
      <c r="U24" s="301"/>
      <c r="V24" s="301"/>
      <c r="W24" s="319"/>
      <c r="X24" s="292" t="s">
        <v>375</v>
      </c>
      <c r="Y24" s="314" t="s">
        <v>391</v>
      </c>
    </row>
    <row r="25" spans="1:25" s="18" customFormat="1" ht="29" x14ac:dyDescent="0.35">
      <c r="A25" s="15" t="s">
        <v>15</v>
      </c>
      <c r="B25" s="271"/>
      <c r="C25" s="273"/>
      <c r="D25" s="16"/>
      <c r="E25" s="225">
        <f t="shared" si="1"/>
        <v>0</v>
      </c>
      <c r="F25" s="288"/>
      <c r="G25" s="282"/>
      <c r="H25" s="280"/>
      <c r="I25" s="280"/>
      <c r="J25" s="280"/>
      <c r="K25" s="280"/>
      <c r="L25" s="310"/>
      <c r="M25" s="287"/>
      <c r="N25" s="296"/>
      <c r="O25" s="297"/>
      <c r="P25" s="298">
        <f t="shared" si="0"/>
        <v>0</v>
      </c>
      <c r="Q25" s="302"/>
      <c r="R25" s="300"/>
      <c r="S25" s="301"/>
      <c r="T25" s="301"/>
      <c r="U25" s="301"/>
      <c r="V25" s="301"/>
      <c r="W25" s="319"/>
      <c r="X25" s="292" t="s">
        <v>376</v>
      </c>
      <c r="Y25" s="314" t="s">
        <v>392</v>
      </c>
    </row>
    <row r="26" spans="1:25" s="18" customFormat="1" ht="29" x14ac:dyDescent="0.35">
      <c r="A26" s="15" t="s">
        <v>16</v>
      </c>
      <c r="B26" s="271"/>
      <c r="C26" s="273"/>
      <c r="D26" s="16"/>
      <c r="E26" s="225">
        <f t="shared" si="1"/>
        <v>0</v>
      </c>
      <c r="F26" s="288"/>
      <c r="G26" s="282"/>
      <c r="H26" s="280"/>
      <c r="I26" s="280"/>
      <c r="J26" s="280"/>
      <c r="K26" s="280"/>
      <c r="L26" s="310"/>
      <c r="M26" s="287"/>
      <c r="N26" s="296"/>
      <c r="O26" s="297"/>
      <c r="P26" s="298">
        <f t="shared" si="0"/>
        <v>0</v>
      </c>
      <c r="Q26" s="302"/>
      <c r="R26" s="300"/>
      <c r="S26" s="301"/>
      <c r="T26" s="301"/>
      <c r="U26" s="301"/>
      <c r="V26" s="301"/>
      <c r="W26" s="319"/>
      <c r="X26" s="292" t="s">
        <v>378</v>
      </c>
      <c r="Y26" s="314" t="s">
        <v>393</v>
      </c>
    </row>
    <row r="27" spans="1:25" s="18" customFormat="1" x14ac:dyDescent="0.35">
      <c r="A27" s="15" t="s">
        <v>17</v>
      </c>
      <c r="B27" s="271"/>
      <c r="C27" s="273"/>
      <c r="D27" s="16"/>
      <c r="E27" s="225">
        <f t="shared" si="1"/>
        <v>0</v>
      </c>
      <c r="F27" s="288"/>
      <c r="G27" s="282"/>
      <c r="H27" s="280"/>
      <c r="I27" s="280"/>
      <c r="J27" s="280"/>
      <c r="K27" s="280"/>
      <c r="L27" s="310"/>
      <c r="M27" s="287"/>
      <c r="N27" s="296"/>
      <c r="O27" s="297"/>
      <c r="P27" s="298">
        <f t="shared" si="0"/>
        <v>0</v>
      </c>
      <c r="Q27" s="302"/>
      <c r="R27" s="300"/>
      <c r="S27" s="301"/>
      <c r="T27" s="301"/>
      <c r="U27" s="301"/>
      <c r="V27" s="301"/>
      <c r="W27" s="319"/>
      <c r="Y27" s="314" t="s">
        <v>394</v>
      </c>
    </row>
    <row r="28" spans="1:25" s="18" customFormat="1" x14ac:dyDescent="0.35">
      <c r="A28" s="15" t="s">
        <v>18</v>
      </c>
      <c r="B28" s="271"/>
      <c r="C28" s="273"/>
      <c r="D28" s="16"/>
      <c r="E28" s="225">
        <f t="shared" si="1"/>
        <v>0</v>
      </c>
      <c r="F28" s="286"/>
      <c r="G28" s="282"/>
      <c r="H28" s="279"/>
      <c r="I28" s="280"/>
      <c r="J28" s="281"/>
      <c r="K28" s="280"/>
      <c r="L28" s="310"/>
      <c r="M28" s="287"/>
      <c r="N28" s="296"/>
      <c r="O28" s="297"/>
      <c r="P28" s="298">
        <f t="shared" si="0"/>
        <v>0</v>
      </c>
      <c r="Q28" s="299"/>
      <c r="R28" s="300"/>
      <c r="S28" s="293"/>
      <c r="T28" s="301"/>
      <c r="U28" s="293"/>
      <c r="V28" s="293"/>
      <c r="W28" s="319"/>
      <c r="Y28" s="314"/>
    </row>
    <row r="29" spans="1:25" s="18" customFormat="1" x14ac:dyDescent="0.35">
      <c r="A29" s="15" t="s">
        <v>19</v>
      </c>
      <c r="B29" s="271"/>
      <c r="C29" s="273"/>
      <c r="D29" s="16"/>
      <c r="E29" s="225">
        <f t="shared" si="1"/>
        <v>0</v>
      </c>
      <c r="F29" s="288"/>
      <c r="G29" s="282"/>
      <c r="H29" s="280"/>
      <c r="I29" s="280"/>
      <c r="J29" s="280"/>
      <c r="K29" s="280"/>
      <c r="L29" s="310"/>
      <c r="M29" s="287"/>
      <c r="N29" s="296"/>
      <c r="O29" s="297"/>
      <c r="P29" s="298">
        <f t="shared" si="0"/>
        <v>0</v>
      </c>
      <c r="Q29" s="302"/>
      <c r="R29" s="300"/>
      <c r="S29" s="301"/>
      <c r="T29" s="301"/>
      <c r="U29" s="301"/>
      <c r="V29" s="301"/>
      <c r="W29" s="319"/>
    </row>
    <row r="30" spans="1:25" s="18" customFormat="1" x14ac:dyDescent="0.35">
      <c r="A30" s="15" t="s">
        <v>20</v>
      </c>
      <c r="B30" s="271"/>
      <c r="C30" s="273"/>
      <c r="D30" s="16"/>
      <c r="E30" s="225">
        <f t="shared" si="1"/>
        <v>0</v>
      </c>
      <c r="F30" s="288"/>
      <c r="G30" s="282"/>
      <c r="H30" s="280"/>
      <c r="I30" s="280"/>
      <c r="J30" s="280"/>
      <c r="K30" s="280"/>
      <c r="L30" s="310"/>
      <c r="M30" s="287"/>
      <c r="N30" s="296"/>
      <c r="O30" s="297"/>
      <c r="P30" s="298">
        <f t="shared" si="0"/>
        <v>0</v>
      </c>
      <c r="Q30" s="302"/>
      <c r="R30" s="300"/>
      <c r="S30" s="301"/>
      <c r="T30" s="301"/>
      <c r="U30" s="301"/>
      <c r="V30" s="301"/>
      <c r="W30" s="319"/>
    </row>
    <row r="31" spans="1:25" s="4" customFormat="1" ht="15" thickBot="1" x14ac:dyDescent="0.4">
      <c r="A31" s="19" t="s">
        <v>21</v>
      </c>
      <c r="B31" s="272">
        <f>SUM(B23:B30)</f>
        <v>0</v>
      </c>
      <c r="C31" s="274">
        <f>SUM(C23:C30)</f>
        <v>0</v>
      </c>
      <c r="D31" s="275">
        <f>SUM(D23:D30)</f>
        <v>0</v>
      </c>
      <c r="E31" s="278">
        <f>SUM(E23:E30)</f>
        <v>0</v>
      </c>
      <c r="F31" s="289"/>
      <c r="G31" s="290"/>
      <c r="H31" s="290"/>
      <c r="I31" s="290"/>
      <c r="J31" s="290"/>
      <c r="K31" s="290"/>
      <c r="L31" s="311"/>
      <c r="M31" s="291"/>
      <c r="N31" s="303">
        <f>SUM(N23:N30)</f>
        <v>0</v>
      </c>
      <c r="O31" s="304">
        <f>SUM(O23:O30)</f>
        <v>0</v>
      </c>
      <c r="P31" s="305">
        <f>SUM(P23:P30)</f>
        <v>0</v>
      </c>
      <c r="Q31" s="306"/>
      <c r="R31" s="307"/>
      <c r="S31" s="307"/>
      <c r="T31" s="307"/>
      <c r="U31" s="307"/>
      <c r="V31" s="307"/>
      <c r="W31" s="320"/>
    </row>
    <row r="32" spans="1:25" x14ac:dyDescent="0.35">
      <c r="A32" s="353" t="s">
        <v>431</v>
      </c>
    </row>
    <row r="33" spans="1:16" ht="16.5" customHeight="1" x14ac:dyDescent="0.35"/>
    <row r="34" spans="1:16" ht="29.5" customHeight="1" x14ac:dyDescent="0.35">
      <c r="A34" s="419" t="str">
        <f>IF(B4="Textiles", "Pour la thématique Textiles, tonnages d'invendus textiles estimés sur la totalité des tonnages entrants (t/an)", "")</f>
        <v/>
      </c>
      <c r="B34" s="217"/>
    </row>
    <row r="35" spans="1:16" ht="16.5" customHeight="1" x14ac:dyDescent="0.35"/>
    <row r="36" spans="1:16" s="3" customFormat="1" ht="39" customHeight="1" x14ac:dyDescent="0.25">
      <c r="A36" s="6" t="s">
        <v>22</v>
      </c>
      <c r="B36" s="6"/>
      <c r="C36" s="6"/>
      <c r="D36" s="6"/>
      <c r="E36" s="6"/>
      <c r="F36" s="6"/>
      <c r="G36" s="6"/>
      <c r="H36" s="6"/>
      <c r="I36" s="6"/>
      <c r="J36" s="6"/>
      <c r="K36" s="6"/>
      <c r="L36" s="6"/>
      <c r="M36" s="6"/>
      <c r="N36" s="6"/>
      <c r="O36" s="6"/>
    </row>
    <row r="37" spans="1:16" x14ac:dyDescent="0.35">
      <c r="O37" s="20"/>
    </row>
    <row r="38" spans="1:16" ht="15.75" customHeight="1" x14ac:dyDescent="0.35">
      <c r="A38" s="21" t="s">
        <v>483</v>
      </c>
      <c r="B38" s="20"/>
      <c r="C38" s="20"/>
      <c r="D38" s="20"/>
      <c r="E38" s="20"/>
      <c r="F38" s="20"/>
      <c r="G38" s="20"/>
      <c r="H38" s="20"/>
      <c r="I38" s="20"/>
      <c r="J38" s="20"/>
      <c r="K38" s="20"/>
      <c r="L38" s="20"/>
      <c r="M38" s="20"/>
      <c r="N38" s="20"/>
    </row>
    <row r="39" spans="1:16" x14ac:dyDescent="0.35">
      <c r="A39" s="474" t="s">
        <v>25</v>
      </c>
      <c r="B39" s="475" t="s">
        <v>26</v>
      </c>
      <c r="C39" s="476"/>
      <c r="D39" s="476"/>
      <c r="E39" s="476"/>
      <c r="F39" s="476"/>
      <c r="G39" s="477"/>
      <c r="H39" s="475" t="s">
        <v>26</v>
      </c>
      <c r="I39" s="476"/>
      <c r="J39" s="476"/>
      <c r="K39" s="477"/>
      <c r="L39" s="22"/>
      <c r="M39" s="22"/>
      <c r="N39" s="22"/>
      <c r="O39" s="22"/>
      <c r="P39" s="22"/>
    </row>
    <row r="40" spans="1:16" ht="44.5" customHeight="1" x14ac:dyDescent="0.35">
      <c r="A40" s="474"/>
      <c r="B40" s="470" t="s">
        <v>397</v>
      </c>
      <c r="C40" s="470"/>
      <c r="D40" s="470" t="s">
        <v>403</v>
      </c>
      <c r="E40" s="470"/>
      <c r="F40" s="474" t="s">
        <v>400</v>
      </c>
      <c r="G40" s="471" t="s">
        <v>401</v>
      </c>
      <c r="H40" s="470" t="s">
        <v>27</v>
      </c>
      <c r="I40" s="470"/>
      <c r="J40" s="470" t="s">
        <v>407</v>
      </c>
      <c r="K40" s="470"/>
      <c r="L40" s="23"/>
      <c r="M40" s="23"/>
      <c r="N40" s="23"/>
      <c r="O40" s="23"/>
      <c r="P40" s="22"/>
    </row>
    <row r="41" spans="1:16" x14ac:dyDescent="0.35">
      <c r="A41" s="474"/>
      <c r="B41" s="429" t="s">
        <v>28</v>
      </c>
      <c r="C41" s="430" t="s">
        <v>29</v>
      </c>
      <c r="D41" s="429" t="s">
        <v>28</v>
      </c>
      <c r="E41" s="430" t="s">
        <v>29</v>
      </c>
      <c r="F41" s="474"/>
      <c r="G41" s="472"/>
      <c r="H41" s="429" t="s">
        <v>28</v>
      </c>
      <c r="I41" s="430" t="s">
        <v>29</v>
      </c>
      <c r="J41" s="429" t="s">
        <v>28</v>
      </c>
      <c r="K41" s="430" t="s">
        <v>29</v>
      </c>
      <c r="L41" s="24"/>
      <c r="M41" s="24"/>
      <c r="N41" s="24"/>
      <c r="P41" s="23"/>
    </row>
    <row r="42" spans="1:16" s="18" customFormat="1" ht="51" customHeight="1" x14ac:dyDescent="0.35">
      <c r="A42" s="25" t="s">
        <v>402</v>
      </c>
      <c r="B42" s="26"/>
      <c r="C42" s="26"/>
      <c r="D42" s="26"/>
      <c r="E42" s="26"/>
      <c r="F42" s="17"/>
      <c r="G42" s="17"/>
      <c r="H42" s="426"/>
      <c r="I42" s="426"/>
      <c r="J42" s="426"/>
      <c r="K42" s="426"/>
      <c r="L42" s="23"/>
      <c r="M42" s="23"/>
      <c r="N42" s="23"/>
      <c r="O42" s="23"/>
      <c r="P42" s="23"/>
    </row>
    <row r="43" spans="1:16" s="18" customFormat="1" ht="45" customHeight="1" x14ac:dyDescent="0.35">
      <c r="A43" s="25" t="s">
        <v>399</v>
      </c>
      <c r="B43" s="26"/>
      <c r="C43" s="26"/>
      <c r="D43" s="26"/>
      <c r="E43" s="26"/>
      <c r="F43" s="17"/>
      <c r="G43" s="17"/>
      <c r="H43" s="426"/>
      <c r="I43" s="426"/>
      <c r="J43" s="426"/>
      <c r="K43" s="426"/>
      <c r="L43" s="23"/>
      <c r="M43" s="23"/>
      <c r="N43" s="23"/>
      <c r="O43" s="23"/>
      <c r="P43" s="23"/>
    </row>
    <row r="44" spans="1:16" s="18" customFormat="1" ht="45" customHeight="1" x14ac:dyDescent="0.35">
      <c r="A44" s="25" t="s">
        <v>404</v>
      </c>
      <c r="B44" s="26"/>
      <c r="C44" s="26"/>
      <c r="D44" s="26"/>
      <c r="E44" s="26"/>
      <c r="F44" s="17"/>
      <c r="G44" s="17"/>
      <c r="H44" s="426"/>
      <c r="I44" s="426"/>
      <c r="J44" s="426"/>
      <c r="K44" s="426"/>
      <c r="L44" s="23"/>
      <c r="M44" s="23"/>
      <c r="N44" s="23"/>
      <c r="O44" s="23"/>
      <c r="P44" s="23"/>
    </row>
    <row r="45" spans="1:16" s="18" customFormat="1" ht="45" customHeight="1" x14ac:dyDescent="0.35">
      <c r="A45" s="25" t="s">
        <v>405</v>
      </c>
      <c r="B45" s="26"/>
      <c r="C45" s="26"/>
      <c r="D45" s="26"/>
      <c r="E45" s="26"/>
      <c r="F45" s="17"/>
      <c r="G45" s="17"/>
      <c r="H45" s="426"/>
      <c r="I45" s="426"/>
      <c r="J45" s="426"/>
      <c r="K45" s="426"/>
      <c r="L45" s="23"/>
      <c r="M45" s="23"/>
      <c r="N45" s="23"/>
      <c r="O45" s="23"/>
      <c r="P45" s="23"/>
    </row>
    <row r="46" spans="1:16" s="18" customFormat="1" ht="45" customHeight="1" x14ac:dyDescent="0.35">
      <c r="A46" s="25" t="s">
        <v>406</v>
      </c>
      <c r="B46" s="26"/>
      <c r="C46" s="26"/>
      <c r="D46" s="26"/>
      <c r="E46" s="26"/>
      <c r="F46" s="17"/>
      <c r="G46" s="17"/>
      <c r="H46" s="426"/>
      <c r="I46" s="426"/>
      <c r="J46" s="426"/>
      <c r="K46" s="426"/>
      <c r="L46" s="23"/>
      <c r="M46" s="23"/>
      <c r="N46" s="23"/>
      <c r="O46" s="23"/>
      <c r="P46" s="23"/>
    </row>
    <row r="47" spans="1:16" s="18" customFormat="1" x14ac:dyDescent="0.35">
      <c r="A47" s="25" t="s">
        <v>30</v>
      </c>
      <c r="B47" s="426"/>
      <c r="C47" s="426"/>
      <c r="D47" s="426"/>
      <c r="E47" s="426"/>
      <c r="F47" s="427"/>
      <c r="G47" s="427"/>
      <c r="H47" s="26"/>
      <c r="I47" s="26"/>
      <c r="J47" s="26"/>
      <c r="K47" s="26"/>
      <c r="L47" s="23"/>
      <c r="M47" s="23"/>
      <c r="N47" s="23"/>
      <c r="O47" s="23"/>
      <c r="P47" s="23"/>
    </row>
    <row r="48" spans="1:16" s="18" customFormat="1" x14ac:dyDescent="0.35">
      <c r="A48" s="25" t="s">
        <v>31</v>
      </c>
      <c r="B48" s="426"/>
      <c r="C48" s="426"/>
      <c r="D48" s="426"/>
      <c r="E48" s="426"/>
      <c r="F48" s="427"/>
      <c r="G48" s="427"/>
      <c r="H48" s="26"/>
      <c r="I48" s="26"/>
      <c r="J48" s="26"/>
      <c r="K48" s="26"/>
      <c r="L48" s="23"/>
      <c r="M48" s="23"/>
      <c r="N48" s="23"/>
      <c r="O48" s="23"/>
      <c r="P48" s="22"/>
    </row>
    <row r="49" spans="1:16" s="18" customFormat="1" x14ac:dyDescent="0.35">
      <c r="A49" s="25" t="s">
        <v>32</v>
      </c>
      <c r="B49" s="426"/>
      <c r="C49" s="426"/>
      <c r="D49" s="426"/>
      <c r="E49" s="426"/>
      <c r="F49" s="427"/>
      <c r="G49" s="427"/>
      <c r="H49" s="26"/>
      <c r="I49" s="26"/>
      <c r="J49" s="26"/>
      <c r="K49" s="26"/>
      <c r="L49" s="23"/>
      <c r="M49" s="23"/>
      <c r="N49" s="23"/>
      <c r="O49" s="23"/>
      <c r="P49" s="23"/>
    </row>
    <row r="50" spans="1:16" s="18" customFormat="1" x14ac:dyDescent="0.35">
      <c r="A50" s="25" t="s">
        <v>33</v>
      </c>
      <c r="B50" s="426"/>
      <c r="C50" s="426"/>
      <c r="D50" s="426"/>
      <c r="E50" s="426"/>
      <c r="F50" s="427"/>
      <c r="G50" s="427"/>
      <c r="H50" s="26"/>
      <c r="I50" s="26"/>
      <c r="J50" s="26"/>
      <c r="K50" s="26"/>
      <c r="L50" s="23"/>
      <c r="M50" s="23"/>
      <c r="N50" s="23"/>
      <c r="O50" s="23"/>
      <c r="P50" s="22"/>
    </row>
    <row r="51" spans="1:16" s="18" customFormat="1" x14ac:dyDescent="0.35">
      <c r="A51" s="25" t="s">
        <v>34</v>
      </c>
      <c r="B51" s="426"/>
      <c r="C51" s="426"/>
      <c r="D51" s="426"/>
      <c r="E51" s="426"/>
      <c r="F51" s="427"/>
      <c r="G51" s="427"/>
      <c r="H51" s="26"/>
      <c r="I51" s="26"/>
      <c r="J51" s="26"/>
      <c r="K51" s="26"/>
      <c r="L51" s="23"/>
      <c r="M51" s="23"/>
      <c r="N51" s="23"/>
      <c r="O51" s="23"/>
      <c r="P51" s="23"/>
    </row>
    <row r="52" spans="1:16" s="4" customFormat="1" x14ac:dyDescent="0.35">
      <c r="A52" s="27" t="s">
        <v>35</v>
      </c>
      <c r="B52" s="428">
        <f>SUM(B42:B51)</f>
        <v>0</v>
      </c>
      <c r="C52" s="431">
        <f>SUM(C42:C51)</f>
        <v>0</v>
      </c>
      <c r="D52" s="28">
        <f>SUM(D42:D51)</f>
        <v>0</v>
      </c>
      <c r="E52" s="28">
        <f>SUM(E42:E51)</f>
        <v>0</v>
      </c>
      <c r="F52" s="29"/>
      <c r="G52" s="29"/>
      <c r="H52" s="28">
        <f>SUM(H42:H51)</f>
        <v>0</v>
      </c>
      <c r="I52" s="28">
        <f>SUM(I42:I51)</f>
        <v>0</v>
      </c>
      <c r="J52" s="28">
        <f>SUM(J42:J51)</f>
        <v>0</v>
      </c>
      <c r="K52" s="28">
        <f>SUM(K42:K51)</f>
        <v>0</v>
      </c>
    </row>
    <row r="54" spans="1:16" ht="29" x14ac:dyDescent="0.35">
      <c r="A54" s="30" t="s">
        <v>398</v>
      </c>
      <c r="B54" s="31" t="str">
        <f>IFERROR('C-_Plan_de_financement'!C23/'A-Projet_prepa_régénération'!E31,"")</f>
        <v/>
      </c>
    </row>
    <row r="57" spans="1:16" s="354" customFormat="1" ht="39" customHeight="1" x14ac:dyDescent="0.25">
      <c r="A57" s="365"/>
      <c r="B57" s="365"/>
      <c r="C57" s="365"/>
      <c r="D57" s="365"/>
      <c r="E57" s="365"/>
      <c r="F57" s="365"/>
    </row>
    <row r="58" spans="1:16" s="354" customFormat="1" ht="13" x14ac:dyDescent="0.3">
      <c r="E58" s="459"/>
      <c r="F58" s="459"/>
      <c r="G58" s="460"/>
      <c r="H58" s="355"/>
    </row>
    <row r="59" spans="1:16" s="354" customFormat="1" ht="13" x14ac:dyDescent="0.3">
      <c r="B59" s="356"/>
      <c r="C59" s="357"/>
      <c r="D59" s="358"/>
      <c r="E59" s="359"/>
      <c r="F59" s="360"/>
      <c r="G59" s="361"/>
      <c r="H59" s="362"/>
    </row>
    <row r="60" spans="1:16" s="354" customFormat="1" ht="13" x14ac:dyDescent="0.3">
      <c r="B60" s="356"/>
      <c r="C60" s="357"/>
      <c r="D60" s="363"/>
      <c r="E60" s="359"/>
      <c r="F60" s="360"/>
      <c r="G60" s="364"/>
      <c r="H60" s="362"/>
    </row>
    <row r="61" spans="1:16" s="354" customFormat="1" ht="13" x14ac:dyDescent="0.3">
      <c r="B61" s="356"/>
      <c r="C61" s="357"/>
      <c r="D61" s="363"/>
      <c r="E61" s="359"/>
      <c r="F61" s="360"/>
      <c r="G61" s="364"/>
      <c r="H61" s="362"/>
    </row>
    <row r="62" spans="1:16" ht="23" customHeight="1" x14ac:dyDescent="0.35">
      <c r="A62" s="72"/>
      <c r="B62" s="72"/>
      <c r="C62" s="220"/>
      <c r="D62" s="218"/>
      <c r="E62" s="218"/>
      <c r="F62" s="221"/>
      <c r="G62" s="219"/>
    </row>
  </sheetData>
  <sheetProtection algorithmName="SHA-512" hashValue="On7Q2l3i2Aju4GJYUg10C5klH9Ig7oO2rlTgg4436XL/G6iB+c+S6r+ynhQHIYbU2fVKpEyWZlOZEv154Hf8eA==" saltValue="yEjCwMDJcZTSbVDZ0tPaMA==" spinCount="100000" sheet="1" objects="1" scenarios="1" formatCells="0" formatColumns="0" formatRows="0" insertRows="0"/>
  <mergeCells count="16">
    <mergeCell ref="E58:G58"/>
    <mergeCell ref="C1:K1"/>
    <mergeCell ref="B9:E9"/>
    <mergeCell ref="N21:V21"/>
    <mergeCell ref="C21:M21"/>
    <mergeCell ref="D40:E40"/>
    <mergeCell ref="G40:G41"/>
    <mergeCell ref="B10:E10"/>
    <mergeCell ref="A13:N15"/>
    <mergeCell ref="A39:A41"/>
    <mergeCell ref="B40:C40"/>
    <mergeCell ref="H40:I40"/>
    <mergeCell ref="J40:K40"/>
    <mergeCell ref="F40:F41"/>
    <mergeCell ref="B39:G39"/>
    <mergeCell ref="H39:K39"/>
  </mergeCells>
  <dataValidations disablePrompts="1" count="4">
    <dataValidation type="list" allowBlank="1" showInputMessage="1" showErrorMessage="1" sqref="F23:F30 Q23:Q30" xr:uid="{00000000-0002-0000-0300-000001000000}">
      <formula1>"post-consommation,post-industriel"</formula1>
    </dataValidation>
    <dataValidation type="list" allowBlank="1" showInputMessage="1" showErrorMessage="1" sqref="E4 H4 K4" xr:uid="{8BBF032E-0EE7-4BA5-8296-8A2064A114EB}">
      <formula1>INDIRECT(F4)</formula1>
    </dataValidation>
    <dataValidation type="list" allowBlank="1" showInputMessage="1" showErrorMessage="1" sqref="L24:L30 K23:K30 W23:W30 V24:V30" xr:uid="{EEA676FD-17DC-492C-BE6A-BA91014FBD7E}">
      <formula1>$X$23:$X$26</formula1>
    </dataValidation>
    <dataValidation type="list" allowBlank="1" showInputMessage="1" showErrorMessage="1" sqref="L23 V23" xr:uid="{ABCD3993-9AF9-4727-9371-636213A00430}">
      <formula1>$Y$23:$Y$27</formula1>
    </dataValidation>
  </dataValidations>
  <pageMargins left="0.31496062992126012" right="0.31496062992126012" top="0.55118110236220508" bottom="0.55118110236220508" header="0.31496062992126012" footer="0.31496062992126012"/>
  <pageSetup paperSize="9" fitToHeight="0" orientation="landscape" r:id="rId1"/>
  <headerFooter>
    <oddFooter>&amp;L&amp;A&amp;R&amp;P/&amp;N</oddFoot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7050A67E-C29D-4705-A79F-6BA52E993763}">
          <x14:formula1>
            <xm:f>Listes!$D$10:$D$14</xm:f>
          </x14:formula1>
          <xm:sqref>C6:D6 B6</xm:sqref>
        </x14:dataValidation>
        <x14:dataValidation type="list" allowBlank="1" showInputMessage="1" showErrorMessage="1" xr:uid="{00000000-0002-0000-0300-000003000000}">
          <x14:formula1>
            <xm:f>Listes!$B$2:$B$7</xm:f>
          </x14:formula1>
          <xm:sqref>B4</xm:sqref>
        </x14:dataValidation>
        <x14:dataValidation type="list" allowBlank="1" showInputMessage="1" showErrorMessage="1" xr:uid="{B23EDD42-58EC-4FFE-A059-9D2F2C43924E}">
          <x14:formula1>
            <xm:f>Listes!$A$10:$A$13</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M48"/>
  <sheetViews>
    <sheetView tabSelected="1" workbookViewId="0">
      <selection activeCell="A17" sqref="A17:I17"/>
    </sheetView>
  </sheetViews>
  <sheetFormatPr baseColWidth="10" defaultRowHeight="14.5" x14ac:dyDescent="0.35"/>
  <cols>
    <col min="1" max="1" width="34.453125" customWidth="1"/>
    <col min="2" max="2" width="32.453125" customWidth="1"/>
    <col min="3" max="3" width="20.1796875" customWidth="1"/>
    <col min="4" max="4" width="21.6328125" customWidth="1"/>
    <col min="5" max="5" width="25.90625" customWidth="1"/>
    <col min="6" max="6" width="29.54296875" customWidth="1"/>
    <col min="7" max="7" width="26.7265625" customWidth="1"/>
    <col min="8" max="8" width="32.81640625" customWidth="1"/>
    <col min="9" max="9" width="23.54296875" customWidth="1"/>
    <col min="10" max="10" width="21.08984375" customWidth="1"/>
    <col min="11" max="11" width="22.6328125" customWidth="1"/>
    <col min="12" max="12" width="21.81640625" customWidth="1"/>
    <col min="13" max="13" width="16.1796875" customWidth="1"/>
    <col min="14" max="14" width="10.90625" customWidth="1"/>
  </cols>
  <sheetData>
    <row r="1" spans="1:13" ht="15" customHeight="1" x14ac:dyDescent="0.35">
      <c r="A1" s="5"/>
      <c r="B1" s="5"/>
      <c r="C1" s="5"/>
      <c r="D1" s="453" t="s">
        <v>38</v>
      </c>
      <c r="E1" s="453"/>
      <c r="F1" s="453"/>
      <c r="G1" s="5"/>
      <c r="H1" s="5"/>
      <c r="I1" s="5"/>
    </row>
    <row r="2" spans="1:13" ht="26.25" customHeight="1" x14ac:dyDescent="0.35">
      <c r="A2" s="5"/>
      <c r="B2" s="5"/>
      <c r="C2" s="5"/>
      <c r="D2" s="453"/>
      <c r="E2" s="453"/>
      <c r="F2" s="453"/>
      <c r="G2" s="5"/>
      <c r="H2" s="5"/>
      <c r="I2" s="5"/>
    </row>
    <row r="3" spans="1:13" ht="15" customHeight="1" x14ac:dyDescent="0.35">
      <c r="A3" s="5"/>
      <c r="B3" s="5"/>
      <c r="C3" s="5"/>
      <c r="D3" s="453"/>
      <c r="E3" s="453"/>
      <c r="F3" s="453"/>
      <c r="G3" s="5"/>
      <c r="H3" s="5"/>
      <c r="I3" s="5"/>
    </row>
    <row r="4" spans="1:13" ht="15" customHeight="1" x14ac:dyDescent="0.35">
      <c r="A4" s="5"/>
      <c r="B4" s="5"/>
      <c r="C4" s="5"/>
      <c r="D4" s="453"/>
      <c r="E4" s="453"/>
      <c r="F4" s="453"/>
      <c r="G4" s="5"/>
      <c r="H4" s="5"/>
      <c r="I4" s="5"/>
    </row>
    <row r="5" spans="1:13" ht="15" customHeight="1" x14ac:dyDescent="0.35">
      <c r="A5" s="5"/>
      <c r="B5" s="5"/>
      <c r="C5" s="5"/>
      <c r="D5" s="453"/>
      <c r="E5" s="453"/>
      <c r="F5" s="453"/>
      <c r="G5" s="5"/>
      <c r="H5" s="5"/>
      <c r="I5" s="5"/>
    </row>
    <row r="6" spans="1:13" ht="15" customHeight="1" x14ac:dyDescent="0.35">
      <c r="A6" s="5"/>
      <c r="B6" s="5"/>
      <c r="C6" s="5"/>
      <c r="D6" s="453"/>
      <c r="E6" s="453"/>
      <c r="F6" s="453"/>
      <c r="G6" s="5"/>
      <c r="H6" s="5"/>
      <c r="I6" s="5"/>
    </row>
    <row r="7" spans="1:13" ht="15" customHeight="1" x14ac:dyDescent="0.35">
      <c r="A7" s="5"/>
      <c r="B7" s="5"/>
      <c r="C7" s="5"/>
      <c r="D7" s="453"/>
      <c r="E7" s="453"/>
      <c r="F7" s="453"/>
      <c r="G7" s="5"/>
      <c r="H7" s="5"/>
      <c r="I7" s="5"/>
    </row>
    <row r="8" spans="1:13" ht="23.5" thickBot="1" x14ac:dyDescent="0.4">
      <c r="A8" s="492" t="s">
        <v>39</v>
      </c>
      <c r="B8" s="492"/>
      <c r="C8" s="492"/>
      <c r="D8" s="492"/>
      <c r="E8" s="492"/>
      <c r="F8" s="492"/>
      <c r="G8" s="492"/>
      <c r="H8" s="492"/>
      <c r="I8" s="492"/>
      <c r="J8" s="258"/>
      <c r="K8" s="258"/>
      <c r="L8" s="258"/>
      <c r="M8" s="258"/>
    </row>
    <row r="9" spans="1:13" ht="44" thickBot="1" x14ac:dyDescent="0.4">
      <c r="A9" s="257" t="s">
        <v>270</v>
      </c>
      <c r="B9" s="423"/>
      <c r="C9" s="235" t="str">
        <f>IFERROR(VLOOKUP(B9,Listes!B2:F7,2,FALSE), "[vide]")</f>
        <v>[vide]</v>
      </c>
      <c r="D9" s="236" t="s">
        <v>344</v>
      </c>
      <c r="E9" s="423"/>
      <c r="F9" s="235" t="str">
        <f>IFERROR(VLOOKUP(B9,Listes!B2:F7,3,FALSE), "[vide]")</f>
        <v>[vide]</v>
      </c>
      <c r="G9" s="256" t="s">
        <v>358</v>
      </c>
      <c r="H9" s="423"/>
      <c r="I9" s="235" t="str">
        <f>IFERROR(VLOOKUP(B9,Listes!B2:F7,5,FALSE), "[vide]")</f>
        <v>[vide]</v>
      </c>
      <c r="J9" s="256" t="s">
        <v>359</v>
      </c>
      <c r="K9" s="423"/>
      <c r="L9" s="235" t="str">
        <f>IFERROR(VLOOKUP(B9,Listes!B2:F7,4,FALSE), "[vide]")</f>
        <v>[vide]</v>
      </c>
    </row>
    <row r="10" spans="1:13" ht="15" thickBot="1" x14ac:dyDescent="0.4">
      <c r="A10" s="3"/>
      <c r="B10" s="3"/>
      <c r="C10" s="3"/>
      <c r="D10" s="3"/>
      <c r="E10" s="3"/>
      <c r="F10" s="3"/>
      <c r="G10" s="3"/>
      <c r="H10" s="3"/>
      <c r="I10" s="3"/>
    </row>
    <row r="11" spans="1:13" ht="54.5" customHeight="1" thickBot="1" x14ac:dyDescent="0.4">
      <c r="A11" s="256" t="s">
        <v>410</v>
      </c>
      <c r="B11" s="423"/>
      <c r="C11" s="423"/>
      <c r="D11" s="423"/>
      <c r="E11" s="32" t="str">
        <f>IF(AND(OR(B11="Incorporation de MPR dans un produit",B11=""),OR(C11="Incorporation de MPR dans un produit",C11=""),OR(D11="Incorpoation de MPR dans un produit",D11="")),"", "Merci de remplir l'onglet [A-Projet_prepa_regeneration] pour la partie de votre projet relative à la préparation et la production de MPR, au reconditionnement ou à la remanufacture de batteries")</f>
        <v/>
      </c>
    </row>
    <row r="12" spans="1:13" ht="32.5" customHeight="1" thickBot="1" x14ac:dyDescent="0.4">
      <c r="A12" s="266" t="s">
        <v>411</v>
      </c>
      <c r="B12" s="452"/>
      <c r="C12" s="256" t="s">
        <v>412</v>
      </c>
      <c r="D12" s="451"/>
    </row>
    <row r="13" spans="1:13" ht="16.5" customHeight="1" x14ac:dyDescent="0.35">
      <c r="A13" s="4"/>
    </row>
    <row r="14" spans="1:13" x14ac:dyDescent="0.35">
      <c r="A14" s="34" t="s">
        <v>40</v>
      </c>
      <c r="B14" s="432"/>
      <c r="C14" s="493"/>
      <c r="D14" s="493"/>
      <c r="E14" s="493"/>
      <c r="F14" s="493"/>
      <c r="G14" s="493"/>
      <c r="H14" s="493"/>
      <c r="I14" s="493"/>
    </row>
    <row r="15" spans="1:13" x14ac:dyDescent="0.35">
      <c r="A15" s="3"/>
      <c r="B15" s="3"/>
      <c r="C15" s="3"/>
      <c r="D15" s="3"/>
      <c r="E15" s="3"/>
      <c r="F15" s="3"/>
      <c r="G15" s="3"/>
      <c r="H15" s="3"/>
      <c r="I15" s="3"/>
    </row>
    <row r="16" spans="1:13" x14ac:dyDescent="0.35">
      <c r="A16" s="35" t="s">
        <v>41</v>
      </c>
      <c r="B16" s="3"/>
      <c r="C16" s="3"/>
      <c r="D16" s="3"/>
      <c r="E16" s="3"/>
      <c r="F16" s="3"/>
      <c r="G16" s="3"/>
      <c r="H16" s="3"/>
      <c r="I16" s="3"/>
    </row>
    <row r="17" spans="1:13" x14ac:dyDescent="0.35">
      <c r="A17" s="525" t="s">
        <v>491</v>
      </c>
      <c r="B17" s="494"/>
      <c r="C17" s="494"/>
      <c r="D17" s="494"/>
      <c r="E17" s="494"/>
      <c r="F17" s="494"/>
      <c r="G17" s="494"/>
      <c r="H17" s="494"/>
      <c r="I17" s="494"/>
    </row>
    <row r="18" spans="1:13" x14ac:dyDescent="0.35">
      <c r="A18" s="3"/>
      <c r="B18" s="3"/>
      <c r="C18" s="3"/>
      <c r="D18" s="3"/>
      <c r="E18" s="3"/>
      <c r="F18" s="3"/>
      <c r="G18" s="3"/>
      <c r="H18" s="3"/>
      <c r="I18" s="3"/>
    </row>
    <row r="19" spans="1:13" x14ac:dyDescent="0.35">
      <c r="A19" s="34" t="s">
        <v>42</v>
      </c>
      <c r="B19" s="3"/>
      <c r="C19" s="36"/>
      <c r="D19" s="3"/>
      <c r="E19" s="37" t="s">
        <v>43</v>
      </c>
      <c r="F19" s="38"/>
      <c r="G19" s="495" t="s">
        <v>36</v>
      </c>
      <c r="H19" s="495"/>
      <c r="I19" s="495"/>
    </row>
    <row r="20" spans="1:13" x14ac:dyDescent="0.35">
      <c r="A20" s="3"/>
      <c r="B20" s="3"/>
      <c r="C20" s="3"/>
      <c r="D20" s="3"/>
      <c r="E20" s="3"/>
      <c r="F20" s="3"/>
      <c r="G20" s="495"/>
      <c r="H20" s="495"/>
      <c r="I20" s="495"/>
    </row>
    <row r="21" spans="1:13" x14ac:dyDescent="0.35">
      <c r="A21" s="489" t="s">
        <v>276</v>
      </c>
      <c r="B21" s="489"/>
      <c r="C21" s="490" t="s">
        <v>44</v>
      </c>
      <c r="D21" s="490"/>
      <c r="E21" s="490" t="s">
        <v>45</v>
      </c>
      <c r="F21" s="490"/>
      <c r="G21" s="491" t="s">
        <v>46</v>
      </c>
      <c r="H21" s="491"/>
      <c r="I21" s="39" t="s">
        <v>37</v>
      </c>
    </row>
    <row r="22" spans="1:13" x14ac:dyDescent="0.35">
      <c r="A22" s="489"/>
      <c r="B22" s="489"/>
      <c r="C22" s="40" t="s">
        <v>47</v>
      </c>
      <c r="D22" s="40" t="s">
        <v>48</v>
      </c>
      <c r="E22" s="40" t="s">
        <v>47</v>
      </c>
      <c r="F22" s="40" t="s">
        <v>48</v>
      </c>
      <c r="G22" s="41" t="s">
        <v>47</v>
      </c>
      <c r="H22" s="41" t="s">
        <v>48</v>
      </c>
      <c r="I22" s="42"/>
    </row>
    <row r="23" spans="1:13" x14ac:dyDescent="0.35">
      <c r="A23" s="227" t="s">
        <v>49</v>
      </c>
      <c r="B23" s="226"/>
      <c r="C23" s="43"/>
      <c r="D23" s="44" t="str">
        <f>IFERROR(C23/$C$26,"")</f>
        <v/>
      </c>
      <c r="E23" s="43"/>
      <c r="F23" s="44" t="str">
        <f>IFERROR(E23/$E$26,"")</f>
        <v/>
      </c>
      <c r="G23" s="45"/>
      <c r="H23" s="46" t="str">
        <f>IFERROR(G23/$G$26,"")</f>
        <v/>
      </c>
      <c r="I23" s="47"/>
    </row>
    <row r="24" spans="1:13" x14ac:dyDescent="0.35">
      <c r="A24" s="480" t="s">
        <v>271</v>
      </c>
      <c r="B24" s="481"/>
      <c r="C24" s="43"/>
      <c r="D24" s="44" t="str">
        <f t="shared" ref="D24:D25" si="0">IFERROR(C24/$C$26,"")</f>
        <v/>
      </c>
      <c r="E24" s="43"/>
      <c r="F24" s="44" t="str">
        <f>IFERROR(E24/$E$26,"")</f>
        <v/>
      </c>
      <c r="G24" s="45"/>
      <c r="H24" s="46" t="str">
        <f t="shared" ref="H24:H25" si="1">IFERROR(G24/$G$26,"")</f>
        <v/>
      </c>
      <c r="I24" s="48"/>
    </row>
    <row r="25" spans="1:13" ht="25" customHeight="1" x14ac:dyDescent="0.35">
      <c r="A25" s="478" t="s">
        <v>272</v>
      </c>
      <c r="B25" s="479"/>
      <c r="C25" s="43"/>
      <c r="D25" s="260" t="str">
        <f t="shared" si="0"/>
        <v/>
      </c>
      <c r="E25" s="43"/>
      <c r="F25" s="260" t="str">
        <f>IFERROR(E25/$E$26,"")</f>
        <v/>
      </c>
      <c r="G25" s="45"/>
      <c r="H25" s="46" t="str">
        <f t="shared" si="1"/>
        <v/>
      </c>
      <c r="I25" s="49"/>
    </row>
    <row r="26" spans="1:13" ht="15" thickBot="1" x14ac:dyDescent="0.4">
      <c r="A26" s="50" t="s">
        <v>50</v>
      </c>
      <c r="B26" s="51"/>
      <c r="C26" s="52">
        <f t="shared" ref="C26:H26" si="2">SUM(C23:C25)</f>
        <v>0</v>
      </c>
      <c r="D26" s="261">
        <f t="shared" si="2"/>
        <v>0</v>
      </c>
      <c r="E26" s="52">
        <f t="shared" si="2"/>
        <v>0</v>
      </c>
      <c r="F26" s="261">
        <f t="shared" si="2"/>
        <v>0</v>
      </c>
      <c r="G26" s="53">
        <f t="shared" si="2"/>
        <v>0</v>
      </c>
      <c r="H26" s="54">
        <f t="shared" si="2"/>
        <v>0</v>
      </c>
      <c r="I26" s="42"/>
    </row>
    <row r="27" spans="1:13" s="229" customFormat="1" ht="17" customHeight="1" thickBot="1" x14ac:dyDescent="0.4">
      <c r="A27" s="482" t="s">
        <v>360</v>
      </c>
      <c r="B27" s="483"/>
      <c r="C27" s="259"/>
      <c r="D27" s="262" t="str">
        <f>IFERROR(C27/(C24+C25),"")</f>
        <v/>
      </c>
      <c r="E27" s="263"/>
      <c r="F27" s="262" t="str">
        <f>IFERROR(E27/(E24+E25),"")</f>
        <v/>
      </c>
      <c r="G27" s="264"/>
      <c r="H27" s="265" t="str">
        <f>IFERROR(G27/(G24+G25),"")</f>
        <v/>
      </c>
      <c r="I27" s="228"/>
    </row>
    <row r="28" spans="1:13" x14ac:dyDescent="0.35">
      <c r="A28" s="3"/>
      <c r="B28" s="3"/>
      <c r="C28" s="3"/>
      <c r="D28" s="3"/>
      <c r="E28" s="3"/>
      <c r="F28" s="3"/>
      <c r="G28" s="3"/>
      <c r="H28" s="3"/>
      <c r="I28" s="3"/>
    </row>
    <row r="29" spans="1:13" x14ac:dyDescent="0.35">
      <c r="A29" s="3"/>
      <c r="B29" s="3"/>
      <c r="C29" s="3"/>
      <c r="D29" s="3"/>
      <c r="E29" s="3"/>
      <c r="F29" s="3"/>
      <c r="G29" s="3"/>
      <c r="H29" s="3"/>
      <c r="I29" s="3"/>
    </row>
    <row r="30" spans="1:13" x14ac:dyDescent="0.35">
      <c r="A30" s="3"/>
      <c r="B30" s="3"/>
      <c r="C30" s="3"/>
      <c r="D30" s="3"/>
      <c r="E30" s="3"/>
      <c r="F30" s="3"/>
      <c r="G30" s="3"/>
      <c r="H30" s="3"/>
      <c r="I30" s="3"/>
    </row>
    <row r="31" spans="1:13" x14ac:dyDescent="0.35">
      <c r="A31" s="230" t="s">
        <v>275</v>
      </c>
      <c r="B31" s="72"/>
      <c r="C31" s="72"/>
      <c r="D31" s="72"/>
      <c r="E31" s="3"/>
      <c r="F31" s="3"/>
      <c r="G31" s="3"/>
      <c r="H31" s="3"/>
      <c r="I31" s="3"/>
    </row>
    <row r="32" spans="1:13" x14ac:dyDescent="0.35">
      <c r="A32" s="218" t="s">
        <v>274</v>
      </c>
      <c r="B32" s="72"/>
      <c r="C32" s="72"/>
      <c r="D32" s="72"/>
      <c r="E32" s="72"/>
      <c r="F32" s="3"/>
      <c r="G32" s="3"/>
      <c r="H32" s="3"/>
      <c r="I32" s="488" t="s">
        <v>36</v>
      </c>
      <c r="J32" s="488"/>
      <c r="K32" s="488"/>
      <c r="L32" s="488"/>
      <c r="M32" s="488"/>
    </row>
    <row r="33" spans="1:13" ht="65" x14ac:dyDescent="0.35">
      <c r="A33" s="486" t="s">
        <v>253</v>
      </c>
      <c r="B33" s="486"/>
      <c r="C33" s="57" t="s">
        <v>273</v>
      </c>
      <c r="D33" s="57" t="s">
        <v>53</v>
      </c>
      <c r="E33" s="57" t="s">
        <v>54</v>
      </c>
      <c r="F33" s="57" t="s">
        <v>55</v>
      </c>
      <c r="G33" s="57" t="s">
        <v>56</v>
      </c>
      <c r="H33" s="33" t="s">
        <v>57</v>
      </c>
      <c r="I33" s="33" t="s">
        <v>58</v>
      </c>
      <c r="J33" s="33" t="s">
        <v>55</v>
      </c>
      <c r="K33" s="33" t="s">
        <v>56</v>
      </c>
      <c r="L33" s="33" t="s">
        <v>37</v>
      </c>
    </row>
    <row r="34" spans="1:13" ht="30" customHeight="1" x14ac:dyDescent="0.35">
      <c r="A34" s="487" t="s">
        <v>266</v>
      </c>
      <c r="B34" s="487"/>
      <c r="C34" s="58"/>
      <c r="D34" s="58"/>
      <c r="E34" s="58"/>
      <c r="F34" s="58"/>
      <c r="G34" s="59"/>
      <c r="H34" s="60"/>
      <c r="I34" s="60"/>
      <c r="J34" s="60"/>
      <c r="K34" s="61"/>
      <c r="L34" s="61"/>
    </row>
    <row r="35" spans="1:13" x14ac:dyDescent="0.35">
      <c r="A35" s="485" t="s">
        <v>267</v>
      </c>
      <c r="B35" s="485"/>
      <c r="C35" s="58"/>
      <c r="D35" s="58"/>
      <c r="E35" s="58"/>
      <c r="F35" s="58"/>
      <c r="G35" s="59"/>
      <c r="H35" s="60"/>
      <c r="I35" s="60"/>
      <c r="J35" s="60"/>
      <c r="K35" s="61"/>
      <c r="L35" s="61"/>
    </row>
    <row r="36" spans="1:13" x14ac:dyDescent="0.35">
      <c r="A36" s="485" t="s">
        <v>268</v>
      </c>
      <c r="B36" s="485"/>
      <c r="C36" s="58"/>
      <c r="D36" s="58"/>
      <c r="E36" s="58"/>
      <c r="F36" s="58"/>
      <c r="G36" s="59"/>
      <c r="H36" s="60"/>
      <c r="I36" s="60"/>
      <c r="J36" s="60"/>
      <c r="K36" s="61"/>
      <c r="L36" s="61"/>
    </row>
    <row r="37" spans="1:13" x14ac:dyDescent="0.35">
      <c r="A37" s="485" t="s">
        <v>269</v>
      </c>
      <c r="B37" s="485"/>
      <c r="C37" s="58"/>
      <c r="D37" s="58"/>
      <c r="E37" s="58"/>
      <c r="F37" s="58"/>
      <c r="G37" s="59"/>
      <c r="H37" s="60"/>
      <c r="I37" s="60"/>
      <c r="J37" s="60"/>
      <c r="K37" s="61"/>
      <c r="L37" s="61"/>
    </row>
    <row r="38" spans="1:13" x14ac:dyDescent="0.35">
      <c r="A38" s="3"/>
      <c r="B38" s="62" t="s">
        <v>59</v>
      </c>
      <c r="C38" s="52">
        <f>SUM(C34:C37)</f>
        <v>0</v>
      </c>
      <c r="D38" s="52">
        <f>SUM(D34:D37)</f>
        <v>0</v>
      </c>
      <c r="E38" s="3"/>
      <c r="F38" s="3"/>
      <c r="G38" s="3"/>
      <c r="H38" s="60">
        <f>SUM(H34:H37)</f>
        <v>0</v>
      </c>
      <c r="I38" s="3"/>
      <c r="J38" s="3"/>
      <c r="K38" s="3"/>
      <c r="L38" s="3"/>
    </row>
    <row r="39" spans="1:13" s="5" customFormat="1" x14ac:dyDescent="0.35">
      <c r="A39" s="3"/>
      <c r="B39" s="3"/>
      <c r="C39" s="62"/>
      <c r="D39" s="63"/>
      <c r="E39" s="63"/>
      <c r="F39" s="3"/>
      <c r="G39" s="3"/>
      <c r="H39" s="3"/>
      <c r="I39" s="64"/>
      <c r="J39" s="3"/>
      <c r="K39" s="3"/>
      <c r="L39" s="3"/>
      <c r="M39" s="3"/>
    </row>
    <row r="40" spans="1:13" x14ac:dyDescent="0.35">
      <c r="A40" s="231" t="s">
        <v>408</v>
      </c>
      <c r="B40" s="3"/>
      <c r="C40" s="3"/>
      <c r="D40" s="3"/>
      <c r="E40" s="3"/>
      <c r="F40" s="3"/>
      <c r="G40" s="3"/>
      <c r="H40" s="3"/>
      <c r="I40" s="3"/>
    </row>
    <row r="41" spans="1:13" x14ac:dyDescent="0.35">
      <c r="A41" s="56" t="s">
        <v>60</v>
      </c>
      <c r="B41" s="3"/>
      <c r="C41" s="3"/>
      <c r="D41" s="3"/>
      <c r="E41" s="3"/>
      <c r="F41" s="484" t="s">
        <v>36</v>
      </c>
      <c r="G41" s="484"/>
      <c r="H41" s="484"/>
      <c r="I41" s="351"/>
    </row>
    <row r="42" spans="1:13" ht="78" x14ac:dyDescent="0.35">
      <c r="A42" s="486" t="s">
        <v>253</v>
      </c>
      <c r="B42" s="486"/>
      <c r="C42" s="57" t="s">
        <v>52</v>
      </c>
      <c r="D42" s="57" t="s">
        <v>53</v>
      </c>
      <c r="E42" s="57" t="s">
        <v>61</v>
      </c>
      <c r="F42" s="352" t="s">
        <v>62</v>
      </c>
      <c r="G42" s="352" t="s">
        <v>63</v>
      </c>
      <c r="H42" s="352" t="s">
        <v>37</v>
      </c>
    </row>
    <row r="43" spans="1:13" ht="27.5" customHeight="1" x14ac:dyDescent="0.35">
      <c r="A43" s="487" t="s">
        <v>266</v>
      </c>
      <c r="B43" s="487"/>
      <c r="C43" s="58"/>
      <c r="D43" s="58"/>
      <c r="E43" s="59"/>
      <c r="F43" s="60"/>
      <c r="G43" s="61"/>
      <c r="H43" s="61"/>
    </row>
    <row r="44" spans="1:13" x14ac:dyDescent="0.35">
      <c r="A44" s="485" t="s">
        <v>267</v>
      </c>
      <c r="B44" s="485"/>
      <c r="C44" s="58"/>
      <c r="D44" s="58"/>
      <c r="E44" s="59"/>
      <c r="F44" s="60"/>
      <c r="G44" s="61"/>
      <c r="H44" s="61"/>
    </row>
    <row r="45" spans="1:13" x14ac:dyDescent="0.35">
      <c r="A45" s="485" t="s">
        <v>268</v>
      </c>
      <c r="B45" s="485"/>
      <c r="C45" s="58"/>
      <c r="D45" s="58"/>
      <c r="E45" s="59"/>
      <c r="F45" s="60"/>
      <c r="G45" s="61"/>
      <c r="H45" s="61"/>
    </row>
    <row r="46" spans="1:13" x14ac:dyDescent="0.35">
      <c r="A46" s="485" t="s">
        <v>269</v>
      </c>
      <c r="B46" s="485"/>
      <c r="C46" s="58"/>
      <c r="D46" s="58"/>
      <c r="E46" s="59"/>
      <c r="F46" s="60"/>
      <c r="G46" s="61"/>
      <c r="H46" s="61"/>
    </row>
    <row r="47" spans="1:13" x14ac:dyDescent="0.35">
      <c r="A47" s="65"/>
      <c r="B47" s="66" t="s">
        <v>59</v>
      </c>
      <c r="C47" s="52">
        <f>SUM(C43:C46)</f>
        <v>0</v>
      </c>
      <c r="D47" s="52">
        <f>SUM(D43:D46)</f>
        <v>0</v>
      </c>
      <c r="E47" s="64"/>
      <c r="F47" s="60">
        <f>SUM(F43:F46)</f>
        <v>0</v>
      </c>
      <c r="G47" s="67"/>
      <c r="H47" s="3"/>
    </row>
    <row r="48" spans="1:13" x14ac:dyDescent="0.35">
      <c r="A48" s="3"/>
      <c r="B48" s="3"/>
      <c r="C48" s="3"/>
      <c r="D48" s="3"/>
      <c r="E48" s="3"/>
      <c r="F48" s="3"/>
      <c r="G48" s="3"/>
      <c r="H48" s="3"/>
      <c r="I48" s="3"/>
    </row>
  </sheetData>
  <sheetProtection algorithmName="SHA-512" hashValue="p5O/lS75qZqdHbZGOmnxS5UroHBrZX6xwPP7nLL+m/dXFIufvoDkXKJ52xfv1xuG8qsb8mQUCIwcbqKK8fxIUw==" saltValue="5tHTMDvRjiFNZrACnXjytA==" spinCount="100000" sheet="1" objects="1" scenarios="1" formatCells="0" formatRows="0" insertRows="0"/>
  <mergeCells count="24">
    <mergeCell ref="A21:B22"/>
    <mergeCell ref="C21:D21"/>
    <mergeCell ref="E21:F21"/>
    <mergeCell ref="G21:H21"/>
    <mergeCell ref="D1:F7"/>
    <mergeCell ref="A8:I8"/>
    <mergeCell ref="C14:I14"/>
    <mergeCell ref="A17:I17"/>
    <mergeCell ref="G19:I20"/>
    <mergeCell ref="I32:M32"/>
    <mergeCell ref="A33:B33"/>
    <mergeCell ref="A34:B34"/>
    <mergeCell ref="A35:B35"/>
    <mergeCell ref="A36:B36"/>
    <mergeCell ref="A25:B25"/>
    <mergeCell ref="A24:B24"/>
    <mergeCell ref="A27:B27"/>
    <mergeCell ref="F41:H41"/>
    <mergeCell ref="A46:B46"/>
    <mergeCell ref="A42:B42"/>
    <mergeCell ref="A43:B43"/>
    <mergeCell ref="A44:B44"/>
    <mergeCell ref="A45:B45"/>
    <mergeCell ref="A37:B37"/>
  </mergeCells>
  <dataValidations count="1">
    <dataValidation type="list" allowBlank="1" showInputMessage="1" showErrorMessage="1" sqref="E9 H9 K9" xr:uid="{758A69AB-2648-475C-BA27-68D46C0A6BBD}">
      <formula1>INDIRECT(F9)</formula1>
    </dataValidation>
  </dataValidations>
  <pageMargins left="0.70000000000000007" right="0.70000000000000007" top="0.75" bottom="0.75" header="0.30000000000000004" footer="0.30000000000000004"/>
  <pageSetup paperSize="9" fitToWidth="0"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CE767A7-0BDB-4A07-B9E1-6C6FD53DC63E}">
          <x14:formula1>
            <xm:f>Listes!$B$2:$B$7</xm:f>
          </x14:formula1>
          <xm:sqref>B9</xm:sqref>
        </x14:dataValidation>
        <x14:dataValidation type="list" allowBlank="1" showInputMessage="1" showErrorMessage="1" xr:uid="{5417B540-9103-466E-86F0-4706A177565C}">
          <x14:formula1>
            <xm:f>Listes!$A$10:$A$13</xm:f>
          </x14:formula1>
          <xm:sqref>B13 B12</xm:sqref>
        </x14:dataValidation>
        <x14:dataValidation type="list" allowBlank="1" showInputMessage="1" showErrorMessage="1" xr:uid="{BC9C76C4-CF93-4327-91E5-EB9876BC2178}">
          <x14:formula1>
            <xm:f>Listes!$D$10:$D$14</xm:f>
          </x14:formula1>
          <xm:sqref>B11:D11</xm:sqref>
        </x14:dataValidation>
        <x14:dataValidation type="list" allowBlank="1" showInputMessage="1" showErrorMessage="1" xr:uid="{8BE3E941-3848-4AA5-B206-C44397F3DC31}">
          <x14:formula1>
            <xm:f>Listes!$B$10:$B$13</xm:f>
          </x14:formula1>
          <xm:sqref>D12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S93"/>
  <sheetViews>
    <sheetView workbookViewId="0">
      <selection activeCell="C9" sqref="C9"/>
    </sheetView>
  </sheetViews>
  <sheetFormatPr baseColWidth="10" defaultRowHeight="14.5" x14ac:dyDescent="0.35"/>
  <cols>
    <col min="1" max="1" width="10.90625" customWidth="1"/>
    <col min="2" max="2" width="95.54296875" style="80" customWidth="1"/>
    <col min="3" max="4" width="21.54296875" customWidth="1"/>
    <col min="5" max="5" width="21.54296875" style="80" customWidth="1"/>
    <col min="6" max="6" width="56.81640625" style="80" customWidth="1"/>
    <col min="7" max="7" width="18.08984375" customWidth="1"/>
  </cols>
  <sheetData>
    <row r="1" spans="1:19" s="3" customFormat="1" ht="114.75" customHeight="1" x14ac:dyDescent="0.25">
      <c r="B1" s="418" t="s">
        <v>64</v>
      </c>
      <c r="C1" s="2"/>
      <c r="D1" s="2"/>
      <c r="E1" s="2"/>
    </row>
    <row r="2" spans="1:19" s="69" customFormat="1" ht="34.5" customHeight="1" x14ac:dyDescent="0.35">
      <c r="B2" s="498" t="s">
        <v>65</v>
      </c>
      <c r="C2" s="498"/>
      <c r="D2" s="498"/>
      <c r="E2" s="498"/>
      <c r="F2" s="70"/>
      <c r="G2" s="70"/>
      <c r="H2" s="70"/>
      <c r="I2" s="70"/>
      <c r="J2" s="70"/>
      <c r="K2" s="70"/>
      <c r="L2" s="70"/>
      <c r="M2" s="70"/>
      <c r="N2" s="70"/>
      <c r="O2" s="70"/>
      <c r="P2" s="70"/>
      <c r="Q2" s="70"/>
      <c r="R2" s="70"/>
      <c r="S2" s="70"/>
    </row>
    <row r="3" spans="1:19" s="3" customFormat="1" ht="90.75" customHeight="1" x14ac:dyDescent="0.25">
      <c r="B3" s="498" t="s">
        <v>475</v>
      </c>
      <c r="C3" s="498"/>
      <c r="D3" s="498"/>
      <c r="E3" s="498"/>
    </row>
    <row r="4" spans="1:19" s="3" customFormat="1" ht="31.5" customHeight="1" x14ac:dyDescent="0.25">
      <c r="A4" s="6" t="s">
        <v>66</v>
      </c>
      <c r="B4" s="6"/>
      <c r="C4" s="6"/>
      <c r="D4" s="6"/>
      <c r="E4" s="6"/>
      <c r="F4" s="6"/>
    </row>
    <row r="5" spans="1:19" s="72" customFormat="1" ht="13" x14ac:dyDescent="0.25">
      <c r="A5" s="71"/>
      <c r="B5" s="71" t="s">
        <v>477</v>
      </c>
      <c r="C5" s="71"/>
      <c r="D5" s="71"/>
      <c r="E5" s="71"/>
      <c r="F5" s="71"/>
    </row>
    <row r="6" spans="1:19" s="72" customFormat="1" ht="13" x14ac:dyDescent="0.25">
      <c r="A6" s="71"/>
      <c r="B6" s="73" t="s">
        <v>67</v>
      </c>
      <c r="C6" s="499">
        <f>'A-Projet_incorporationMPR'!D12</f>
        <v>0</v>
      </c>
      <c r="D6" s="499"/>
      <c r="E6" s="71"/>
      <c r="F6" s="71"/>
    </row>
    <row r="7" spans="1:19" s="72" customFormat="1" ht="13" x14ac:dyDescent="0.25">
      <c r="A7" s="71"/>
      <c r="B7" s="73" t="s">
        <v>478</v>
      </c>
      <c r="C7" s="433"/>
      <c r="D7" s="420"/>
      <c r="E7" s="71"/>
      <c r="F7" s="71"/>
    </row>
    <row r="8" spans="1:19" s="72" customFormat="1" ht="12.75" customHeight="1" x14ac:dyDescent="0.25">
      <c r="A8" s="74"/>
      <c r="B8" s="73" t="s">
        <v>68</v>
      </c>
      <c r="C8" s="434"/>
      <c r="D8" s="321" t="s">
        <v>413</v>
      </c>
      <c r="E8" s="74"/>
      <c r="F8" s="74"/>
    </row>
    <row r="9" spans="1:19" s="72" customFormat="1" ht="12.75" customHeight="1" x14ac:dyDescent="0.25">
      <c r="A9" s="74"/>
      <c r="B9" s="75" t="s">
        <v>69</v>
      </c>
      <c r="C9" s="350"/>
      <c r="D9" s="74"/>
      <c r="E9" s="74"/>
      <c r="F9" s="74"/>
    </row>
    <row r="10" spans="1:19" s="76" customFormat="1" ht="12.5" x14ac:dyDescent="0.25">
      <c r="B10" s="77"/>
      <c r="E10" s="77"/>
      <c r="F10" s="77"/>
    </row>
    <row r="11" spans="1:19" s="76" customFormat="1" ht="13" x14ac:dyDescent="0.25">
      <c r="B11" s="78" t="s">
        <v>70</v>
      </c>
      <c r="E11" s="77"/>
      <c r="F11" s="77"/>
    </row>
    <row r="12" spans="1:19" s="76" customFormat="1" ht="12.5" x14ac:dyDescent="0.25">
      <c r="B12" s="79" t="s">
        <v>71</v>
      </c>
      <c r="E12" s="77"/>
      <c r="F12" s="77"/>
    </row>
    <row r="13" spans="1:19" s="76" customFormat="1" ht="12.5" x14ac:dyDescent="0.25">
      <c r="B13" s="77"/>
      <c r="E13" s="77"/>
      <c r="F13" s="77"/>
    </row>
    <row r="14" spans="1:19" s="3" customFormat="1" ht="31.5" customHeight="1" x14ac:dyDescent="0.25">
      <c r="A14" s="6" t="s">
        <v>72</v>
      </c>
      <c r="B14" s="6"/>
      <c r="C14" s="6"/>
      <c r="D14" s="6"/>
      <c r="E14" s="6"/>
      <c r="F14" s="6"/>
    </row>
    <row r="15" spans="1:19" x14ac:dyDescent="0.35">
      <c r="E15" s="81" t="e">
        <f>+E24+E30+E57+#REF!+E75+#REF!+#REF!+#REF!</f>
        <v>#REF!</v>
      </c>
      <c r="F15" s="81" t="e">
        <f>+F24+F30+F57+#REF!+F75+#REF!+#REF!+#REF!</f>
        <v>#REF!</v>
      </c>
    </row>
    <row r="16" spans="1:19" s="68" customFormat="1" ht="20.25" customHeight="1" x14ac:dyDescent="0.35">
      <c r="A16" s="82" t="s">
        <v>73</v>
      </c>
      <c r="B16" s="83"/>
      <c r="C16" s="83"/>
      <c r="D16" s="83"/>
      <c r="E16" s="83"/>
      <c r="F16" s="83"/>
    </row>
    <row r="17" spans="1:17" ht="7.5" customHeight="1" x14ac:dyDescent="0.35">
      <c r="E17" s="81"/>
      <c r="F17" s="81"/>
    </row>
    <row r="18" spans="1:17" s="86" customFormat="1" ht="51" customHeight="1" x14ac:dyDescent="0.35">
      <c r="A18" s="497" t="s">
        <v>74</v>
      </c>
      <c r="B18" s="497"/>
      <c r="C18" s="85" t="s">
        <v>75</v>
      </c>
      <c r="D18" s="85" t="s">
        <v>76</v>
      </c>
      <c r="E18" s="84" t="s">
        <v>77</v>
      </c>
      <c r="F18" s="84" t="s">
        <v>476</v>
      </c>
      <c r="G18" s="68"/>
      <c r="H18" s="68"/>
      <c r="I18" s="68"/>
      <c r="J18" s="68"/>
      <c r="K18" s="68"/>
      <c r="L18" s="68"/>
    </row>
    <row r="19" spans="1:17" s="86" customFormat="1" ht="18" customHeight="1" x14ac:dyDescent="0.35">
      <c r="A19" s="87"/>
      <c r="B19" s="88" t="s">
        <v>78</v>
      </c>
      <c r="C19" s="89" t="s">
        <v>79</v>
      </c>
      <c r="D19" s="89"/>
      <c r="E19" s="90">
        <v>0</v>
      </c>
      <c r="F19" s="90"/>
      <c r="G19" s="68"/>
      <c r="H19" s="68"/>
      <c r="I19" s="68"/>
      <c r="J19" s="68"/>
      <c r="K19" s="68"/>
      <c r="L19" s="68"/>
    </row>
    <row r="20" spans="1:17" s="86" customFormat="1" ht="18" customHeight="1" thickBot="1" x14ac:dyDescent="0.4">
      <c r="A20" s="91"/>
      <c r="B20" s="92" t="s">
        <v>80</v>
      </c>
      <c r="C20" s="93" t="s">
        <v>79</v>
      </c>
      <c r="D20" s="93"/>
      <c r="E20" s="94">
        <v>0</v>
      </c>
      <c r="F20" s="94"/>
      <c r="G20" s="68"/>
      <c r="H20" s="68"/>
      <c r="I20" s="68"/>
      <c r="J20" s="68"/>
      <c r="K20" s="68"/>
      <c r="L20" s="68"/>
    </row>
    <row r="21" spans="1:17" s="86" customFormat="1" ht="18" customHeight="1" thickBot="1" x14ac:dyDescent="0.4">
      <c r="A21" s="95" t="s">
        <v>81</v>
      </c>
      <c r="B21" s="96"/>
      <c r="C21" s="96"/>
      <c r="D21" s="97" t="s">
        <v>82</v>
      </c>
      <c r="E21" s="98">
        <f>SUM(E19:E20)</f>
        <v>0</v>
      </c>
      <c r="F21" s="98"/>
      <c r="G21" s="68"/>
      <c r="H21" s="68"/>
      <c r="I21" s="68"/>
      <c r="J21" s="68"/>
      <c r="K21" s="68"/>
      <c r="L21" s="68"/>
    </row>
    <row r="22" spans="1:17" ht="7.5" customHeight="1" x14ac:dyDescent="0.35">
      <c r="E22" s="81"/>
      <c r="F22" s="81"/>
    </row>
    <row r="23" spans="1:17" s="86" customFormat="1" ht="46" customHeight="1" x14ac:dyDescent="0.35">
      <c r="A23" s="497" t="s">
        <v>83</v>
      </c>
      <c r="B23" s="497"/>
      <c r="C23" s="85" t="s">
        <v>75</v>
      </c>
      <c r="D23" s="85" t="s">
        <v>76</v>
      </c>
      <c r="E23" s="84" t="s">
        <v>77</v>
      </c>
      <c r="F23" s="84" t="s">
        <v>476</v>
      </c>
      <c r="G23" s="68"/>
      <c r="H23" s="68"/>
      <c r="I23" s="68"/>
      <c r="J23" s="68"/>
      <c r="K23" s="68"/>
      <c r="L23" s="68"/>
    </row>
    <row r="24" spans="1:17" s="72" customFormat="1" ht="18" customHeight="1" x14ac:dyDescent="0.25">
      <c r="A24" s="99"/>
      <c r="B24" s="100" t="s">
        <v>84</v>
      </c>
      <c r="C24" s="89" t="s">
        <v>79</v>
      </c>
      <c r="D24" s="89"/>
      <c r="E24" s="90">
        <v>0</v>
      </c>
      <c r="F24" s="90"/>
      <c r="G24" s="3"/>
      <c r="H24" s="3"/>
      <c r="I24" s="3"/>
      <c r="J24" s="3"/>
      <c r="K24" s="3"/>
      <c r="L24" s="3"/>
    </row>
    <row r="25" spans="1:17" s="86" customFormat="1" ht="18" customHeight="1" x14ac:dyDescent="0.25">
      <c r="A25" s="101"/>
      <c r="B25" s="100" t="s">
        <v>85</v>
      </c>
      <c r="C25" s="89" t="s">
        <v>79</v>
      </c>
      <c r="D25" s="89"/>
      <c r="E25" s="90">
        <v>0</v>
      </c>
      <c r="F25" s="90"/>
      <c r="G25" s="68"/>
      <c r="H25" s="68"/>
      <c r="I25" s="68"/>
      <c r="J25" s="68"/>
      <c r="K25" s="68"/>
      <c r="L25" s="68"/>
      <c r="M25" s="68"/>
      <c r="N25" s="68"/>
      <c r="O25" s="68"/>
      <c r="P25" s="68"/>
      <c r="Q25" s="68"/>
    </row>
    <row r="26" spans="1:17" s="86" customFormat="1" ht="18" customHeight="1" x14ac:dyDescent="0.25">
      <c r="A26" s="101"/>
      <c r="B26" s="100" t="s">
        <v>86</v>
      </c>
      <c r="C26" s="89" t="s">
        <v>79</v>
      </c>
      <c r="D26" s="89"/>
      <c r="E26" s="90">
        <v>0</v>
      </c>
      <c r="F26" s="90"/>
      <c r="G26" s="68"/>
      <c r="H26" s="68"/>
      <c r="I26" s="68"/>
      <c r="J26" s="68"/>
      <c r="K26" s="68"/>
      <c r="L26" s="68"/>
      <c r="M26" s="68"/>
      <c r="N26" s="68"/>
      <c r="O26" s="68"/>
      <c r="P26" s="68"/>
      <c r="Q26" s="68"/>
    </row>
    <row r="27" spans="1:17" s="72" customFormat="1" ht="18" customHeight="1" x14ac:dyDescent="0.25">
      <c r="A27" s="101"/>
      <c r="B27" s="92" t="s">
        <v>80</v>
      </c>
      <c r="C27" s="89" t="s">
        <v>79</v>
      </c>
      <c r="D27" s="89"/>
      <c r="E27" s="90">
        <v>0</v>
      </c>
      <c r="F27" s="90"/>
      <c r="G27" s="3"/>
      <c r="H27" s="3"/>
      <c r="I27" s="3"/>
      <c r="J27" s="3"/>
      <c r="K27" s="3"/>
      <c r="L27" s="3"/>
    </row>
    <row r="28" spans="1:17" s="72" customFormat="1" ht="18" customHeight="1" x14ac:dyDescent="0.25">
      <c r="A28" s="101"/>
      <c r="B28" s="92" t="s">
        <v>80</v>
      </c>
      <c r="C28" s="89" t="s">
        <v>79</v>
      </c>
      <c r="D28" s="89"/>
      <c r="E28" s="90">
        <v>0</v>
      </c>
      <c r="F28" s="90"/>
      <c r="G28" s="3"/>
      <c r="H28" s="3"/>
      <c r="I28" s="3"/>
      <c r="J28" s="3"/>
      <c r="K28" s="3"/>
      <c r="L28" s="3"/>
    </row>
    <row r="29" spans="1:17" s="72" customFormat="1" ht="18" customHeight="1" thickBot="1" x14ac:dyDescent="0.3">
      <c r="A29" s="102"/>
      <c r="B29" s="92" t="s">
        <v>80</v>
      </c>
      <c r="C29" s="89" t="s">
        <v>79</v>
      </c>
      <c r="D29" s="89"/>
      <c r="E29" s="90">
        <v>0</v>
      </c>
      <c r="F29" s="90"/>
      <c r="G29" s="3"/>
      <c r="H29" s="3"/>
      <c r="I29" s="3"/>
      <c r="J29" s="3"/>
      <c r="K29" s="3"/>
      <c r="L29" s="3"/>
    </row>
    <row r="30" spans="1:17" s="86" customFormat="1" ht="18" customHeight="1" thickBot="1" x14ac:dyDescent="0.4">
      <c r="A30" s="95" t="s">
        <v>81</v>
      </c>
      <c r="B30" s="96"/>
      <c r="C30" s="96"/>
      <c r="D30" s="97" t="s">
        <v>87</v>
      </c>
      <c r="E30" s="98">
        <f>SUM(E24:E29)</f>
        <v>0</v>
      </c>
      <c r="F30" s="98"/>
      <c r="G30" s="68"/>
      <c r="H30" s="68"/>
      <c r="I30" s="68"/>
      <c r="J30" s="68"/>
      <c r="K30" s="68"/>
      <c r="L30" s="68"/>
    </row>
    <row r="31" spans="1:17" ht="7.5" customHeight="1" x14ac:dyDescent="0.35">
      <c r="E31" s="81"/>
      <c r="F31" s="81"/>
    </row>
    <row r="32" spans="1:17" s="86" customFormat="1" ht="51" customHeight="1" x14ac:dyDescent="0.35">
      <c r="A32" s="497" t="s">
        <v>88</v>
      </c>
      <c r="B32" s="497"/>
      <c r="C32" s="85" t="s">
        <v>75</v>
      </c>
      <c r="D32" s="85" t="s">
        <v>76</v>
      </c>
      <c r="E32" s="84" t="s">
        <v>77</v>
      </c>
      <c r="F32" s="84" t="s">
        <v>476</v>
      </c>
      <c r="G32" s="68"/>
      <c r="H32" s="68"/>
      <c r="I32" s="68"/>
      <c r="J32" s="68"/>
      <c r="K32" s="68"/>
      <c r="L32" s="68"/>
    </row>
    <row r="33" spans="1:17" s="86" customFormat="1" ht="18" customHeight="1" x14ac:dyDescent="0.25">
      <c r="A33" s="99"/>
      <c r="B33" s="435" t="s">
        <v>470</v>
      </c>
      <c r="C33" s="89" t="s">
        <v>79</v>
      </c>
      <c r="D33" s="89"/>
      <c r="E33" s="90">
        <v>0</v>
      </c>
      <c r="F33" s="90"/>
      <c r="G33" s="68"/>
      <c r="H33" s="68"/>
      <c r="I33" s="68"/>
      <c r="J33" s="68"/>
      <c r="K33" s="68"/>
      <c r="L33" s="68"/>
      <c r="M33" s="68"/>
      <c r="N33" s="68"/>
      <c r="O33" s="68"/>
      <c r="P33" s="68"/>
      <c r="Q33" s="68"/>
    </row>
    <row r="34" spans="1:17" s="86" customFormat="1" ht="18" customHeight="1" x14ac:dyDescent="0.25">
      <c r="A34" s="101"/>
      <c r="B34" s="435" t="s">
        <v>474</v>
      </c>
      <c r="C34" s="89" t="s">
        <v>79</v>
      </c>
      <c r="D34" s="89"/>
      <c r="E34" s="90">
        <v>0</v>
      </c>
      <c r="F34" s="90"/>
      <c r="G34" s="68"/>
      <c r="H34" s="68"/>
      <c r="I34" s="68"/>
      <c r="J34" s="68"/>
      <c r="K34" s="68"/>
      <c r="L34" s="68"/>
      <c r="M34" s="68"/>
      <c r="N34" s="68"/>
      <c r="O34" s="68"/>
      <c r="P34" s="68"/>
      <c r="Q34" s="68"/>
    </row>
    <row r="35" spans="1:17" s="86" customFormat="1" ht="18" customHeight="1" x14ac:dyDescent="0.25">
      <c r="A35" s="101"/>
      <c r="B35" s="435" t="s">
        <v>471</v>
      </c>
      <c r="C35" s="89" t="s">
        <v>79</v>
      </c>
      <c r="D35" s="89"/>
      <c r="E35" s="90">
        <v>0</v>
      </c>
      <c r="F35" s="90"/>
      <c r="G35" s="68"/>
      <c r="H35" s="68"/>
      <c r="I35" s="68"/>
      <c r="J35" s="68"/>
      <c r="K35" s="68"/>
      <c r="L35" s="68"/>
      <c r="M35" s="68"/>
      <c r="N35" s="68"/>
      <c r="O35" s="68"/>
      <c r="P35" s="68"/>
      <c r="Q35" s="68"/>
    </row>
    <row r="36" spans="1:17" s="86" customFormat="1" ht="18" customHeight="1" x14ac:dyDescent="0.25">
      <c r="A36" s="101"/>
      <c r="B36" s="435" t="s">
        <v>472</v>
      </c>
      <c r="C36" s="89" t="s">
        <v>79</v>
      </c>
      <c r="D36" s="89"/>
      <c r="E36" s="90">
        <v>0</v>
      </c>
      <c r="F36" s="90"/>
      <c r="G36" s="68"/>
      <c r="H36" s="68"/>
      <c r="I36" s="68"/>
      <c r="J36" s="68"/>
      <c r="K36" s="68"/>
      <c r="L36" s="68"/>
      <c r="M36" s="68"/>
      <c r="N36" s="68"/>
      <c r="O36" s="68"/>
      <c r="P36" s="68"/>
      <c r="Q36" s="68"/>
    </row>
    <row r="37" spans="1:17" s="86" customFormat="1" ht="18" customHeight="1" x14ac:dyDescent="0.25">
      <c r="A37" s="101"/>
      <c r="B37" s="92" t="s">
        <v>473</v>
      </c>
      <c r="C37" s="89" t="s">
        <v>79</v>
      </c>
      <c r="D37" s="89"/>
      <c r="E37" s="90">
        <v>0</v>
      </c>
      <c r="F37" s="90"/>
      <c r="G37" s="68"/>
      <c r="H37" s="68"/>
      <c r="I37" s="68"/>
      <c r="J37" s="68"/>
      <c r="K37" s="68"/>
      <c r="L37" s="68"/>
      <c r="M37" s="68"/>
      <c r="N37" s="68"/>
      <c r="O37" s="68"/>
      <c r="P37" s="68"/>
      <c r="Q37" s="68"/>
    </row>
    <row r="38" spans="1:17" s="86" customFormat="1" ht="18" customHeight="1" x14ac:dyDescent="0.25">
      <c r="A38" s="101"/>
      <c r="B38" s="92" t="s">
        <v>473</v>
      </c>
      <c r="C38" s="89" t="s">
        <v>79</v>
      </c>
      <c r="D38" s="89"/>
      <c r="E38" s="90">
        <v>0</v>
      </c>
      <c r="F38" s="90"/>
      <c r="G38" s="68"/>
      <c r="H38" s="68"/>
      <c r="I38" s="68"/>
      <c r="J38" s="68"/>
      <c r="K38" s="68"/>
      <c r="L38" s="68"/>
      <c r="M38" s="68"/>
      <c r="N38" s="68"/>
      <c r="O38" s="68"/>
      <c r="P38" s="68"/>
      <c r="Q38" s="68"/>
    </row>
    <row r="39" spans="1:17" s="72" customFormat="1" ht="18" customHeight="1" x14ac:dyDescent="0.25">
      <c r="A39" s="101"/>
      <c r="B39" s="92" t="s">
        <v>473</v>
      </c>
      <c r="C39" s="89" t="s">
        <v>79</v>
      </c>
      <c r="D39" s="89"/>
      <c r="E39" s="90">
        <v>0</v>
      </c>
      <c r="F39" s="90"/>
      <c r="G39" s="3"/>
      <c r="H39" s="3"/>
      <c r="I39" s="3"/>
      <c r="J39" s="3"/>
      <c r="K39" s="3"/>
      <c r="L39" s="3"/>
    </row>
    <row r="40" spans="1:17" s="72" customFormat="1" ht="18" customHeight="1" x14ac:dyDescent="0.25">
      <c r="A40" s="101"/>
      <c r="B40" s="92" t="s">
        <v>473</v>
      </c>
      <c r="C40" s="89" t="s">
        <v>79</v>
      </c>
      <c r="D40" s="89"/>
      <c r="E40" s="90">
        <v>0</v>
      </c>
      <c r="F40" s="90"/>
      <c r="G40" s="3"/>
      <c r="H40" s="3"/>
      <c r="I40" s="3"/>
      <c r="J40" s="3"/>
      <c r="K40" s="3"/>
      <c r="L40" s="3"/>
    </row>
    <row r="41" spans="1:17" s="72" customFormat="1" ht="18" customHeight="1" x14ac:dyDescent="0.25">
      <c r="A41" s="101"/>
      <c r="B41" s="92" t="s">
        <v>473</v>
      </c>
      <c r="C41" s="89" t="s">
        <v>79</v>
      </c>
      <c r="D41" s="89"/>
      <c r="E41" s="90">
        <v>0</v>
      </c>
      <c r="F41" s="90"/>
      <c r="G41" s="3"/>
      <c r="H41" s="3"/>
      <c r="I41" s="3"/>
      <c r="J41" s="3"/>
      <c r="K41" s="3"/>
      <c r="L41" s="3"/>
    </row>
    <row r="42" spans="1:17" s="72" customFormat="1" ht="18" customHeight="1" thickBot="1" x14ac:dyDescent="0.3">
      <c r="A42" s="101"/>
      <c r="B42" s="92" t="s">
        <v>473</v>
      </c>
      <c r="C42" s="89" t="s">
        <v>79</v>
      </c>
      <c r="D42" s="89"/>
      <c r="E42" s="90">
        <v>0</v>
      </c>
      <c r="F42" s="90"/>
      <c r="G42" s="3"/>
      <c r="H42" s="3"/>
      <c r="I42" s="3"/>
      <c r="J42" s="3"/>
      <c r="K42" s="3"/>
      <c r="L42" s="3"/>
    </row>
    <row r="43" spans="1:17" s="86" customFormat="1" ht="18" customHeight="1" thickBot="1" x14ac:dyDescent="0.4">
      <c r="A43" s="95" t="s">
        <v>81</v>
      </c>
      <c r="B43" s="96"/>
      <c r="C43" s="96"/>
      <c r="D43" s="97" t="s">
        <v>90</v>
      </c>
      <c r="E43" s="98">
        <f>SUM(E33:E42)</f>
        <v>0</v>
      </c>
      <c r="F43" s="98"/>
      <c r="G43" s="68"/>
      <c r="H43" s="68"/>
      <c r="I43" s="68"/>
      <c r="J43" s="68"/>
      <c r="K43" s="68"/>
      <c r="L43" s="68"/>
    </row>
    <row r="44" spans="1:17" ht="7.5" customHeight="1" x14ac:dyDescent="0.35">
      <c r="E44" s="81"/>
      <c r="F44" s="81"/>
    </row>
    <row r="45" spans="1:17" s="86" customFormat="1" ht="50" customHeight="1" x14ac:dyDescent="0.35">
      <c r="A45" s="497" t="s">
        <v>91</v>
      </c>
      <c r="B45" s="497"/>
      <c r="C45" s="85" t="s">
        <v>75</v>
      </c>
      <c r="D45" s="85" t="s">
        <v>76</v>
      </c>
      <c r="E45" s="84" t="s">
        <v>77</v>
      </c>
      <c r="F45" s="84" t="s">
        <v>476</v>
      </c>
      <c r="G45" s="68"/>
      <c r="H45" s="68"/>
      <c r="I45" s="68"/>
      <c r="J45" s="68"/>
      <c r="K45" s="68"/>
      <c r="L45" s="68"/>
    </row>
    <row r="46" spans="1:17" s="86" customFormat="1" ht="18" customHeight="1" x14ac:dyDescent="0.25">
      <c r="A46" s="99"/>
      <c r="B46" s="100" t="s">
        <v>92</v>
      </c>
      <c r="C46" s="89" t="s">
        <v>79</v>
      </c>
      <c r="D46" s="89"/>
      <c r="E46" s="90">
        <v>0</v>
      </c>
      <c r="F46" s="90"/>
      <c r="G46" s="68"/>
      <c r="H46" s="68"/>
      <c r="I46" s="68"/>
      <c r="J46" s="68"/>
      <c r="K46" s="68"/>
      <c r="L46" s="68"/>
      <c r="M46" s="68"/>
      <c r="N46" s="68"/>
      <c r="O46" s="68"/>
      <c r="P46" s="68"/>
      <c r="Q46" s="68"/>
    </row>
    <row r="47" spans="1:17" s="72" customFormat="1" ht="18" customHeight="1" x14ac:dyDescent="0.25">
      <c r="A47" s="101"/>
      <c r="B47" s="92" t="s">
        <v>89</v>
      </c>
      <c r="C47" s="89" t="s">
        <v>79</v>
      </c>
      <c r="D47" s="89"/>
      <c r="E47" s="90">
        <v>0</v>
      </c>
      <c r="F47" s="90"/>
      <c r="G47" s="3"/>
      <c r="H47" s="3"/>
      <c r="I47" s="3"/>
      <c r="J47" s="3"/>
      <c r="K47" s="3"/>
      <c r="L47" s="3"/>
    </row>
    <row r="48" spans="1:17" s="72" customFormat="1" ht="18" customHeight="1" x14ac:dyDescent="0.25">
      <c r="A48" s="101"/>
      <c r="B48" s="92" t="s">
        <v>89</v>
      </c>
      <c r="C48" s="89" t="s">
        <v>79</v>
      </c>
      <c r="D48" s="89"/>
      <c r="E48" s="90">
        <v>0</v>
      </c>
      <c r="F48" s="90"/>
      <c r="G48" s="3"/>
      <c r="H48" s="3"/>
      <c r="I48" s="3"/>
      <c r="J48" s="3"/>
      <c r="K48" s="3"/>
      <c r="L48" s="3"/>
    </row>
    <row r="49" spans="1:17" s="72" customFormat="1" ht="18" customHeight="1" x14ac:dyDescent="0.25">
      <c r="A49" s="101"/>
      <c r="B49" s="92" t="s">
        <v>89</v>
      </c>
      <c r="C49" s="89" t="s">
        <v>79</v>
      </c>
      <c r="D49" s="89"/>
      <c r="E49" s="90">
        <v>0</v>
      </c>
      <c r="F49" s="90"/>
      <c r="G49" s="3"/>
      <c r="H49" s="3"/>
      <c r="I49" s="3"/>
      <c r="J49" s="3"/>
      <c r="K49" s="3"/>
      <c r="L49" s="3"/>
    </row>
    <row r="50" spans="1:17" s="72" customFormat="1" ht="18" customHeight="1" x14ac:dyDescent="0.25">
      <c r="A50" s="101"/>
      <c r="B50" s="92" t="s">
        <v>89</v>
      </c>
      <c r="C50" s="89" t="s">
        <v>79</v>
      </c>
      <c r="D50" s="89"/>
      <c r="E50" s="90">
        <v>0</v>
      </c>
      <c r="F50" s="90"/>
      <c r="G50" s="3"/>
      <c r="H50" s="3"/>
      <c r="I50" s="3"/>
      <c r="J50" s="3"/>
      <c r="K50" s="3"/>
      <c r="L50" s="3"/>
    </row>
    <row r="51" spans="1:17" s="72" customFormat="1" ht="18" customHeight="1" thickBot="1" x14ac:dyDescent="0.3">
      <c r="A51" s="102"/>
      <c r="B51" s="92" t="s">
        <v>89</v>
      </c>
      <c r="C51" s="89" t="s">
        <v>79</v>
      </c>
      <c r="D51" s="89"/>
      <c r="E51" s="90">
        <v>0</v>
      </c>
      <c r="F51" s="90"/>
      <c r="G51" s="3"/>
      <c r="H51" s="3"/>
      <c r="I51" s="3"/>
      <c r="J51" s="3"/>
      <c r="K51" s="3"/>
      <c r="L51" s="3"/>
    </row>
    <row r="52" spans="1:17" s="86" customFormat="1" ht="18" customHeight="1" thickBot="1" x14ac:dyDescent="0.4">
      <c r="A52" s="95" t="s">
        <v>81</v>
      </c>
      <c r="B52" s="96"/>
      <c r="C52" s="96"/>
      <c r="D52" s="97" t="s">
        <v>93</v>
      </c>
      <c r="E52" s="98">
        <f>SUM(E46:E51)</f>
        <v>0</v>
      </c>
      <c r="F52" s="98"/>
      <c r="G52" s="68"/>
      <c r="H52" s="68"/>
      <c r="I52" s="68"/>
      <c r="J52" s="68"/>
      <c r="K52" s="68"/>
      <c r="L52" s="68"/>
    </row>
    <row r="53" spans="1:17" ht="7.5" customHeight="1" x14ac:dyDescent="0.35">
      <c r="E53" s="81"/>
      <c r="F53" s="81"/>
    </row>
    <row r="54" spans="1:17" s="86" customFormat="1" ht="53" customHeight="1" x14ac:dyDescent="0.35">
      <c r="A54" s="497" t="s">
        <v>94</v>
      </c>
      <c r="B54" s="497"/>
      <c r="C54" s="85" t="s">
        <v>75</v>
      </c>
      <c r="D54" s="85" t="s">
        <v>76</v>
      </c>
      <c r="E54" s="84" t="s">
        <v>77</v>
      </c>
      <c r="F54" s="84" t="s">
        <v>476</v>
      </c>
      <c r="G54" s="68"/>
      <c r="H54" s="68"/>
      <c r="I54" s="68"/>
      <c r="J54" s="68"/>
      <c r="K54" s="68"/>
      <c r="L54" s="68"/>
    </row>
    <row r="55" spans="1:17" s="86" customFormat="1" ht="18" customHeight="1" x14ac:dyDescent="0.25">
      <c r="A55" s="99"/>
      <c r="B55" s="100" t="s">
        <v>95</v>
      </c>
      <c r="C55" s="89" t="s">
        <v>79</v>
      </c>
      <c r="D55" s="89"/>
      <c r="E55" s="90">
        <v>0</v>
      </c>
      <c r="F55" s="90"/>
      <c r="G55" s="68"/>
      <c r="H55" s="68"/>
      <c r="I55" s="68"/>
      <c r="J55" s="68"/>
      <c r="K55" s="68"/>
      <c r="L55" s="68"/>
      <c r="M55" s="68"/>
      <c r="N55" s="68"/>
      <c r="O55" s="68"/>
      <c r="P55" s="68"/>
      <c r="Q55" s="68"/>
    </row>
    <row r="56" spans="1:17" s="72" customFormat="1" ht="18" customHeight="1" x14ac:dyDescent="0.25">
      <c r="A56" s="101"/>
      <c r="B56" s="92" t="s">
        <v>80</v>
      </c>
      <c r="C56" s="89" t="s">
        <v>79</v>
      </c>
      <c r="D56" s="89"/>
      <c r="E56" s="90">
        <v>0</v>
      </c>
      <c r="F56" s="90"/>
      <c r="G56" s="3"/>
      <c r="H56" s="3"/>
      <c r="I56" s="3"/>
      <c r="J56" s="3"/>
      <c r="K56" s="3"/>
      <c r="L56" s="3"/>
    </row>
    <row r="57" spans="1:17" s="72" customFormat="1" ht="18" customHeight="1" thickBot="1" x14ac:dyDescent="0.3">
      <c r="A57" s="102"/>
      <c r="B57" s="92" t="s">
        <v>80</v>
      </c>
      <c r="C57" s="89" t="s">
        <v>79</v>
      </c>
      <c r="D57" s="89"/>
      <c r="E57" s="90">
        <v>0</v>
      </c>
      <c r="F57" s="90"/>
      <c r="G57" s="3"/>
      <c r="H57" s="3"/>
      <c r="I57" s="3"/>
      <c r="J57" s="3"/>
      <c r="K57" s="3"/>
      <c r="L57" s="3"/>
    </row>
    <row r="58" spans="1:17" s="86" customFormat="1" ht="18" customHeight="1" thickBot="1" x14ac:dyDescent="0.4">
      <c r="A58" s="95" t="s">
        <v>81</v>
      </c>
      <c r="B58" s="96"/>
      <c r="C58" s="96"/>
      <c r="D58" s="97" t="s">
        <v>96</v>
      </c>
      <c r="E58" s="98">
        <f>SUM(E55:E57)</f>
        <v>0</v>
      </c>
      <c r="F58" s="98"/>
      <c r="G58" s="68"/>
      <c r="H58" s="68"/>
      <c r="I58" s="68"/>
      <c r="J58" s="68"/>
      <c r="K58" s="68"/>
      <c r="L58" s="68"/>
    </row>
    <row r="59" spans="1:17" ht="7.5" customHeight="1" x14ac:dyDescent="0.35">
      <c r="E59" s="81"/>
      <c r="F59" s="81"/>
    </row>
    <row r="60" spans="1:17" s="86" customFormat="1" ht="50" customHeight="1" x14ac:dyDescent="0.35">
      <c r="A60" s="497" t="s">
        <v>97</v>
      </c>
      <c r="B60" s="497"/>
      <c r="C60" s="85" t="s">
        <v>75</v>
      </c>
      <c r="D60" s="85" t="s">
        <v>76</v>
      </c>
      <c r="E60" s="84" t="s">
        <v>77</v>
      </c>
      <c r="F60" s="84" t="s">
        <v>476</v>
      </c>
      <c r="G60" s="68"/>
      <c r="H60" s="68"/>
      <c r="I60" s="68"/>
      <c r="J60" s="68"/>
      <c r="K60" s="68"/>
      <c r="L60" s="68"/>
    </row>
    <row r="61" spans="1:17" s="86" customFormat="1" ht="18" customHeight="1" x14ac:dyDescent="0.25">
      <c r="A61" s="99"/>
      <c r="B61" s="100" t="s">
        <v>98</v>
      </c>
      <c r="C61" s="89" t="s">
        <v>79</v>
      </c>
      <c r="D61" s="89"/>
      <c r="E61" s="90">
        <v>0</v>
      </c>
      <c r="F61" s="90"/>
      <c r="G61" s="68"/>
      <c r="H61" s="68"/>
      <c r="I61" s="68"/>
      <c r="J61" s="68"/>
      <c r="K61" s="68"/>
      <c r="L61" s="68"/>
      <c r="M61" s="68"/>
      <c r="N61" s="68"/>
      <c r="O61" s="68"/>
      <c r="P61" s="68"/>
      <c r="Q61" s="68"/>
    </row>
    <row r="62" spans="1:17" s="72" customFormat="1" ht="18" customHeight="1" thickBot="1" x14ac:dyDescent="0.3">
      <c r="A62" s="102"/>
      <c r="B62" s="92" t="s">
        <v>80</v>
      </c>
      <c r="C62" s="89" t="s">
        <v>79</v>
      </c>
      <c r="D62" s="89"/>
      <c r="E62" s="90">
        <v>0</v>
      </c>
      <c r="F62" s="90"/>
      <c r="G62" s="3"/>
      <c r="H62" s="3"/>
      <c r="I62" s="3"/>
      <c r="J62" s="3"/>
      <c r="K62" s="3"/>
      <c r="L62" s="3"/>
    </row>
    <row r="63" spans="1:17" s="86" customFormat="1" ht="18" customHeight="1" thickBot="1" x14ac:dyDescent="0.4">
      <c r="A63" s="95" t="s">
        <v>81</v>
      </c>
      <c r="B63" s="96"/>
      <c r="C63" s="96"/>
      <c r="D63" s="97" t="s">
        <v>99</v>
      </c>
      <c r="E63" s="98">
        <f>SUM(E61:E62)</f>
        <v>0</v>
      </c>
      <c r="F63" s="98"/>
      <c r="G63" s="68"/>
      <c r="H63" s="68"/>
      <c r="I63" s="68"/>
      <c r="J63" s="68"/>
      <c r="K63" s="68"/>
      <c r="L63" s="68"/>
    </row>
    <row r="64" spans="1:17" ht="7.5" customHeight="1" x14ac:dyDescent="0.35">
      <c r="E64" s="81"/>
      <c r="F64" s="81"/>
    </row>
    <row r="65" spans="1:17" s="86" customFormat="1" ht="49" customHeight="1" x14ac:dyDescent="0.35">
      <c r="A65" s="497" t="s">
        <v>100</v>
      </c>
      <c r="B65" s="497"/>
      <c r="C65" s="85" t="s">
        <v>75</v>
      </c>
      <c r="D65" s="85" t="s">
        <v>76</v>
      </c>
      <c r="E65" s="84" t="s">
        <v>77</v>
      </c>
      <c r="F65" s="84" t="s">
        <v>476</v>
      </c>
      <c r="G65" s="68"/>
      <c r="H65" s="68"/>
      <c r="I65" s="68"/>
      <c r="J65" s="68"/>
      <c r="K65" s="68"/>
      <c r="L65" s="68"/>
    </row>
    <row r="66" spans="1:17" s="86" customFormat="1" ht="18" customHeight="1" x14ac:dyDescent="0.25">
      <c r="A66" s="99"/>
      <c r="B66" s="100" t="s">
        <v>101</v>
      </c>
      <c r="C66" s="89"/>
      <c r="D66" s="89"/>
      <c r="E66" s="90">
        <v>0</v>
      </c>
      <c r="F66" s="90"/>
      <c r="G66" s="68"/>
      <c r="H66" s="68"/>
      <c r="I66" s="68"/>
      <c r="J66" s="68"/>
      <c r="K66" s="68"/>
      <c r="L66" s="68"/>
      <c r="M66" s="68"/>
      <c r="N66" s="68"/>
      <c r="O66" s="68"/>
      <c r="P66" s="68"/>
      <c r="Q66" s="68"/>
    </row>
    <row r="67" spans="1:17" s="86" customFormat="1" ht="18" customHeight="1" x14ac:dyDescent="0.25">
      <c r="A67" s="101"/>
      <c r="B67" s="100" t="s">
        <v>102</v>
      </c>
      <c r="C67" s="89"/>
      <c r="D67" s="89"/>
      <c r="E67" s="90">
        <v>0</v>
      </c>
      <c r="F67" s="90"/>
      <c r="G67" s="68"/>
      <c r="H67" s="68"/>
      <c r="I67" s="68"/>
      <c r="J67" s="68"/>
      <c r="K67" s="68"/>
      <c r="L67" s="68"/>
      <c r="M67" s="68"/>
      <c r="N67" s="68"/>
      <c r="O67" s="68"/>
      <c r="P67" s="68"/>
      <c r="Q67" s="68"/>
    </row>
    <row r="68" spans="1:17" s="72" customFormat="1" ht="18" customHeight="1" thickBot="1" x14ac:dyDescent="0.3">
      <c r="A68" s="102"/>
      <c r="B68" s="92" t="s">
        <v>80</v>
      </c>
      <c r="C68" s="89"/>
      <c r="D68" s="89"/>
      <c r="E68" s="90">
        <v>0</v>
      </c>
      <c r="F68" s="90"/>
      <c r="G68" s="3"/>
      <c r="H68" s="3"/>
      <c r="I68" s="3"/>
      <c r="J68" s="3"/>
      <c r="K68" s="3"/>
      <c r="L68" s="3"/>
    </row>
    <row r="69" spans="1:17" s="86" customFormat="1" ht="18" customHeight="1" thickBot="1" x14ac:dyDescent="0.4">
      <c r="A69" s="95" t="s">
        <v>81</v>
      </c>
      <c r="B69" s="96"/>
      <c r="C69" s="96"/>
      <c r="D69" s="103" t="s">
        <v>103</v>
      </c>
      <c r="E69" s="98">
        <f>SUM(E66:E68)</f>
        <v>0</v>
      </c>
      <c r="F69" s="98"/>
      <c r="G69" s="68"/>
      <c r="H69" s="68"/>
      <c r="I69" s="68"/>
      <c r="J69" s="68"/>
      <c r="K69" s="68"/>
      <c r="L69" s="68"/>
    </row>
    <row r="70" spans="1:17" s="86" customFormat="1" ht="18" customHeight="1" x14ac:dyDescent="0.25">
      <c r="A70" s="72"/>
      <c r="B70" s="104"/>
      <c r="C70" s="104"/>
      <c r="D70" s="104"/>
      <c r="E70" s="105"/>
      <c r="F70" s="105"/>
      <c r="G70" s="68"/>
      <c r="H70" s="68"/>
      <c r="I70" s="68"/>
      <c r="J70" s="68"/>
      <c r="K70" s="68"/>
      <c r="L70" s="68"/>
    </row>
    <row r="71" spans="1:17" s="68" customFormat="1" ht="20.25" customHeight="1" x14ac:dyDescent="0.35">
      <c r="A71" s="82" t="s">
        <v>104</v>
      </c>
      <c r="B71" s="83"/>
      <c r="C71" s="83"/>
      <c r="D71" s="83"/>
      <c r="E71" s="83"/>
      <c r="F71" s="83"/>
    </row>
    <row r="72" spans="1:17" ht="7.5" customHeight="1" x14ac:dyDescent="0.35">
      <c r="E72" s="81"/>
      <c r="F72" s="81"/>
    </row>
    <row r="73" spans="1:17" s="86" customFormat="1" ht="60.5" customHeight="1" x14ac:dyDescent="0.35">
      <c r="A73" s="497" t="s">
        <v>105</v>
      </c>
      <c r="B73" s="497"/>
      <c r="C73" s="85" t="s">
        <v>106</v>
      </c>
      <c r="D73" s="85" t="s">
        <v>107</v>
      </c>
      <c r="E73" s="84" t="s">
        <v>108</v>
      </c>
      <c r="F73" s="84" t="s">
        <v>476</v>
      </c>
      <c r="G73" s="68"/>
      <c r="H73" s="68"/>
      <c r="I73" s="68"/>
      <c r="J73" s="68"/>
      <c r="K73" s="68"/>
      <c r="L73" s="68"/>
    </row>
    <row r="74" spans="1:17" s="86" customFormat="1" ht="18" customHeight="1" x14ac:dyDescent="0.25">
      <c r="A74" s="99"/>
      <c r="B74" s="100" t="s">
        <v>414</v>
      </c>
      <c r="C74" s="89"/>
      <c r="D74" s="89">
        <v>0</v>
      </c>
      <c r="E74" s="90">
        <f>C74*D74</f>
        <v>0</v>
      </c>
      <c r="F74" s="90"/>
      <c r="G74" s="68"/>
      <c r="H74" s="68"/>
      <c r="I74" s="68"/>
      <c r="J74" s="68"/>
      <c r="K74" s="68"/>
      <c r="L74" s="68"/>
      <c r="M74" s="68"/>
      <c r="N74" s="68"/>
      <c r="O74" s="68"/>
      <c r="P74" s="68"/>
      <c r="Q74" s="68"/>
    </row>
    <row r="75" spans="1:17" s="72" customFormat="1" ht="18" customHeight="1" thickBot="1" x14ac:dyDescent="0.3">
      <c r="A75" s="102"/>
      <c r="B75" s="92" t="s">
        <v>80</v>
      </c>
      <c r="C75" s="89"/>
      <c r="D75" s="89">
        <v>0</v>
      </c>
      <c r="E75" s="90">
        <f>C75*D75</f>
        <v>0</v>
      </c>
      <c r="F75" s="90"/>
      <c r="G75" s="3"/>
      <c r="H75" s="3"/>
      <c r="I75" s="3"/>
      <c r="J75" s="3"/>
      <c r="K75" s="3"/>
      <c r="L75" s="3"/>
    </row>
    <row r="76" spans="1:17" s="86" customFormat="1" ht="18" customHeight="1" thickBot="1" x14ac:dyDescent="0.4">
      <c r="A76" s="95" t="s">
        <v>81</v>
      </c>
      <c r="B76" s="96"/>
      <c r="C76" s="96"/>
      <c r="D76" s="103" t="s">
        <v>109</v>
      </c>
      <c r="E76" s="98">
        <f>SUM(E74:E75)</f>
        <v>0</v>
      </c>
      <c r="F76" s="98"/>
      <c r="G76" s="68"/>
      <c r="H76" s="68"/>
      <c r="I76" s="68"/>
      <c r="J76" s="68"/>
      <c r="K76" s="68"/>
      <c r="L76" s="68"/>
    </row>
    <row r="77" spans="1:17" s="86" customFormat="1" ht="18" customHeight="1" x14ac:dyDescent="0.25">
      <c r="A77" s="72"/>
      <c r="B77" s="105"/>
      <c r="C77" s="105"/>
      <c r="D77" s="105"/>
      <c r="E77" s="105"/>
      <c r="F77" s="105"/>
      <c r="G77" s="68"/>
      <c r="H77" s="68"/>
      <c r="I77" s="68"/>
      <c r="J77" s="68"/>
      <c r="K77" s="68"/>
      <c r="L77" s="68"/>
    </row>
    <row r="78" spans="1:17" s="68" customFormat="1" ht="20.25" customHeight="1" x14ac:dyDescent="0.35">
      <c r="A78" s="82" t="s">
        <v>110</v>
      </c>
      <c r="B78" s="83"/>
      <c r="C78" s="83"/>
      <c r="D78" s="83"/>
      <c r="E78" s="83"/>
      <c r="F78" s="83"/>
    </row>
    <row r="79" spans="1:17" ht="7.5" customHeight="1" x14ac:dyDescent="0.35">
      <c r="E79" s="81"/>
      <c r="F79" s="81"/>
    </row>
    <row r="80" spans="1:17" s="86" customFormat="1" ht="47" customHeight="1" x14ac:dyDescent="0.35">
      <c r="A80" s="496" t="s">
        <v>111</v>
      </c>
      <c r="B80" s="496"/>
      <c r="C80" s="106"/>
      <c r="D80" s="107"/>
      <c r="E80" s="84" t="s">
        <v>112</v>
      </c>
      <c r="F80" s="84" t="s">
        <v>476</v>
      </c>
      <c r="G80" s="68"/>
      <c r="H80" s="68"/>
      <c r="I80" s="68"/>
      <c r="J80" s="68"/>
      <c r="K80" s="68"/>
      <c r="L80" s="68"/>
    </row>
    <row r="81" spans="1:17" s="86" customFormat="1" ht="18" customHeight="1" thickBot="1" x14ac:dyDescent="0.3">
      <c r="A81" s="99"/>
      <c r="B81" s="108" t="s">
        <v>113</v>
      </c>
      <c r="C81" s="109"/>
      <c r="D81" s="110"/>
      <c r="E81" s="90">
        <f>C81*D81</f>
        <v>0</v>
      </c>
      <c r="F81" s="90"/>
      <c r="G81" s="68"/>
      <c r="H81" s="68"/>
      <c r="I81" s="68"/>
      <c r="J81" s="68"/>
      <c r="K81" s="68"/>
      <c r="L81" s="68"/>
      <c r="M81" s="68"/>
      <c r="N81" s="68"/>
      <c r="O81" s="68"/>
      <c r="P81" s="68"/>
      <c r="Q81" s="68"/>
    </row>
    <row r="82" spans="1:17" s="86" customFormat="1" ht="18" customHeight="1" thickBot="1" x14ac:dyDescent="0.4">
      <c r="A82" s="95" t="s">
        <v>81</v>
      </c>
      <c r="B82" s="96"/>
      <c r="C82" s="96"/>
      <c r="D82" s="103" t="s">
        <v>114</v>
      </c>
      <c r="E82" s="98">
        <v>0</v>
      </c>
      <c r="F82" s="98"/>
      <c r="G82" s="68"/>
      <c r="H82" s="68"/>
      <c r="I82" s="68"/>
      <c r="J82" s="68"/>
      <c r="K82" s="68"/>
      <c r="L82" s="68"/>
    </row>
    <row r="83" spans="1:17" ht="7.5" customHeight="1" x14ac:dyDescent="0.35">
      <c r="E83" s="81"/>
      <c r="F83" s="81"/>
    </row>
    <row r="84" spans="1:17" s="86" customFormat="1" ht="49" customHeight="1" x14ac:dyDescent="0.35">
      <c r="A84" s="496" t="s">
        <v>265</v>
      </c>
      <c r="B84" s="496"/>
      <c r="C84" s="106"/>
      <c r="D84" s="107"/>
      <c r="E84" s="84" t="s">
        <v>77</v>
      </c>
      <c r="F84" s="84" t="s">
        <v>476</v>
      </c>
      <c r="G84" s="68"/>
      <c r="H84" s="68"/>
      <c r="I84" s="68"/>
      <c r="J84" s="68"/>
      <c r="K84" s="68"/>
      <c r="L84" s="68"/>
    </row>
    <row r="85" spans="1:17" s="86" customFormat="1" ht="18" customHeight="1" x14ac:dyDescent="0.25">
      <c r="A85" s="99"/>
      <c r="B85" s="322" t="s">
        <v>251</v>
      </c>
      <c r="C85" s="109"/>
      <c r="D85" s="110"/>
      <c r="E85" s="90">
        <v>0</v>
      </c>
      <c r="F85" s="90"/>
      <c r="G85" s="68"/>
      <c r="H85" s="68"/>
      <c r="I85" s="68"/>
      <c r="J85" s="68"/>
      <c r="K85" s="68"/>
      <c r="L85" s="68"/>
      <c r="M85" s="68"/>
      <c r="N85" s="68"/>
      <c r="O85" s="68"/>
      <c r="P85" s="68"/>
      <c r="Q85" s="68"/>
    </row>
    <row r="86" spans="1:17" s="72" customFormat="1" ht="18" customHeight="1" thickBot="1" x14ac:dyDescent="0.3">
      <c r="A86" s="102"/>
      <c r="B86" s="111" t="s">
        <v>80</v>
      </c>
      <c r="C86" s="109"/>
      <c r="D86" s="110"/>
      <c r="E86" s="90">
        <v>0</v>
      </c>
      <c r="F86" s="90"/>
      <c r="G86" s="3"/>
      <c r="H86" s="3"/>
      <c r="I86" s="3"/>
      <c r="J86" s="3"/>
      <c r="K86" s="3"/>
      <c r="L86" s="3"/>
    </row>
    <row r="87" spans="1:17" s="86" customFormat="1" ht="18" customHeight="1" thickBot="1" x14ac:dyDescent="0.4">
      <c r="A87" s="95" t="s">
        <v>81</v>
      </c>
      <c r="B87" s="96"/>
      <c r="C87" s="96"/>
      <c r="D87" s="103" t="s">
        <v>115</v>
      </c>
      <c r="E87" s="98">
        <f>SUM(E85:E86)</f>
        <v>0</v>
      </c>
      <c r="F87" s="98"/>
      <c r="G87" s="68"/>
      <c r="H87" s="68"/>
      <c r="I87" s="68"/>
      <c r="J87" s="68"/>
      <c r="K87" s="68"/>
      <c r="L87" s="68"/>
    </row>
    <row r="88" spans="1:17" ht="7.5" customHeight="1" x14ac:dyDescent="0.35">
      <c r="E88" s="81"/>
      <c r="F88" s="81"/>
    </row>
    <row r="89" spans="1:17" s="86" customFormat="1" ht="45.5" customHeight="1" x14ac:dyDescent="0.35">
      <c r="A89" s="496" t="s">
        <v>116</v>
      </c>
      <c r="B89" s="496"/>
      <c r="C89" s="106"/>
      <c r="D89" s="107"/>
      <c r="E89" s="84" t="s">
        <v>77</v>
      </c>
      <c r="F89" s="84" t="s">
        <v>476</v>
      </c>
      <c r="G89" s="68"/>
      <c r="H89" s="68"/>
      <c r="I89" s="68"/>
      <c r="J89" s="68"/>
      <c r="K89" s="68"/>
      <c r="L89" s="68"/>
    </row>
    <row r="90" spans="1:17" s="86" customFormat="1" ht="18" customHeight="1" x14ac:dyDescent="0.25">
      <c r="A90" s="99"/>
      <c r="B90" s="111" t="s">
        <v>80</v>
      </c>
      <c r="C90" s="109"/>
      <c r="D90" s="110"/>
      <c r="E90" s="90">
        <v>0</v>
      </c>
      <c r="F90" s="90"/>
      <c r="G90" s="68"/>
      <c r="H90" s="68"/>
      <c r="I90" s="68"/>
      <c r="J90" s="68"/>
      <c r="K90" s="68"/>
      <c r="L90" s="68"/>
      <c r="M90" s="68"/>
      <c r="N90" s="68"/>
      <c r="O90" s="68"/>
      <c r="P90" s="68"/>
      <c r="Q90" s="68"/>
    </row>
    <row r="91" spans="1:17" s="86" customFormat="1" ht="18" customHeight="1" x14ac:dyDescent="0.25">
      <c r="A91" s="101"/>
      <c r="B91" s="111" t="s">
        <v>80</v>
      </c>
      <c r="C91" s="109"/>
      <c r="D91" s="110"/>
      <c r="E91" s="90">
        <v>0</v>
      </c>
      <c r="F91" s="90"/>
      <c r="G91" s="68"/>
      <c r="H91" s="68"/>
      <c r="I91" s="68"/>
      <c r="J91" s="68"/>
      <c r="K91" s="68"/>
      <c r="L91" s="68"/>
      <c r="M91" s="68"/>
      <c r="N91" s="68"/>
      <c r="O91" s="68"/>
      <c r="P91" s="68"/>
      <c r="Q91" s="68"/>
    </row>
    <row r="92" spans="1:17" s="72" customFormat="1" ht="18" customHeight="1" thickBot="1" x14ac:dyDescent="0.3">
      <c r="A92" s="102"/>
      <c r="B92" s="111" t="s">
        <v>80</v>
      </c>
      <c r="C92" s="109"/>
      <c r="D92" s="110"/>
      <c r="E92" s="90">
        <v>0</v>
      </c>
      <c r="F92" s="90"/>
      <c r="G92" s="3"/>
      <c r="H92" s="3"/>
      <c r="I92" s="3"/>
      <c r="J92" s="3"/>
      <c r="K92" s="3"/>
      <c r="L92" s="3"/>
    </row>
    <row r="93" spans="1:17" s="86" customFormat="1" ht="18" customHeight="1" thickBot="1" x14ac:dyDescent="0.4">
      <c r="A93" s="95" t="s">
        <v>81</v>
      </c>
      <c r="B93" s="96"/>
      <c r="C93" s="96"/>
      <c r="D93" s="103" t="s">
        <v>117</v>
      </c>
      <c r="E93" s="98">
        <f>SUM(E90:E92)</f>
        <v>0</v>
      </c>
      <c r="F93" s="98"/>
      <c r="G93" s="68"/>
      <c r="H93" s="68"/>
      <c r="I93" s="68"/>
      <c r="J93" s="68"/>
      <c r="K93" s="68"/>
      <c r="L93" s="68"/>
    </row>
  </sheetData>
  <sheetProtection algorithmName="SHA-512" hashValue="6yMrYFwOhpjqyErjclM0d7opPP9ekgeW/bmkZCGPjaKIGCYGuvWoZn+IfLIXTuAYsXkXCZAKJeamX61B9iG0aQ==" saltValue="CD8Iv01qKI315u+V25YmEA==" spinCount="100000" sheet="1" objects="1" scenarios="1" formatCells="0" insertRows="0"/>
  <mergeCells count="14">
    <mergeCell ref="A18:B18"/>
    <mergeCell ref="B2:E2"/>
    <mergeCell ref="B3:E3"/>
    <mergeCell ref="C6:D6"/>
    <mergeCell ref="A73:B73"/>
    <mergeCell ref="A80:B80"/>
    <mergeCell ref="A84:B84"/>
    <mergeCell ref="A89:B89"/>
    <mergeCell ref="A23:B23"/>
    <mergeCell ref="A32:B32"/>
    <mergeCell ref="A45:B45"/>
    <mergeCell ref="A54:B54"/>
    <mergeCell ref="A60:B60"/>
    <mergeCell ref="A65:B65"/>
  </mergeCells>
  <dataValidations count="3">
    <dataValidation type="list" allowBlank="1" showInputMessage="1" showErrorMessage="1" sqref="C19:C20 C24:C29 C33:C42 C46:C51 C55:C57 C61:C62" xr:uid="{00000000-0002-0000-0500-000001000000}">
      <formula1>"Choisir une valeur,Acquisition neuf,Acquisition occasion,Crédit-bail,Location"</formula1>
    </dataValidation>
    <dataValidation type="list" allowBlank="1" showInputMessage="1" showErrorMessage="1" sqref="C9" xr:uid="{00000000-0002-0000-0500-000002000000}">
      <formula1>"Métropole,DROM-COM,Corse"</formula1>
    </dataValidation>
    <dataValidation type="list" allowBlank="1" showInputMessage="1" showErrorMessage="1" sqref="C8" xr:uid="{E3111FA2-122E-47FA-864F-D8270F52F03A}">
      <formula1>"Petite, Moyenne, Grande"</formula1>
    </dataValidation>
  </dataValidations>
  <hyperlinks>
    <hyperlink ref="B12" r:id="rId1" xr:uid="{00000000-0004-0000-0500-000000000000}"/>
    <hyperlink ref="D8" r:id="rId2" xr:uid="{91CECEFD-2B0E-4622-86B6-E3BC3DF81B02}"/>
  </hyperlinks>
  <pageMargins left="0.31496062992126012" right="0.31496062992126012" top="0.55118110236220508" bottom="0.55118110236220508" header="0.31496062992126012" footer="0.31496062992126012"/>
  <pageSetup paperSize="9" fitToHeight="0" orientation="portrait" r:id="rId3"/>
  <headerFooter>
    <oddFooter>&amp;L&amp;A&amp;R&amp;P/&amp;N</oddFooter>
  </headerFooter>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F46"/>
  <sheetViews>
    <sheetView topLeftCell="A37" workbookViewId="0">
      <selection activeCell="D21" sqref="D21"/>
    </sheetView>
  </sheetViews>
  <sheetFormatPr baseColWidth="10" defaultRowHeight="14" x14ac:dyDescent="0.3"/>
  <cols>
    <col min="1" max="1" width="13.36328125" style="123" customWidth="1"/>
    <col min="2" max="2" width="87" style="69" customWidth="1"/>
    <col min="3" max="3" width="21.54296875" style="123" customWidth="1"/>
    <col min="4" max="4" width="32.7265625" style="123" customWidth="1"/>
    <col min="5" max="5" width="33.26953125" style="123" customWidth="1"/>
    <col min="6" max="6" width="36" style="123" customWidth="1"/>
    <col min="7" max="7" width="10.90625" style="123" customWidth="1"/>
    <col min="8" max="16384" width="10.90625" style="123"/>
  </cols>
  <sheetData>
    <row r="1" spans="1:6" s="116" customFormat="1" ht="5.5" x14ac:dyDescent="0.15">
      <c r="A1" s="112"/>
      <c r="B1" s="113"/>
      <c r="C1" s="114"/>
      <c r="D1" s="114"/>
      <c r="E1" s="114"/>
      <c r="F1" s="115"/>
    </row>
    <row r="2" spans="1:6" s="3" customFormat="1" ht="114.75" customHeight="1" x14ac:dyDescent="0.25">
      <c r="A2" s="55">
        <v>1</v>
      </c>
      <c r="B2" s="500" t="s">
        <v>118</v>
      </c>
      <c r="C2" s="500"/>
      <c r="D2" s="2"/>
      <c r="E2" s="2"/>
      <c r="F2" s="2"/>
    </row>
    <row r="3" spans="1:6" s="116" customFormat="1" ht="5.5" x14ac:dyDescent="0.15">
      <c r="A3" s="112"/>
      <c r="B3" s="113"/>
      <c r="C3" s="114"/>
      <c r="D3" s="114"/>
      <c r="E3" s="114"/>
      <c r="F3" s="115"/>
    </row>
    <row r="4" spans="1:6" s="3" customFormat="1" ht="39" customHeight="1" x14ac:dyDescent="0.25">
      <c r="A4" s="454" t="s">
        <v>119</v>
      </c>
      <c r="B4" s="454"/>
      <c r="C4" s="454"/>
      <c r="D4" s="454"/>
      <c r="E4" s="454"/>
      <c r="F4" s="454"/>
    </row>
    <row r="5" spans="1:6" s="72" customFormat="1" ht="13" x14ac:dyDescent="0.25">
      <c r="A5" s="71"/>
      <c r="B5" s="73" t="s">
        <v>478</v>
      </c>
      <c r="C5" s="433"/>
      <c r="D5" s="420"/>
      <c r="E5" s="71"/>
      <c r="F5" s="71"/>
    </row>
    <row r="6" spans="1:6" s="72" customFormat="1" ht="13" x14ac:dyDescent="0.25">
      <c r="A6" s="71"/>
      <c r="B6" s="71"/>
      <c r="C6" s="71"/>
      <c r="D6" s="71"/>
      <c r="E6" s="71"/>
      <c r="F6" s="71"/>
    </row>
    <row r="7" spans="1:6" s="72" customFormat="1" ht="13" x14ac:dyDescent="0.25">
      <c r="A7" s="71"/>
      <c r="B7" s="71"/>
      <c r="C7" s="71"/>
      <c r="D7" s="71"/>
      <c r="E7" s="71"/>
      <c r="F7" s="71"/>
    </row>
    <row r="8" spans="1:6" s="72" customFormat="1" ht="26" x14ac:dyDescent="0.25">
      <c r="A8" s="71"/>
      <c r="B8" s="442" t="s">
        <v>120</v>
      </c>
      <c r="C8" s="443" t="s">
        <v>121</v>
      </c>
      <c r="D8" s="334" t="s">
        <v>486</v>
      </c>
      <c r="E8" s="440"/>
      <c r="F8" s="439"/>
    </row>
    <row r="9" spans="1:6" s="72" customFormat="1" ht="13" x14ac:dyDescent="0.25">
      <c r="A9" s="71">
        <v>0</v>
      </c>
      <c r="B9" s="444" t="str">
        <f>'B-_Volet_financier'!D21</f>
        <v>Equipements/investissements : Terrains</v>
      </c>
      <c r="C9" s="445">
        <f>ROUND('B-_Volet_financier'!E21,2)</f>
        <v>0</v>
      </c>
      <c r="D9" s="446">
        <v>0</v>
      </c>
      <c r="E9" s="441"/>
      <c r="F9" s="439"/>
    </row>
    <row r="10" spans="1:6" s="72" customFormat="1" ht="13" x14ac:dyDescent="0.25">
      <c r="A10" s="71"/>
      <c r="B10" s="444" t="str">
        <f>'B-_Volet_financier'!D30</f>
        <v>Equipements/investissements : Aménagements et constructions</v>
      </c>
      <c r="C10" s="445">
        <f>ROUND('B-_Volet_financier'!E30,2)</f>
        <v>0</v>
      </c>
      <c r="D10" s="446">
        <f t="shared" ref="D10:D16" si="0">C10</f>
        <v>0</v>
      </c>
      <c r="E10" s="441"/>
      <c r="F10" s="439"/>
    </row>
    <row r="11" spans="1:6" s="72" customFormat="1" ht="13" x14ac:dyDescent="0.25">
      <c r="A11" s="71"/>
      <c r="B11" s="444" t="str">
        <f>'B-_Volet_financier'!D43</f>
        <v>Equipements/investissements : Équipements process</v>
      </c>
      <c r="C11" s="445">
        <f>ROUND('B-_Volet_financier'!E43,2)</f>
        <v>0</v>
      </c>
      <c r="D11" s="446">
        <f t="shared" si="0"/>
        <v>0</v>
      </c>
      <c r="E11" s="441"/>
      <c r="F11" s="439"/>
    </row>
    <row r="12" spans="1:6" s="72" customFormat="1" ht="13" x14ac:dyDescent="0.25">
      <c r="A12" s="71"/>
      <c r="B12" s="444" t="str">
        <f>'B-_Volet_financier'!D52</f>
        <v>Equipements/investissements : Équipements de transport</v>
      </c>
      <c r="C12" s="445">
        <f>ROUND('B-_Volet_financier'!E52,2)</f>
        <v>0</v>
      </c>
      <c r="D12" s="446">
        <f t="shared" si="0"/>
        <v>0</v>
      </c>
      <c r="E12" s="441"/>
      <c r="F12" s="439"/>
    </row>
    <row r="13" spans="1:6" s="72" customFormat="1" ht="13" x14ac:dyDescent="0.25">
      <c r="A13" s="71"/>
      <c r="B13" s="444" t="str">
        <f>'B-_Volet_financier'!D58</f>
        <v>Equipements/investissements : Matériel informatique</v>
      </c>
      <c r="C13" s="445">
        <f>ROUND('B-_Volet_financier'!E58,2)</f>
        <v>0</v>
      </c>
      <c r="D13" s="446">
        <f t="shared" si="0"/>
        <v>0</v>
      </c>
      <c r="E13" s="441"/>
      <c r="F13" s="439"/>
    </row>
    <row r="14" spans="1:6" s="72" customFormat="1" ht="13" x14ac:dyDescent="0.25">
      <c r="A14" s="71"/>
      <c r="B14" s="444" t="str">
        <f>'B-_Volet_financier'!D63</f>
        <v>Equipements/investissements : Logiciels et brevets</v>
      </c>
      <c r="C14" s="445">
        <f>ROUND('B-_Volet_financier'!E63,2)</f>
        <v>0</v>
      </c>
      <c r="D14" s="446">
        <f t="shared" si="0"/>
        <v>0</v>
      </c>
      <c r="E14" s="441"/>
      <c r="F14" s="439"/>
    </row>
    <row r="15" spans="1:6" s="72" customFormat="1" ht="13" x14ac:dyDescent="0.25">
      <c r="A15" s="71"/>
      <c r="B15" s="444" t="str">
        <f>'B-_Volet_financier'!D69</f>
        <v>Equipements/investissements : Ingénierie</v>
      </c>
      <c r="C15" s="445">
        <f>ROUND('B-_Volet_financier'!E69,2)</f>
        <v>0</v>
      </c>
      <c r="D15" s="446">
        <f t="shared" si="0"/>
        <v>0</v>
      </c>
      <c r="E15" s="441"/>
      <c r="F15" s="439"/>
    </row>
    <row r="16" spans="1:6" s="72" customFormat="1" ht="13" x14ac:dyDescent="0.25">
      <c r="A16" s="71"/>
      <c r="B16" s="444" t="str">
        <f>'B-_Volet_financier'!B74</f>
        <v>Maîtrise d'œuvre (MOE) - réalisée en interne (dans la limite de 10% des dépenses totales du projet)</v>
      </c>
      <c r="C16" s="445">
        <f>ROUND('B-_Volet_financier'!E74,2)</f>
        <v>0</v>
      </c>
      <c r="D16" s="446">
        <f t="shared" si="0"/>
        <v>0</v>
      </c>
      <c r="E16" s="441"/>
      <c r="F16" s="439"/>
    </row>
    <row r="17" spans="1:6" s="72" customFormat="1" ht="13" x14ac:dyDescent="0.25">
      <c r="A17" s="71"/>
      <c r="B17" s="444" t="s">
        <v>122</v>
      </c>
      <c r="C17" s="445">
        <f>ROUND('B-_Volet_financier'!E76,2)-C16</f>
        <v>0</v>
      </c>
      <c r="D17" s="446">
        <v>0</v>
      </c>
      <c r="E17" s="441"/>
      <c r="F17" s="439"/>
    </row>
    <row r="18" spans="1:6" s="72" customFormat="1" ht="13" x14ac:dyDescent="0.25">
      <c r="A18" s="71"/>
      <c r="B18" s="444" t="str">
        <f>'B-_Volet_financier'!D82</f>
        <v>Fonctionnement : Certification des dépenses</v>
      </c>
      <c r="C18" s="445">
        <f>ROUND('B-_Volet_financier'!E82,2)</f>
        <v>0</v>
      </c>
      <c r="D18" s="446">
        <f>C18</f>
        <v>0</v>
      </c>
      <c r="E18" s="441"/>
      <c r="F18" s="439"/>
    </row>
    <row r="19" spans="1:6" s="72" customFormat="1" ht="13" x14ac:dyDescent="0.25">
      <c r="A19" s="71"/>
      <c r="B19" s="444" t="str">
        <f>'B-_Volet_financier'!D87</f>
        <v>Fonctionnement : Prestations extérieures - Formation / Communication / Animation</v>
      </c>
      <c r="C19" s="445">
        <f>ROUND('B-_Volet_financier'!E87,2)</f>
        <v>0</v>
      </c>
      <c r="D19" s="446">
        <v>0</v>
      </c>
      <c r="E19" s="441"/>
      <c r="F19" s="439"/>
    </row>
    <row r="20" spans="1:6" s="72" customFormat="1" ht="13" x14ac:dyDescent="0.25">
      <c r="A20" s="71"/>
      <c r="B20" s="444" t="str">
        <f>'B-_Volet_financier'!D93</f>
        <v>Fonctionnement : Autres dépenses</v>
      </c>
      <c r="C20" s="445">
        <f>ROUND('B-_Volet_financier'!E93,2)</f>
        <v>0</v>
      </c>
      <c r="D20" s="446">
        <v>0</v>
      </c>
      <c r="E20" s="441"/>
      <c r="F20" s="439"/>
    </row>
    <row r="21" spans="1:6" s="72" customFormat="1" ht="19.5" customHeight="1" x14ac:dyDescent="0.25">
      <c r="A21" s="71">
        <f>ROUND(IFERROR(A13/SUM(D13:D20)*D21,0),2)</f>
        <v>0</v>
      </c>
      <c r="B21" s="442" t="s">
        <v>123</v>
      </c>
      <c r="C21" s="447">
        <f>ROUND(SUM(C9:C20),2)</f>
        <v>0</v>
      </c>
      <c r="D21" s="447">
        <f>IFERROR(C21*(IF('[3]B- Volet financier'!$C$9="Petite",55%,IF('[3]B- Volet financier'!$C$9="Moyenne",45%,35%))+IF('[3]B- Volet financier'!$C$9="DROM-COM",15%,IF('[3]B- Volet financier'!$C$9="Corse",5%,0%))),0)</f>
        <v>0</v>
      </c>
      <c r="E21" s="448" t="str">
        <f>IF(C21&gt;999999, "Montant de total des dépenses supérieur ou égal à 1 M€, veuillez remplir l'onglet F du fichier", "")</f>
        <v/>
      </c>
      <c r="F21" s="439"/>
    </row>
    <row r="22" spans="1:6" s="72" customFormat="1" ht="13.5" thickBot="1" x14ac:dyDescent="0.3">
      <c r="A22" s="71"/>
      <c r="B22" s="120"/>
      <c r="C22" s="120"/>
      <c r="D22" s="120"/>
      <c r="E22" s="120"/>
      <c r="F22" s="120"/>
    </row>
    <row r="23" spans="1:6" s="122" customFormat="1" ht="18" thickBot="1" x14ac:dyDescent="0.4">
      <c r="A23" s="71">
        <f>ROUND(IFERROR((A21+#REF!+#REF!)*C23/(#REF!+#REF!+D21),0),2)</f>
        <v>0</v>
      </c>
      <c r="B23" s="121" t="s">
        <v>124</v>
      </c>
      <c r="C23" s="502"/>
      <c r="D23" s="502"/>
      <c r="E23"/>
    </row>
    <row r="24" spans="1:6" ht="27" customHeight="1" x14ac:dyDescent="0.3"/>
    <row r="25" spans="1:6" s="3" customFormat="1" ht="39" customHeight="1" x14ac:dyDescent="0.25">
      <c r="A25" s="454" t="s">
        <v>416</v>
      </c>
      <c r="B25" s="454"/>
      <c r="C25" s="454"/>
      <c r="D25" s="454"/>
      <c r="E25" s="454"/>
      <c r="F25" s="454"/>
    </row>
    <row r="26" spans="1:6" s="72" customFormat="1" ht="13" x14ac:dyDescent="0.25">
      <c r="A26" s="503" t="s">
        <v>417</v>
      </c>
      <c r="B26" s="503"/>
      <c r="C26" s="71"/>
      <c r="D26" s="71"/>
      <c r="E26" s="71"/>
      <c r="F26" s="71"/>
    </row>
    <row r="27" spans="1:6" s="72" customFormat="1" ht="37" customHeight="1" x14ac:dyDescent="0.25">
      <c r="A27" s="117"/>
      <c r="B27" s="124" t="s">
        <v>125</v>
      </c>
      <c r="C27" s="118" t="s">
        <v>126</v>
      </c>
      <c r="D27" s="119" t="s">
        <v>415</v>
      </c>
      <c r="E27" s="330" t="s">
        <v>420</v>
      </c>
      <c r="F27" s="334" t="s">
        <v>37</v>
      </c>
    </row>
    <row r="28" spans="1:6" x14ac:dyDescent="0.3">
      <c r="A28" s="501" t="s">
        <v>127</v>
      </c>
      <c r="B28" s="125" t="s">
        <v>128</v>
      </c>
      <c r="C28" s="126">
        <f>C23</f>
        <v>0</v>
      </c>
      <c r="D28" s="126"/>
      <c r="F28" s="324"/>
    </row>
    <row r="29" spans="1:6" x14ac:dyDescent="0.3">
      <c r="A29" s="501"/>
      <c r="B29" s="125" t="s">
        <v>129</v>
      </c>
      <c r="C29" s="323"/>
      <c r="D29" s="436"/>
      <c r="E29" s="331"/>
      <c r="F29" s="436"/>
    </row>
    <row r="30" spans="1:6" x14ac:dyDescent="0.3">
      <c r="A30" s="501"/>
      <c r="B30" s="125" t="s">
        <v>130</v>
      </c>
      <c r="C30" s="323"/>
      <c r="D30" s="436"/>
      <c r="E30" s="331"/>
      <c r="F30" s="436"/>
    </row>
    <row r="31" spans="1:6" x14ac:dyDescent="0.3">
      <c r="A31" s="501"/>
      <c r="B31" s="127" t="s">
        <v>51</v>
      </c>
      <c r="C31" s="323"/>
      <c r="D31" s="436"/>
      <c r="E31" s="331"/>
      <c r="F31" s="436"/>
    </row>
    <row r="32" spans="1:6" x14ac:dyDescent="0.3">
      <c r="A32" s="501"/>
      <c r="B32" s="127" t="s">
        <v>51</v>
      </c>
      <c r="C32" s="323"/>
      <c r="D32" s="436"/>
      <c r="E32" s="331"/>
      <c r="F32" s="436"/>
    </row>
    <row r="33" spans="1:6" x14ac:dyDescent="0.3">
      <c r="A33" s="501"/>
      <c r="B33" s="127" t="s">
        <v>51</v>
      </c>
      <c r="C33" s="323"/>
      <c r="D33" s="436"/>
      <c r="E33" s="331"/>
      <c r="F33" s="436"/>
    </row>
    <row r="34" spans="1:6" s="130" customFormat="1" x14ac:dyDescent="0.3">
      <c r="A34" s="501"/>
      <c r="B34" s="128" t="s">
        <v>131</v>
      </c>
      <c r="C34" s="129">
        <f>SUBTOTAL(9,C28:C33)</f>
        <v>0</v>
      </c>
      <c r="D34" s="129"/>
      <c r="E34" s="123"/>
      <c r="F34" s="328"/>
    </row>
    <row r="35" spans="1:6" x14ac:dyDescent="0.3">
      <c r="A35" s="501" t="s">
        <v>132</v>
      </c>
      <c r="B35" s="127" t="s">
        <v>133</v>
      </c>
      <c r="C35" s="323"/>
      <c r="D35" s="436"/>
      <c r="E35" s="331"/>
      <c r="F35" s="436"/>
    </row>
    <row r="36" spans="1:6" x14ac:dyDescent="0.3">
      <c r="A36" s="501"/>
      <c r="B36" s="127" t="s">
        <v>240</v>
      </c>
      <c r="C36" s="323"/>
      <c r="D36" s="436"/>
      <c r="E36" s="331"/>
      <c r="F36" s="436"/>
    </row>
    <row r="37" spans="1:6" x14ac:dyDescent="0.3">
      <c r="A37" s="501"/>
      <c r="B37" s="127" t="s">
        <v>51</v>
      </c>
      <c r="C37" s="323"/>
      <c r="D37" s="436"/>
      <c r="E37" s="331"/>
      <c r="F37" s="436"/>
    </row>
    <row r="38" spans="1:6" x14ac:dyDescent="0.3">
      <c r="A38" s="501"/>
      <c r="B38" s="127" t="s">
        <v>51</v>
      </c>
      <c r="C38" s="323"/>
      <c r="D38" s="436"/>
      <c r="E38" s="331"/>
      <c r="F38" s="436"/>
    </row>
    <row r="39" spans="1:6" s="130" customFormat="1" x14ac:dyDescent="0.3">
      <c r="A39" s="501"/>
      <c r="B39" s="128" t="s">
        <v>134</v>
      </c>
      <c r="C39" s="325">
        <f>SUBTOTAL(9,C35:C38)</f>
        <v>0</v>
      </c>
      <c r="D39" s="324"/>
      <c r="E39" s="123"/>
      <c r="F39" s="328"/>
    </row>
    <row r="40" spans="1:6" x14ac:dyDescent="0.3">
      <c r="A40" s="501" t="s">
        <v>252</v>
      </c>
      <c r="B40" s="125" t="s">
        <v>135</v>
      </c>
      <c r="C40" s="326">
        <f>C46-C39-C34-SUM(C41:C44)</f>
        <v>0</v>
      </c>
      <c r="D40" s="329"/>
      <c r="E40" s="331"/>
      <c r="F40" s="335"/>
    </row>
    <row r="41" spans="1:6" ht="41.5" customHeight="1" x14ac:dyDescent="0.3">
      <c r="A41" s="501"/>
      <c r="B41" s="125" t="s">
        <v>136</v>
      </c>
      <c r="C41" s="323"/>
      <c r="D41" s="329"/>
      <c r="E41" s="331"/>
      <c r="F41" s="335" t="s">
        <v>469</v>
      </c>
    </row>
    <row r="42" spans="1:6" x14ac:dyDescent="0.3">
      <c r="A42" s="501"/>
      <c r="B42" s="125" t="s">
        <v>419</v>
      </c>
      <c r="C42" s="323"/>
      <c r="D42" s="436"/>
      <c r="E42" s="437"/>
      <c r="F42" s="436"/>
    </row>
    <row r="43" spans="1:6" x14ac:dyDescent="0.3">
      <c r="A43" s="501"/>
      <c r="B43" s="127" t="s">
        <v>418</v>
      </c>
      <c r="C43" s="323"/>
      <c r="D43" s="436"/>
      <c r="E43" s="437"/>
      <c r="F43" s="436"/>
    </row>
    <row r="44" spans="1:6" x14ac:dyDescent="0.3">
      <c r="A44" s="501"/>
      <c r="B44" s="127" t="s">
        <v>51</v>
      </c>
      <c r="C44" s="323"/>
      <c r="D44" s="436"/>
      <c r="E44" s="437"/>
      <c r="F44" s="436"/>
    </row>
    <row r="45" spans="1:6" s="130" customFormat="1" x14ac:dyDescent="0.3">
      <c r="A45" s="501"/>
      <c r="B45" s="128" t="s">
        <v>137</v>
      </c>
      <c r="C45" s="325">
        <f>SUBTOTAL(9,C40:C44)</f>
        <v>0</v>
      </c>
      <c r="D45" s="324"/>
      <c r="E45" s="332"/>
      <c r="F45" s="328"/>
    </row>
    <row r="46" spans="1:6" s="130" customFormat="1" x14ac:dyDescent="0.3">
      <c r="A46" s="131" t="s">
        <v>50</v>
      </c>
      <c r="B46" s="132"/>
      <c r="C46" s="327">
        <f>C21</f>
        <v>0</v>
      </c>
      <c r="D46" s="328"/>
      <c r="E46" s="333"/>
      <c r="F46" s="328"/>
    </row>
  </sheetData>
  <sheetProtection algorithmName="SHA-512" hashValue="4BMRZQVYkmjXZux4D+Jlj9ymmABCrLIRqOO2D/edK+xGBzi3IDwzRcd6kghJUPjCbd/X32opfrOx49TDiEFHlQ==" saltValue="ThPli1gnVctvitJ8LYDQIA==" spinCount="100000" sheet="1" objects="1" scenarios="1" formatCells="0" formatColumns="0" formatRows="0" insertRows="0"/>
  <mergeCells count="8">
    <mergeCell ref="B2:C2"/>
    <mergeCell ref="A40:A45"/>
    <mergeCell ref="A4:F4"/>
    <mergeCell ref="C23:D23"/>
    <mergeCell ref="A25:F25"/>
    <mergeCell ref="A28:A34"/>
    <mergeCell ref="A35:A39"/>
    <mergeCell ref="A26:B26"/>
  </mergeCells>
  <conditionalFormatting sqref="D8:E21">
    <cfRule type="expression" dxfId="6" priority="2" stopIfTrue="1">
      <formula>$A$2=0</formula>
    </cfRule>
  </conditionalFormatting>
  <pageMargins left="0.70866141732283516" right="0.70866141732283516" top="0.74803149606299213" bottom="0.74803149606299213" header="0.31496062992126012" footer="0.31496062992126012"/>
  <pageSetup paperSize="9" fitToHeight="0" orientation="portrait" r:id="rId1"/>
  <headerFooter>
    <oddFooter>&amp;L&amp;A&amp;R&amp;P/&amp;N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pageSetUpPr fitToPage="1"/>
  </sheetPr>
  <dimension ref="A1:G71"/>
  <sheetViews>
    <sheetView topLeftCell="A17" workbookViewId="0">
      <selection activeCell="E54" sqref="E54:F54"/>
    </sheetView>
  </sheetViews>
  <sheetFormatPr baseColWidth="10" defaultRowHeight="14" x14ac:dyDescent="0.3"/>
  <cols>
    <col min="1" max="1" width="10.90625" style="1" customWidth="1"/>
    <col min="2" max="2" width="35.36328125" style="1" customWidth="1"/>
    <col min="3" max="3" width="29.1796875" style="1" customWidth="1"/>
    <col min="4" max="4" width="50.90625" style="1" customWidth="1"/>
    <col min="5" max="5" width="29.1796875" style="1" customWidth="1"/>
    <col min="6" max="6" width="30.6328125" style="1" customWidth="1"/>
    <col min="7" max="7" width="10.90625" style="1" customWidth="1"/>
    <col min="8" max="16384" width="10.90625" style="1"/>
  </cols>
  <sheetData>
    <row r="1" spans="1:6" ht="14.25" customHeight="1" x14ac:dyDescent="0.3">
      <c r="E1" s="2"/>
      <c r="F1" s="2"/>
    </row>
    <row r="2" spans="1:6" ht="14.25" customHeight="1" x14ac:dyDescent="0.35">
      <c r="C2"/>
      <c r="D2" s="417"/>
      <c r="E2" s="500"/>
      <c r="F2" s="2"/>
    </row>
    <row r="3" spans="1:6" ht="14.25" customHeight="1" x14ac:dyDescent="0.3">
      <c r="D3" s="417"/>
      <c r="E3" s="500"/>
      <c r="F3" s="2"/>
    </row>
    <row r="4" spans="1:6" ht="14.25" customHeight="1" x14ac:dyDescent="0.3">
      <c r="D4" s="417"/>
      <c r="E4" s="500"/>
      <c r="F4" s="2"/>
    </row>
    <row r="5" spans="1:6" ht="45" customHeight="1" x14ac:dyDescent="0.4">
      <c r="C5" s="507" t="s">
        <v>138</v>
      </c>
      <c r="D5" s="507"/>
      <c r="E5" s="500"/>
      <c r="F5" s="2"/>
    </row>
    <row r="6" spans="1:6" ht="14.25" customHeight="1" x14ac:dyDescent="0.3">
      <c r="D6" s="417"/>
      <c r="E6" s="500"/>
      <c r="F6" s="2"/>
    </row>
    <row r="7" spans="1:6" ht="14.25" customHeight="1" x14ac:dyDescent="0.3">
      <c r="D7" s="417"/>
      <c r="E7" s="500"/>
      <c r="F7" s="2"/>
    </row>
    <row r="8" spans="1:6" ht="27" customHeight="1" x14ac:dyDescent="0.3">
      <c r="C8" s="508" t="s">
        <v>460</v>
      </c>
      <c r="D8" s="508"/>
      <c r="E8" s="2"/>
      <c r="F8" s="2"/>
    </row>
    <row r="9" spans="1:6" ht="12" customHeight="1" x14ac:dyDescent="0.3">
      <c r="E9" s="2"/>
      <c r="F9" s="2"/>
    </row>
    <row r="10" spans="1:6" s="3" customFormat="1" ht="39" customHeight="1" x14ac:dyDescent="0.25">
      <c r="A10" s="509" t="s">
        <v>458</v>
      </c>
      <c r="B10" s="509"/>
      <c r="C10" s="509"/>
      <c r="D10" s="509"/>
      <c r="E10" s="509"/>
      <c r="F10" s="509"/>
    </row>
    <row r="12" spans="1:6" x14ac:dyDescent="0.3">
      <c r="C12" s="133" t="s">
        <v>139</v>
      </c>
      <c r="D12" s="134" t="s">
        <v>140</v>
      </c>
      <c r="E12" s="135" t="s">
        <v>141</v>
      </c>
    </row>
    <row r="13" spans="1:6" x14ac:dyDescent="0.3">
      <c r="B13" s="136" t="s">
        <v>142</v>
      </c>
      <c r="C13" s="137" t="s">
        <v>143</v>
      </c>
      <c r="D13" s="138"/>
      <c r="E13" s="138"/>
    </row>
    <row r="14" spans="1:6" x14ac:dyDescent="0.3">
      <c r="B14" s="136" t="s">
        <v>144</v>
      </c>
      <c r="C14" s="137" t="s">
        <v>145</v>
      </c>
      <c r="D14" s="138"/>
      <c r="E14" s="138"/>
    </row>
    <row r="15" spans="1:6" x14ac:dyDescent="0.3">
      <c r="B15" s="136" t="s">
        <v>146</v>
      </c>
      <c r="C15" s="137" t="s">
        <v>147</v>
      </c>
      <c r="D15" s="138"/>
      <c r="E15" s="138"/>
    </row>
    <row r="16" spans="1:6" x14ac:dyDescent="0.3">
      <c r="B16" s="136" t="s">
        <v>148</v>
      </c>
      <c r="C16" s="137" t="s">
        <v>149</v>
      </c>
      <c r="D16" s="138"/>
      <c r="E16" s="138"/>
    </row>
    <row r="17" spans="2:5" x14ac:dyDescent="0.3">
      <c r="B17" s="136" t="s">
        <v>150</v>
      </c>
      <c r="C17" s="137" t="s">
        <v>151</v>
      </c>
      <c r="D17" s="138"/>
      <c r="E17" s="138"/>
    </row>
    <row r="18" spans="2:5" x14ac:dyDescent="0.3">
      <c r="B18" s="136" t="s">
        <v>152</v>
      </c>
      <c r="C18" s="137" t="s">
        <v>153</v>
      </c>
      <c r="D18" s="138"/>
      <c r="E18" s="138"/>
    </row>
    <row r="19" spans="2:5" x14ac:dyDescent="0.3">
      <c r="B19" s="136" t="s">
        <v>154</v>
      </c>
      <c r="C19" s="137" t="s">
        <v>155</v>
      </c>
      <c r="D19" s="138"/>
      <c r="E19" s="138"/>
    </row>
    <row r="20" spans="2:5" x14ac:dyDescent="0.3">
      <c r="B20" s="136" t="s">
        <v>156</v>
      </c>
      <c r="C20" s="137" t="s">
        <v>157</v>
      </c>
      <c r="D20" s="138"/>
      <c r="E20" s="138"/>
    </row>
    <row r="21" spans="2:5" x14ac:dyDescent="0.3">
      <c r="B21" s="136" t="s">
        <v>158</v>
      </c>
      <c r="C21" s="137" t="s">
        <v>159</v>
      </c>
      <c r="D21" s="138"/>
      <c r="E21" s="138"/>
    </row>
    <row r="22" spans="2:5" x14ac:dyDescent="0.3">
      <c r="B22" s="136" t="s">
        <v>160</v>
      </c>
      <c r="C22" s="137" t="s">
        <v>161</v>
      </c>
      <c r="D22" s="138"/>
      <c r="E22" s="138"/>
    </row>
    <row r="23" spans="2:5" x14ac:dyDescent="0.3">
      <c r="B23" s="136" t="s">
        <v>162</v>
      </c>
      <c r="C23" s="137" t="s">
        <v>163</v>
      </c>
      <c r="D23" s="138"/>
      <c r="E23" s="138"/>
    </row>
    <row r="24" spans="2:5" x14ac:dyDescent="0.3">
      <c r="B24" s="139" t="s">
        <v>164</v>
      </c>
      <c r="C24" s="134" t="s">
        <v>165</v>
      </c>
      <c r="D24" s="140">
        <f>SUM(D13:D23)</f>
        <v>0</v>
      </c>
      <c r="E24" s="141">
        <f>SUM(E13:E23)</f>
        <v>0</v>
      </c>
    </row>
    <row r="25" spans="2:5" ht="7.5" customHeight="1" x14ac:dyDescent="0.3"/>
    <row r="26" spans="2:5" x14ac:dyDescent="0.3">
      <c r="C26" s="142" t="s">
        <v>166</v>
      </c>
      <c r="D26" s="143" t="str">
        <f>IF(D24&lt;(D13+D14)/2,"ENTREPRISE EN DIFFICULTE","ENTREPRISE NON EN DIFFICULTE")</f>
        <v>ENTREPRISE NON EN DIFFICULTE</v>
      </c>
    </row>
    <row r="28" spans="2:5" x14ac:dyDescent="0.3">
      <c r="C28" s="133" t="s">
        <v>139</v>
      </c>
      <c r="D28" s="134" t="s">
        <v>140</v>
      </c>
      <c r="E28" s="135" t="s">
        <v>141</v>
      </c>
    </row>
    <row r="29" spans="2:5" s="144" customFormat="1" x14ac:dyDescent="0.35">
      <c r="B29" s="145" t="s">
        <v>167</v>
      </c>
      <c r="C29" s="146" t="s">
        <v>168</v>
      </c>
      <c r="D29" s="147"/>
      <c r="E29" s="147"/>
    </row>
    <row r="30" spans="2:5" s="144" customFormat="1" x14ac:dyDescent="0.35">
      <c r="B30" s="145" t="s">
        <v>169</v>
      </c>
      <c r="C30" s="146" t="s">
        <v>170</v>
      </c>
      <c r="D30" s="147"/>
      <c r="E30" s="147"/>
    </row>
    <row r="31" spans="2:5" s="144" customFormat="1" ht="28" x14ac:dyDescent="0.35">
      <c r="B31" s="145" t="s">
        <v>171</v>
      </c>
      <c r="C31" s="146" t="s">
        <v>172</v>
      </c>
      <c r="D31" s="147"/>
      <c r="E31" s="147"/>
    </row>
    <row r="32" spans="2:5" s="144" customFormat="1" ht="28" x14ac:dyDescent="0.35">
      <c r="B32" s="145" t="s">
        <v>173</v>
      </c>
      <c r="C32" s="146" t="s">
        <v>174</v>
      </c>
      <c r="D32" s="147"/>
      <c r="E32" s="147"/>
    </row>
    <row r="33" spans="2:5" s="144" customFormat="1" x14ac:dyDescent="0.35">
      <c r="B33" s="148" t="s">
        <v>175</v>
      </c>
      <c r="C33" s="149"/>
      <c r="D33" s="150">
        <f>SUM(D29:D32)</f>
        <v>0</v>
      </c>
      <c r="E33" s="151">
        <f>SUM(E29:E32)</f>
        <v>0</v>
      </c>
    </row>
    <row r="34" spans="2:5" s="144" customFormat="1" x14ac:dyDescent="0.35">
      <c r="B34" s="152" t="s">
        <v>176</v>
      </c>
      <c r="C34" s="153"/>
      <c r="D34" s="154" t="str">
        <f>IFERROR(D33/D24,"")</f>
        <v/>
      </c>
      <c r="E34" s="155" t="str">
        <f>IFERROR(E33/E24,"")</f>
        <v/>
      </c>
    </row>
    <row r="35" spans="2:5" ht="7.5" customHeight="1" x14ac:dyDescent="0.3"/>
    <row r="36" spans="2:5" x14ac:dyDescent="0.3">
      <c r="C36" s="133" t="s">
        <v>139</v>
      </c>
      <c r="D36" s="134" t="s">
        <v>140</v>
      </c>
      <c r="E36" s="135" t="s">
        <v>141</v>
      </c>
    </row>
    <row r="37" spans="2:5" s="144" customFormat="1" x14ac:dyDescent="0.35">
      <c r="B37" s="145" t="s">
        <v>177</v>
      </c>
      <c r="C37" s="146" t="s">
        <v>178</v>
      </c>
      <c r="D37" s="147"/>
      <c r="E37" s="147"/>
    </row>
    <row r="38" spans="2:5" s="144" customFormat="1" x14ac:dyDescent="0.35">
      <c r="B38" s="145" t="s">
        <v>179</v>
      </c>
      <c r="C38" s="146" t="s">
        <v>180</v>
      </c>
      <c r="D38" s="147"/>
      <c r="E38" s="147"/>
    </row>
    <row r="39" spans="2:5" s="144" customFormat="1" x14ac:dyDescent="0.35">
      <c r="B39" s="145" t="s">
        <v>181</v>
      </c>
      <c r="C39" s="146" t="s">
        <v>182</v>
      </c>
      <c r="D39" s="147"/>
      <c r="E39" s="147"/>
    </row>
    <row r="40" spans="2:5" s="144" customFormat="1" ht="28" x14ac:dyDescent="0.35">
      <c r="B40" s="145" t="s">
        <v>183</v>
      </c>
      <c r="C40" s="146" t="s">
        <v>184</v>
      </c>
      <c r="D40" s="147"/>
      <c r="E40" s="147"/>
    </row>
    <row r="41" spans="2:5" s="144" customFormat="1" ht="28" x14ac:dyDescent="0.35">
      <c r="B41" s="145" t="s">
        <v>185</v>
      </c>
      <c r="C41" s="146" t="s">
        <v>186</v>
      </c>
      <c r="D41" s="147"/>
      <c r="E41" s="147"/>
    </row>
    <row r="42" spans="2:5" s="144" customFormat="1" x14ac:dyDescent="0.35">
      <c r="B42" s="145" t="s">
        <v>187</v>
      </c>
      <c r="C42" s="146" t="s">
        <v>188</v>
      </c>
      <c r="D42" s="147"/>
      <c r="E42" s="147"/>
    </row>
    <row r="43" spans="2:5" s="144" customFormat="1" x14ac:dyDescent="0.35">
      <c r="B43" s="145" t="s">
        <v>189</v>
      </c>
      <c r="C43" s="146" t="s">
        <v>190</v>
      </c>
      <c r="D43" s="147"/>
      <c r="E43" s="147"/>
    </row>
    <row r="44" spans="2:5" s="144" customFormat="1" x14ac:dyDescent="0.35">
      <c r="B44" s="145" t="s">
        <v>191</v>
      </c>
      <c r="C44" s="146" t="s">
        <v>192</v>
      </c>
      <c r="D44" s="147"/>
      <c r="E44" s="147"/>
    </row>
    <row r="45" spans="2:5" s="144" customFormat="1" x14ac:dyDescent="0.35">
      <c r="B45" s="145" t="s">
        <v>193</v>
      </c>
      <c r="C45" s="146" t="s">
        <v>194</v>
      </c>
      <c r="D45" s="147"/>
      <c r="E45" s="147"/>
    </row>
    <row r="46" spans="2:5" s="144" customFormat="1" x14ac:dyDescent="0.35">
      <c r="B46" s="148" t="s">
        <v>195</v>
      </c>
      <c r="C46" s="149"/>
      <c r="D46" s="150">
        <f>D37-SUM(D38:D45)</f>
        <v>0</v>
      </c>
      <c r="E46" s="151">
        <f>E37-SUM(E38:E45)</f>
        <v>0</v>
      </c>
    </row>
    <row r="47" spans="2:5" s="144" customFormat="1" x14ac:dyDescent="0.35">
      <c r="B47" s="145" t="s">
        <v>196</v>
      </c>
      <c r="C47" s="146" t="s">
        <v>197</v>
      </c>
      <c r="D47" s="147"/>
      <c r="E47" s="147"/>
    </row>
    <row r="48" spans="2:5" s="144" customFormat="1" ht="28" x14ac:dyDescent="0.35">
      <c r="B48" s="152" t="s">
        <v>198</v>
      </c>
      <c r="C48" s="153"/>
      <c r="D48" s="154" t="str">
        <f>IFERROR(D46/D47,"")</f>
        <v/>
      </c>
      <c r="E48" s="155" t="str">
        <f>IFERROR(E46/E47,"")</f>
        <v/>
      </c>
    </row>
    <row r="49" spans="1:6" ht="7.5" customHeight="1" x14ac:dyDescent="0.3"/>
    <row r="50" spans="1:6" x14ac:dyDescent="0.3">
      <c r="C50" s="142" t="s">
        <v>199</v>
      </c>
      <c r="D50" s="143" t="str">
        <f>IF(AND(D34&gt;7.5,E34&gt;7.5,D48&lt;1,E48,1),"ENTREPRISE EN DIFFICULTE","ENTREPRISE NON EN DIFFICULTE")</f>
        <v>ENTREPRISE NON EN DIFFICULTE</v>
      </c>
    </row>
    <row r="52" spans="1:6" s="3" customFormat="1" ht="39" customHeight="1" x14ac:dyDescent="0.25">
      <c r="A52" s="509" t="s">
        <v>459</v>
      </c>
      <c r="B52" s="509"/>
      <c r="C52" s="509"/>
      <c r="D52" s="509"/>
      <c r="E52" s="509"/>
      <c r="F52" s="509"/>
    </row>
    <row r="53" spans="1:6" s="399" customFormat="1" x14ac:dyDescent="0.3"/>
    <row r="54" spans="1:6" s="399" customFormat="1" ht="15.5" x14ac:dyDescent="0.3">
      <c r="B54" s="400" t="s">
        <v>200</v>
      </c>
      <c r="C54" s="401"/>
      <c r="D54" s="402" t="s">
        <v>201</v>
      </c>
      <c r="E54" s="510"/>
      <c r="F54" s="511"/>
    </row>
    <row r="55" spans="1:6" s="399" customFormat="1" ht="39" customHeight="1" x14ac:dyDescent="0.3">
      <c r="B55" s="512" t="s">
        <v>202</v>
      </c>
      <c r="C55" s="512"/>
      <c r="D55" s="512"/>
      <c r="E55" s="512"/>
      <c r="F55" s="512"/>
    </row>
    <row r="56" spans="1:6" s="403" customFormat="1" ht="15.5" customHeight="1" x14ac:dyDescent="0.35">
      <c r="B56" s="404" t="s">
        <v>453</v>
      </c>
      <c r="D56" s="405"/>
      <c r="E56" s="405"/>
      <c r="F56" s="405"/>
    </row>
    <row r="57" spans="1:6" s="403" customFormat="1" ht="7.75" customHeight="1" x14ac:dyDescent="0.35">
      <c r="B57" s="404"/>
      <c r="D57" s="405"/>
      <c r="E57" s="405"/>
      <c r="F57" s="405"/>
    </row>
    <row r="58" spans="1:6" s="403" customFormat="1" ht="19.75" customHeight="1" x14ac:dyDescent="0.3">
      <c r="B58" s="406" t="s">
        <v>203</v>
      </c>
      <c r="D58" s="405"/>
      <c r="E58" s="405"/>
      <c r="F58" s="405"/>
    </row>
    <row r="59" spans="1:6" s="399" customFormat="1" ht="19.25" customHeight="1" x14ac:dyDescent="0.3">
      <c r="B59" s="407" t="s">
        <v>457</v>
      </c>
      <c r="D59" s="407"/>
      <c r="E59" s="407"/>
      <c r="F59" s="407"/>
    </row>
    <row r="60" spans="1:6" s="399" customFormat="1" ht="4" customHeight="1" x14ac:dyDescent="0.3">
      <c r="B60" s="407"/>
      <c r="D60" s="407"/>
      <c r="E60" s="407"/>
      <c r="F60" s="407"/>
    </row>
    <row r="61" spans="1:6" s="399" customFormat="1" ht="15.5" customHeight="1" x14ac:dyDescent="0.3">
      <c r="B61" s="407" t="s">
        <v>454</v>
      </c>
      <c r="D61" s="407"/>
      <c r="E61" s="407"/>
      <c r="F61" s="407"/>
    </row>
    <row r="62" spans="1:6" s="399" customFormat="1" ht="7" customHeight="1" x14ac:dyDescent="0.3">
      <c r="B62" s="407"/>
      <c r="D62" s="407"/>
      <c r="E62" s="407"/>
      <c r="F62" s="407"/>
    </row>
    <row r="63" spans="1:6" s="399" customFormat="1" ht="12" customHeight="1" x14ac:dyDescent="0.3">
      <c r="C63" s="406" t="s">
        <v>204</v>
      </c>
    </row>
    <row r="64" spans="1:6" s="399" customFormat="1" ht="4" customHeight="1" x14ac:dyDescent="0.3"/>
    <row r="65" spans="1:7" s="399" customFormat="1" ht="30" customHeight="1" x14ac:dyDescent="0.3">
      <c r="B65" s="408"/>
      <c r="C65" s="513" t="s">
        <v>455</v>
      </c>
      <c r="D65" s="513"/>
      <c r="E65" s="513"/>
      <c r="F65" s="513"/>
    </row>
    <row r="66" spans="1:7" s="399" customFormat="1" ht="6.65" customHeight="1" x14ac:dyDescent="0.3"/>
    <row r="67" spans="1:7" s="399" customFormat="1" x14ac:dyDescent="0.3">
      <c r="B67" s="409"/>
      <c r="C67" s="409"/>
      <c r="D67" s="409"/>
      <c r="E67" s="409"/>
      <c r="F67" s="409"/>
    </row>
    <row r="68" spans="1:7" s="399" customFormat="1" ht="295.75" customHeight="1" x14ac:dyDescent="0.3">
      <c r="B68" s="504" t="s">
        <v>456</v>
      </c>
      <c r="C68" s="505"/>
      <c r="D68" s="505"/>
      <c r="E68" s="505"/>
      <c r="F68" s="506"/>
    </row>
    <row r="69" spans="1:7" s="399" customFormat="1" ht="27.75" customHeight="1" x14ac:dyDescent="0.3">
      <c r="B69" s="402"/>
      <c r="G69" s="410"/>
    </row>
    <row r="70" spans="1:7" s="399" customFormat="1" ht="15.5" x14ac:dyDescent="0.3">
      <c r="B70" s="411" t="s">
        <v>205</v>
      </c>
      <c r="C70" s="412"/>
      <c r="D70" s="411" t="s">
        <v>206</v>
      </c>
      <c r="E70" s="412"/>
      <c r="G70" s="413"/>
    </row>
    <row r="71" spans="1:7" s="399" customFormat="1" ht="37.5" customHeight="1" x14ac:dyDescent="0.3">
      <c r="A71" s="414"/>
      <c r="B71" s="415"/>
      <c r="C71" s="416"/>
      <c r="D71" s="415"/>
      <c r="E71" s="416"/>
      <c r="F71" s="414"/>
      <c r="G71" s="413"/>
    </row>
  </sheetData>
  <sheetProtection algorithmName="SHA-512" hashValue="3X36ggHzZxKuowZqo6LkdCLYxV4EPjrQtN9VPmGhZIMEt56qHLdPlauElvDz7H7BDrOiTpv9NOHONvrvbJQ+Lg==" saltValue="Ewiw76RTDq6ttebQIFuAuA==" spinCount="100000" sheet="1" objects="1" scenarios="1"/>
  <mergeCells count="9">
    <mergeCell ref="B68:F68"/>
    <mergeCell ref="E2:E7"/>
    <mergeCell ref="C5:D5"/>
    <mergeCell ref="C8:D8"/>
    <mergeCell ref="A10:F10"/>
    <mergeCell ref="A52:F52"/>
    <mergeCell ref="E54:F54"/>
    <mergeCell ref="B55:F55"/>
    <mergeCell ref="C65:F65"/>
  </mergeCells>
  <conditionalFormatting sqref="D26">
    <cfRule type="expression" dxfId="5" priority="3" stopIfTrue="1">
      <formula>NOT(ISERROR(SEARCH("ENTREPRISE EN DIFFICULTE",D26)))</formula>
    </cfRule>
  </conditionalFormatting>
  <conditionalFormatting sqref="D50">
    <cfRule type="expression" dxfId="4" priority="6" stopIfTrue="1">
      <formula>NOT(ISERROR(SEARCH("ENTREPRISE EN DIFFICULTE",D50)))</formula>
    </cfRule>
  </conditionalFormatting>
  <conditionalFormatting sqref="D34:E34">
    <cfRule type="cellIs" dxfId="3" priority="4" stopIfTrue="1" operator="greaterThan">
      <formula>7.5</formula>
    </cfRule>
  </conditionalFormatting>
  <conditionalFormatting sqref="D48:E48">
    <cfRule type="cellIs" dxfId="2" priority="5" stopIfTrue="1" operator="lessThan">
      <formula>1</formula>
    </cfRule>
  </conditionalFormatting>
  <printOptions horizontalCentered="1" verticalCentered="1"/>
  <pageMargins left="0.31496062992126012" right="0.31496062992126012" top="0.55118110236220508" bottom="0.55118110236220508" header="0.31496062992126012" footer="0.31496062992126012"/>
  <pageSetup paperSize="0" fitToHeight="0" orientation="portrait" horizontalDpi="0" verticalDpi="0" copies="0"/>
  <headerFooter>
    <oddFooter>&amp;L&amp;A&amp;R&amp;P/&amp;N</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8193" r:id="rId3" name="Option Button 1">
              <controlPr defaultSize="0" autoFill="0" autoLine="0" autoPict="0" altText="">
                <anchor moveWithCells="1">
                  <from>
                    <xdr:col>0</xdr:col>
                    <xdr:colOff>558800</xdr:colOff>
                    <xdr:row>55</xdr:row>
                    <xdr:rowOff>25400</xdr:rowOff>
                  </from>
                  <to>
                    <xdr:col>1</xdr:col>
                    <xdr:colOff>139700</xdr:colOff>
                    <xdr:row>56</xdr:row>
                    <xdr:rowOff>38100</xdr:rowOff>
                  </to>
                </anchor>
              </controlPr>
            </control>
          </mc:Choice>
        </mc:AlternateContent>
        <mc:AlternateContent xmlns:mc="http://schemas.openxmlformats.org/markup-compatibility/2006">
          <mc:Choice Requires="x14">
            <control shapeId="8194" r:id="rId4" name="Option Button 2">
              <controlPr defaultSize="0" autoFill="0" autoLine="0" autoPict="0">
                <anchor moveWithCells="1">
                  <from>
                    <xdr:col>0</xdr:col>
                    <xdr:colOff>558800</xdr:colOff>
                    <xdr:row>58</xdr:row>
                    <xdr:rowOff>44450</xdr:rowOff>
                  </from>
                  <to>
                    <xdr:col>1</xdr:col>
                    <xdr:colOff>139700</xdr:colOff>
                    <xdr:row>59</xdr:row>
                    <xdr:rowOff>25400</xdr:rowOff>
                  </to>
                </anchor>
              </controlPr>
            </control>
          </mc:Choice>
        </mc:AlternateContent>
        <mc:AlternateContent xmlns:mc="http://schemas.openxmlformats.org/markup-compatibility/2006">
          <mc:Choice Requires="x14">
            <control shapeId="8195" r:id="rId5" name="Option Button 3">
              <controlPr defaultSize="0" autoFill="0" autoLine="0" autoPict="0">
                <anchor moveWithCells="1">
                  <from>
                    <xdr:col>0</xdr:col>
                    <xdr:colOff>558800</xdr:colOff>
                    <xdr:row>60</xdr:row>
                    <xdr:rowOff>44450</xdr:rowOff>
                  </from>
                  <to>
                    <xdr:col>1</xdr:col>
                    <xdr:colOff>139700</xdr:colOff>
                    <xdr:row>61</xdr:row>
                    <xdr:rowOff>69850</xdr:rowOff>
                  </to>
                </anchor>
              </controlPr>
            </control>
          </mc:Choice>
        </mc:AlternateContent>
        <mc:AlternateContent xmlns:mc="http://schemas.openxmlformats.org/markup-compatibility/2006">
          <mc:Choice Requires="x14">
            <control shapeId="8196" r:id="rId6" name="Option Button 4">
              <controlPr defaultSize="0" autoFill="0" autoLine="0" autoPict="0" altText="">
                <anchor moveWithCells="1">
                  <from>
                    <xdr:col>1</xdr:col>
                    <xdr:colOff>1333500</xdr:colOff>
                    <xdr:row>64</xdr:row>
                    <xdr:rowOff>38100</xdr:rowOff>
                  </from>
                  <to>
                    <xdr:col>1</xdr:col>
                    <xdr:colOff>1670050</xdr:colOff>
                    <xdr:row>64</xdr:row>
                    <xdr:rowOff>260350</xdr:rowOff>
                  </to>
                </anchor>
              </controlPr>
            </control>
          </mc:Choice>
        </mc:AlternateContent>
        <mc:AlternateContent xmlns:mc="http://schemas.openxmlformats.org/markup-compatibility/2006">
          <mc:Choice Requires="x14">
            <control shapeId="8197" r:id="rId7" name="Option Button 5">
              <controlPr defaultSize="0" autoFill="0" autoLine="0" autoPict="0" altText="">
                <anchor moveWithCells="1">
                  <from>
                    <xdr:col>1</xdr:col>
                    <xdr:colOff>1333500</xdr:colOff>
                    <xdr:row>64</xdr:row>
                    <xdr:rowOff>38100</xdr:rowOff>
                  </from>
                  <to>
                    <xdr:col>1</xdr:col>
                    <xdr:colOff>1670050</xdr:colOff>
                    <xdr:row>64</xdr:row>
                    <xdr:rowOff>260350</xdr:rowOff>
                  </to>
                </anchor>
              </controlPr>
            </control>
          </mc:Choice>
        </mc:AlternateContent>
        <mc:AlternateContent xmlns:mc="http://schemas.openxmlformats.org/markup-compatibility/2006">
          <mc:Choice Requires="x14">
            <control shapeId="8198" r:id="rId8" name="Option Button 6">
              <controlPr defaultSize="0" autoFill="0" autoLine="0" autoPict="0" altText="">
                <anchor moveWithCells="1">
                  <from>
                    <xdr:col>1</xdr:col>
                    <xdr:colOff>1333500</xdr:colOff>
                    <xdr:row>64</xdr:row>
                    <xdr:rowOff>38100</xdr:rowOff>
                  </from>
                  <to>
                    <xdr:col>1</xdr:col>
                    <xdr:colOff>1670050</xdr:colOff>
                    <xdr:row>64</xdr:row>
                    <xdr:rowOff>260350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7F3AD-763C-4D41-BA42-AEC4EEC665FD}">
  <sheetPr>
    <tabColor theme="7" tint="0.59999389629810485"/>
    <pageSetUpPr fitToPage="1"/>
  </sheetPr>
  <dimension ref="A1:H33"/>
  <sheetViews>
    <sheetView showGridLines="0" zoomScale="82" zoomScaleNormal="82" workbookViewId="0">
      <selection activeCell="B9" sqref="B9:F10"/>
    </sheetView>
  </sheetViews>
  <sheetFormatPr baseColWidth="10" defaultColWidth="11.453125" defaultRowHeight="14.5" x14ac:dyDescent="0.35"/>
  <cols>
    <col min="1" max="1" width="11.453125" style="232"/>
    <col min="2" max="2" width="24.453125" style="232" customWidth="1"/>
    <col min="3" max="3" width="30.54296875" style="232" customWidth="1"/>
    <col min="4" max="4" width="43.81640625" style="232" customWidth="1"/>
    <col min="5" max="6" width="30.54296875" style="232" customWidth="1"/>
    <col min="7" max="7" width="17" style="232" customWidth="1"/>
    <col min="8" max="16384" width="11.453125" style="232"/>
  </cols>
  <sheetData>
    <row r="1" spans="1:7" ht="124.5" customHeight="1" x14ac:dyDescent="0.35"/>
    <row r="2" spans="1:7" ht="26" x14ac:dyDescent="0.35">
      <c r="A2" s="514" t="s">
        <v>432</v>
      </c>
      <c r="B2" s="514"/>
      <c r="C2" s="514"/>
      <c r="D2" s="514"/>
      <c r="E2" s="514"/>
      <c r="F2" s="514"/>
    </row>
    <row r="4" spans="1:7" ht="15.5" x14ac:dyDescent="0.35">
      <c r="B4" s="366" t="s">
        <v>200</v>
      </c>
      <c r="C4" s="367"/>
      <c r="D4" s="368" t="s">
        <v>201</v>
      </c>
      <c r="E4" s="515"/>
      <c r="F4" s="516"/>
    </row>
    <row r="5" spans="1:7" ht="39" customHeight="1" x14ac:dyDescent="0.35">
      <c r="B5" s="517" t="s">
        <v>433</v>
      </c>
      <c r="C5" s="517"/>
      <c r="D5" s="517"/>
      <c r="E5" s="517"/>
      <c r="F5" s="517"/>
      <c r="G5" s="369"/>
    </row>
    <row r="6" spans="1:7" s="370" customFormat="1" ht="20.149999999999999" customHeight="1" x14ac:dyDescent="0.35">
      <c r="B6" s="371" t="s">
        <v>434</v>
      </c>
      <c r="D6" s="372"/>
      <c r="E6" s="372"/>
      <c r="F6" s="372"/>
    </row>
    <row r="7" spans="1:7" ht="20.149999999999999" customHeight="1" x14ac:dyDescent="0.35">
      <c r="B7" s="373" t="s">
        <v>435</v>
      </c>
      <c r="D7" s="373"/>
      <c r="E7" s="373"/>
      <c r="F7" s="373"/>
      <c r="G7" s="373"/>
    </row>
    <row r="8" spans="1:7" x14ac:dyDescent="0.35">
      <c r="B8" s="232" t="s">
        <v>436</v>
      </c>
    </row>
    <row r="9" spans="1:7" x14ac:dyDescent="0.35">
      <c r="B9" s="518" t="s">
        <v>437</v>
      </c>
      <c r="C9" s="518"/>
      <c r="D9" s="518"/>
      <c r="E9" s="518"/>
      <c r="F9" s="518"/>
    </row>
    <row r="10" spans="1:7" ht="46.5" customHeight="1" x14ac:dyDescent="0.35">
      <c r="B10" s="519"/>
      <c r="C10" s="519"/>
      <c r="D10" s="519"/>
      <c r="E10" s="519"/>
      <c r="F10" s="519"/>
    </row>
    <row r="11" spans="1:7" ht="29" x14ac:dyDescent="0.35">
      <c r="B11" s="374" t="s">
        <v>438</v>
      </c>
      <c r="C11" s="375" t="s">
        <v>439</v>
      </c>
      <c r="D11" s="375" t="s">
        <v>440</v>
      </c>
      <c r="E11" s="376" t="s">
        <v>441</v>
      </c>
      <c r="F11" s="376" t="s">
        <v>442</v>
      </c>
    </row>
    <row r="12" spans="1:7" x14ac:dyDescent="0.35">
      <c r="B12" s="377"/>
      <c r="C12" s="378"/>
      <c r="D12" s="379"/>
      <c r="E12" s="380"/>
      <c r="F12" s="380"/>
    </row>
    <row r="13" spans="1:7" x14ac:dyDescent="0.35">
      <c r="B13" s="377"/>
      <c r="C13" s="378"/>
      <c r="D13" s="379"/>
      <c r="E13" s="380"/>
      <c r="F13" s="380"/>
    </row>
    <row r="14" spans="1:7" x14ac:dyDescent="0.35">
      <c r="B14" s="377"/>
      <c r="C14" s="378"/>
      <c r="D14" s="379"/>
      <c r="E14" s="380"/>
      <c r="F14" s="380"/>
    </row>
    <row r="15" spans="1:7" x14ac:dyDescent="0.35">
      <c r="B15" s="377"/>
      <c r="C15" s="378"/>
      <c r="D15" s="379"/>
      <c r="E15" s="380"/>
      <c r="F15" s="380"/>
    </row>
    <row r="16" spans="1:7" x14ac:dyDescent="0.35">
      <c r="B16" s="377"/>
      <c r="C16" s="378"/>
      <c r="D16" s="379"/>
      <c r="E16" s="380"/>
      <c r="F16" s="380"/>
    </row>
    <row r="17" spans="1:8" x14ac:dyDescent="0.35">
      <c r="B17" s="377"/>
      <c r="C17" s="378"/>
      <c r="D17" s="379"/>
      <c r="E17" s="380"/>
      <c r="F17" s="380"/>
    </row>
    <row r="18" spans="1:8" x14ac:dyDescent="0.35">
      <c r="B18" s="377"/>
      <c r="C18" s="378"/>
      <c r="D18" s="379"/>
      <c r="E18" s="380"/>
      <c r="F18" s="380"/>
    </row>
    <row r="19" spans="1:8" x14ac:dyDescent="0.35">
      <c r="B19" s="377"/>
      <c r="C19" s="377"/>
      <c r="D19" s="381"/>
      <c r="E19" s="382"/>
      <c r="F19" s="380"/>
    </row>
    <row r="20" spans="1:8" x14ac:dyDescent="0.35">
      <c r="D20" s="383" t="s">
        <v>50</v>
      </c>
      <c r="E20" s="384">
        <f>SUM(E12:E19)</f>
        <v>0</v>
      </c>
      <c r="F20" s="385">
        <f>SUM(F12:F19)</f>
        <v>0</v>
      </c>
    </row>
    <row r="21" spans="1:8" s="386" customFormat="1" x14ac:dyDescent="0.35">
      <c r="B21" s="387"/>
      <c r="C21" s="387"/>
      <c r="D21" s="387"/>
      <c r="E21" s="387"/>
      <c r="F21" s="387"/>
    </row>
    <row r="22" spans="1:8" ht="78" customHeight="1" x14ac:dyDescent="0.35">
      <c r="B22" s="520" t="s">
        <v>443</v>
      </c>
      <c r="C22" s="521"/>
      <c r="D22" s="521"/>
      <c r="E22" s="521"/>
      <c r="F22" s="522"/>
    </row>
    <row r="23" spans="1:8" ht="27.75" customHeight="1" x14ac:dyDescent="0.35">
      <c r="B23" s="388"/>
      <c r="H23" s="389"/>
    </row>
    <row r="24" spans="1:8" ht="15.5" x14ac:dyDescent="0.35">
      <c r="B24" s="368" t="s">
        <v>205</v>
      </c>
      <c r="C24" s="390"/>
      <c r="D24" s="368" t="s">
        <v>206</v>
      </c>
      <c r="E24" s="390"/>
      <c r="H24" s="391"/>
    </row>
    <row r="25" spans="1:8" ht="37.5" customHeight="1" x14ac:dyDescent="0.35">
      <c r="A25" s="392"/>
      <c r="B25" s="393"/>
      <c r="C25" s="394"/>
      <c r="D25" s="393"/>
      <c r="E25" s="394"/>
      <c r="F25" s="392"/>
      <c r="H25" s="391"/>
    </row>
    <row r="27" spans="1:8" x14ac:dyDescent="0.35">
      <c r="B27" s="395" t="s">
        <v>444</v>
      </c>
    </row>
    <row r="28" spans="1:8" x14ac:dyDescent="0.35">
      <c r="B28" s="395"/>
    </row>
    <row r="29" spans="1:8" ht="15.5" x14ac:dyDescent="0.35">
      <c r="B29" s="396" t="s">
        <v>440</v>
      </c>
      <c r="C29" s="368"/>
    </row>
    <row r="30" spans="1:8" x14ac:dyDescent="0.35">
      <c r="C30" s="397" t="s">
        <v>445</v>
      </c>
      <c r="D30" s="398" t="s">
        <v>446</v>
      </c>
    </row>
    <row r="31" spans="1:8" x14ac:dyDescent="0.35">
      <c r="C31" s="397" t="s">
        <v>447</v>
      </c>
      <c r="D31" s="398" t="s">
        <v>448</v>
      </c>
    </row>
    <row r="32" spans="1:8" x14ac:dyDescent="0.35">
      <c r="C32" s="397" t="s">
        <v>449</v>
      </c>
      <c r="D32" s="398" t="s">
        <v>450</v>
      </c>
    </row>
    <row r="33" spans="3:4" x14ac:dyDescent="0.35">
      <c r="C33" s="397" t="s">
        <v>451</v>
      </c>
      <c r="D33" s="398" t="s">
        <v>452</v>
      </c>
    </row>
  </sheetData>
  <sheetProtection algorithmName="SHA-512" hashValue="4CGfzF+rcfOAGhsCog/f0CTcOyODaWDVMto/EgdZLaJiSElKKYdN4L7+M5SyGdLkxq3YoQ7FhgfOPr//tSzQWw==" saltValue="cUZSZzTkQ2lcg8+8nxgnjA==" spinCount="100000" sheet="1" objects="1" scenarios="1"/>
  <mergeCells count="5">
    <mergeCell ref="A2:F2"/>
    <mergeCell ref="E4:F4"/>
    <mergeCell ref="B5:F5"/>
    <mergeCell ref="B9:F10"/>
    <mergeCell ref="B22:F22"/>
  </mergeCells>
  <dataValidations count="1">
    <dataValidation type="list" allowBlank="1" showInputMessage="1" showErrorMessage="1" sqref="D12:D19" xr:uid="{1594B4DF-E705-4D28-9295-92A1CAEF7B0E}">
      <formula1>$C$30:$C$33</formula1>
    </dataValidation>
  </dataValidations>
  <hyperlinks>
    <hyperlink ref="B27" r:id="rId1" display="Consulter la référence : http://data.europa.eu/eli/reg/2013/1407/oj " xr:uid="{05AD9C19-6812-4A7C-B057-6F5C8138576A}"/>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2289" r:id="rId5" name="Option Button 1">
              <controlPr defaultSize="0" autoFill="0" autoLine="0" autoPict="0" altText="">
                <anchor moveWithCells="1">
                  <from>
                    <xdr:col>0</xdr:col>
                    <xdr:colOff>565150</xdr:colOff>
                    <xdr:row>5</xdr:row>
                    <xdr:rowOff>31750</xdr:rowOff>
                  </from>
                  <to>
                    <xdr:col>1</xdr:col>
                    <xdr:colOff>107950</xdr:colOff>
                    <xdr:row>5</xdr:row>
                    <xdr:rowOff>241300</xdr:rowOff>
                  </to>
                </anchor>
              </controlPr>
            </control>
          </mc:Choice>
        </mc:AlternateContent>
        <mc:AlternateContent xmlns:mc="http://schemas.openxmlformats.org/markup-compatibility/2006">
          <mc:Choice Requires="x14">
            <control shapeId="12290" r:id="rId6" name="Option Button 2">
              <controlPr defaultSize="0" autoFill="0" autoLine="0" autoPict="0">
                <anchor moveWithCells="1">
                  <from>
                    <xdr:col>0</xdr:col>
                    <xdr:colOff>565150</xdr:colOff>
                    <xdr:row>6</xdr:row>
                    <xdr:rowOff>50800</xdr:rowOff>
                  </from>
                  <to>
                    <xdr:col>1</xdr:col>
                    <xdr:colOff>107950</xdr:colOff>
                    <xdr:row>7</xdr:row>
                    <xdr:rowOff>31750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U67"/>
  <sheetViews>
    <sheetView topLeftCell="A17" workbookViewId="0">
      <selection activeCell="J54" sqref="J54"/>
    </sheetView>
  </sheetViews>
  <sheetFormatPr baseColWidth="10" defaultColWidth="11" defaultRowHeight="12.5" x14ac:dyDescent="0.25"/>
  <cols>
    <col min="1" max="1" width="60.81640625" style="156" customWidth="1"/>
    <col min="2" max="2" width="11.1796875" style="156" bestFit="1" customWidth="1"/>
    <col min="3" max="3" width="12.54296875" style="156" customWidth="1"/>
    <col min="4" max="6" width="11.1796875" style="156" bestFit="1" customWidth="1"/>
    <col min="7" max="7" width="12.08984375" style="156" bestFit="1" customWidth="1"/>
    <col min="8" max="12" width="11" style="156" customWidth="1"/>
    <col min="13" max="13" width="19.1796875" style="156" customWidth="1"/>
    <col min="14" max="14" width="9" style="156" customWidth="1"/>
    <col min="15" max="20" width="11" style="156" customWidth="1"/>
    <col min="21" max="21" width="26.26953125" style="156" customWidth="1"/>
    <col min="22" max="22" width="11" style="156" customWidth="1"/>
    <col min="23" max="16384" width="11" style="156"/>
  </cols>
  <sheetData>
    <row r="1" spans="1:13" s="116" customFormat="1" ht="5.5" x14ac:dyDescent="0.15">
      <c r="A1" s="112"/>
      <c r="B1" s="113"/>
      <c r="C1" s="114"/>
      <c r="D1" s="114"/>
      <c r="E1" s="115"/>
    </row>
    <row r="2" spans="1:13" s="3" customFormat="1" ht="114.75" customHeight="1" x14ac:dyDescent="0.25">
      <c r="A2" s="55">
        <v>1</v>
      </c>
      <c r="B2" s="500" t="s">
        <v>421</v>
      </c>
      <c r="C2" s="500"/>
      <c r="D2" s="500"/>
      <c r="E2" s="500"/>
      <c r="F2" s="500"/>
      <c r="G2" s="500"/>
      <c r="H2" s="2"/>
      <c r="I2" s="2"/>
      <c r="J2" s="2"/>
      <c r="K2" s="2"/>
      <c r="L2" s="2"/>
      <c r="M2" s="2"/>
    </row>
    <row r="3" spans="1:13" s="116" customFormat="1" ht="5.5" x14ac:dyDescent="0.15">
      <c r="A3" s="112"/>
      <c r="B3" s="113"/>
      <c r="C3" s="114"/>
      <c r="D3" s="114"/>
      <c r="E3" s="115"/>
    </row>
    <row r="4" spans="1:13" s="3" customFormat="1" ht="39" customHeight="1" x14ac:dyDescent="0.25">
      <c r="A4" s="6" t="s">
        <v>207</v>
      </c>
      <c r="B4" s="6"/>
      <c r="C4" s="6"/>
      <c r="D4" s="6"/>
      <c r="E4" s="6"/>
      <c r="F4" s="6"/>
      <c r="G4" s="6"/>
    </row>
    <row r="5" spans="1:13" ht="7.5" customHeight="1" x14ac:dyDescent="0.25"/>
    <row r="6" spans="1:13" ht="21" customHeight="1" x14ac:dyDescent="0.25">
      <c r="A6" s="421" t="s">
        <v>478</v>
      </c>
      <c r="B6" s="438"/>
    </row>
    <row r="7" spans="1:13" ht="7.5" customHeight="1" x14ac:dyDescent="0.25"/>
    <row r="8" spans="1:13" ht="13" x14ac:dyDescent="0.3">
      <c r="A8" s="157" t="s">
        <v>208</v>
      </c>
      <c r="B8" s="158">
        <v>0.25</v>
      </c>
      <c r="C8" s="159"/>
    </row>
    <row r="9" spans="1:13" ht="13" x14ac:dyDescent="0.3">
      <c r="A9" s="157" t="s">
        <v>209</v>
      </c>
      <c r="B9" s="160">
        <v>15</v>
      </c>
      <c r="C9" s="159" t="s">
        <v>210</v>
      </c>
      <c r="D9" s="161"/>
    </row>
    <row r="10" spans="1:13" ht="13" x14ac:dyDescent="0.3">
      <c r="A10" s="157" t="s">
        <v>211</v>
      </c>
      <c r="B10" s="162">
        <v>0</v>
      </c>
      <c r="C10" s="159" t="s">
        <v>212</v>
      </c>
    </row>
    <row r="12" spans="1:13" s="3" customFormat="1" ht="39" customHeight="1" x14ac:dyDescent="0.25">
      <c r="A12" s="6" t="s">
        <v>213</v>
      </c>
      <c r="B12" s="6"/>
      <c r="C12" s="6"/>
      <c r="D12" s="6"/>
      <c r="E12" s="6"/>
      <c r="F12" s="6"/>
      <c r="G12" s="6"/>
    </row>
    <row r="13" spans="1:13" ht="7.5" customHeight="1" x14ac:dyDescent="0.25"/>
    <row r="14" spans="1:13" ht="13" x14ac:dyDescent="0.3">
      <c r="A14" s="157" t="s">
        <v>214</v>
      </c>
      <c r="B14" s="160">
        <v>2023</v>
      </c>
    </row>
    <row r="15" spans="1:13" ht="13" x14ac:dyDescent="0.3">
      <c r="A15" s="157" t="s">
        <v>215</v>
      </c>
      <c r="B15" s="160">
        <v>2024</v>
      </c>
    </row>
    <row r="16" spans="1:13" ht="13" x14ac:dyDescent="0.3">
      <c r="A16" s="157" t="s">
        <v>216</v>
      </c>
      <c r="B16" s="160">
        <v>2025</v>
      </c>
    </row>
    <row r="17" spans="1:21" ht="13" x14ac:dyDescent="0.3">
      <c r="A17" s="157" t="s">
        <v>217</v>
      </c>
      <c r="B17" s="163">
        <v>10</v>
      </c>
    </row>
    <row r="19" spans="1:21" ht="13" x14ac:dyDescent="0.3">
      <c r="A19" s="164" t="s">
        <v>218</v>
      </c>
      <c r="B19" s="165">
        <f>B14</f>
        <v>2023</v>
      </c>
      <c r="C19" s="165">
        <f>B19+1</f>
        <v>2024</v>
      </c>
      <c r="D19" s="165">
        <f>C19+1</f>
        <v>2025</v>
      </c>
      <c r="E19" s="165">
        <f>D19+1</f>
        <v>2026</v>
      </c>
      <c r="F19" s="165">
        <f>E19+1</f>
        <v>2027</v>
      </c>
      <c r="G19" s="165" t="s">
        <v>50</v>
      </c>
    </row>
    <row r="20" spans="1:21" x14ac:dyDescent="0.25">
      <c r="A20" s="166" t="s">
        <v>219</v>
      </c>
      <c r="B20" s="167">
        <f>$G20*B$21</f>
        <v>0</v>
      </c>
      <c r="C20" s="167">
        <f>$G20*C$21</f>
        <v>0</v>
      </c>
      <c r="D20" s="167">
        <f>$G20*D$21</f>
        <v>0</v>
      </c>
      <c r="E20" s="167">
        <f>$G20*E$21</f>
        <v>0</v>
      </c>
      <c r="F20" s="167">
        <f>$G20*F$21</f>
        <v>0</v>
      </c>
      <c r="G20" s="167">
        <f>'C-_Plan_de_financement'!D21</f>
        <v>0</v>
      </c>
    </row>
    <row r="21" spans="1:21" x14ac:dyDescent="0.25">
      <c r="A21" s="166" t="s">
        <v>220</v>
      </c>
      <c r="B21" s="168">
        <f>100%-IF(C19&gt;B15,0,C21)-IF(D19&gt;B15,0,D21)-IF(E19&gt;B15,0,E21)-IF(F19&gt;B15,0,F21)</f>
        <v>0.8</v>
      </c>
      <c r="C21" s="169">
        <v>0.2</v>
      </c>
      <c r="D21" s="169"/>
      <c r="E21" s="169"/>
      <c r="F21" s="169"/>
      <c r="G21" s="170"/>
    </row>
    <row r="23" spans="1:21" s="3" customFormat="1" ht="39" customHeight="1" x14ac:dyDescent="0.25">
      <c r="A23" s="6" t="s">
        <v>221</v>
      </c>
      <c r="B23" s="6"/>
      <c r="C23" s="6"/>
      <c r="D23" s="6"/>
      <c r="E23" s="6"/>
      <c r="F23" s="6"/>
      <c r="G23" s="6"/>
    </row>
    <row r="24" spans="1:21" ht="7.5" customHeight="1" x14ac:dyDescent="0.25">
      <c r="U24" s="171" t="s">
        <v>222</v>
      </c>
    </row>
    <row r="25" spans="1:21" x14ac:dyDescent="0.25">
      <c r="A25" s="523" t="s">
        <v>223</v>
      </c>
      <c r="B25" s="172" t="s">
        <v>224</v>
      </c>
      <c r="C25" s="172" t="s">
        <v>224</v>
      </c>
      <c r="D25" s="172" t="s">
        <v>224</v>
      </c>
      <c r="E25" s="172" t="s">
        <v>224</v>
      </c>
      <c r="F25" s="172" t="s">
        <v>224</v>
      </c>
      <c r="G25" s="524" t="s">
        <v>50</v>
      </c>
    </row>
    <row r="26" spans="1:21" x14ac:dyDescent="0.25">
      <c r="A26" s="523"/>
      <c r="B26" s="173">
        <v>1</v>
      </c>
      <c r="C26" s="173">
        <v>2</v>
      </c>
      <c r="D26" s="173">
        <v>3</v>
      </c>
      <c r="E26" s="173">
        <v>4</v>
      </c>
      <c r="F26" s="173">
        <v>5</v>
      </c>
      <c r="G26" s="524"/>
      <c r="H26" s="174"/>
      <c r="I26" s="175"/>
      <c r="J26" s="175"/>
      <c r="K26" s="175"/>
      <c r="L26" s="175"/>
      <c r="M26" s="175"/>
      <c r="N26" s="175"/>
    </row>
    <row r="27" spans="1:21" x14ac:dyDescent="0.25">
      <c r="A27" s="176" t="s">
        <v>225</v>
      </c>
      <c r="B27" s="177">
        <f>B16</f>
        <v>2025</v>
      </c>
      <c r="C27" s="177">
        <f>B27+1</f>
        <v>2026</v>
      </c>
      <c r="D27" s="177">
        <f>C27+1</f>
        <v>2027</v>
      </c>
      <c r="E27" s="177">
        <f>D27+1</f>
        <v>2028</v>
      </c>
      <c r="F27" s="177">
        <f>E27+1</f>
        <v>2029</v>
      </c>
      <c r="G27" s="177"/>
      <c r="H27" s="174"/>
      <c r="I27" s="175"/>
      <c r="J27" s="175"/>
      <c r="K27" s="175"/>
      <c r="L27" s="175"/>
      <c r="M27" s="175"/>
      <c r="N27" s="175"/>
    </row>
    <row r="28" spans="1:21" x14ac:dyDescent="0.25">
      <c r="A28" s="178" t="s">
        <v>427</v>
      </c>
      <c r="B28" s="202">
        <f>B30-B29</f>
        <v>0</v>
      </c>
      <c r="C28" s="202">
        <f>C30-C29</f>
        <v>0</v>
      </c>
      <c r="D28" s="202">
        <f>D30-D29</f>
        <v>0</v>
      </c>
      <c r="E28" s="202">
        <f>E30-E29</f>
        <v>0</v>
      </c>
      <c r="F28" s="202">
        <f>F30-F29</f>
        <v>0</v>
      </c>
      <c r="G28" s="179"/>
      <c r="H28" s="174"/>
      <c r="I28" s="175"/>
      <c r="J28" s="175"/>
      <c r="K28" s="175"/>
      <c r="L28" s="175"/>
      <c r="M28" s="175"/>
      <c r="N28" s="175"/>
    </row>
    <row r="29" spans="1:21" x14ac:dyDescent="0.25">
      <c r="A29" s="178" t="s">
        <v>428</v>
      </c>
      <c r="B29" s="337"/>
      <c r="C29" s="336">
        <f>B29</f>
        <v>0</v>
      </c>
      <c r="D29" s="336">
        <f>C29</f>
        <v>0</v>
      </c>
      <c r="E29" s="336">
        <f>D29</f>
        <v>0</v>
      </c>
      <c r="F29" s="336">
        <f>E29</f>
        <v>0</v>
      </c>
      <c r="G29" s="179"/>
      <c r="H29" s="174"/>
      <c r="I29" s="175"/>
      <c r="J29" s="175"/>
      <c r="K29" s="175"/>
      <c r="L29" s="175"/>
      <c r="M29" s="175"/>
      <c r="N29" s="175"/>
    </row>
    <row r="30" spans="1:21" x14ac:dyDescent="0.25">
      <c r="A30" s="178" t="s">
        <v>429</v>
      </c>
      <c r="B30" s="337"/>
      <c r="C30" s="337"/>
      <c r="D30" s="337"/>
      <c r="E30" s="337"/>
      <c r="F30" s="337"/>
      <c r="G30" s="179"/>
      <c r="H30" s="174"/>
      <c r="I30" s="175"/>
      <c r="J30" s="175"/>
      <c r="K30" s="175"/>
      <c r="L30" s="175"/>
      <c r="M30" s="175"/>
      <c r="N30" s="175"/>
    </row>
    <row r="31" spans="1:21" x14ac:dyDescent="0.25">
      <c r="A31" s="348" t="s">
        <v>426</v>
      </c>
      <c r="B31" s="349"/>
      <c r="C31" s="349"/>
      <c r="D31" s="349"/>
      <c r="E31" s="349"/>
      <c r="F31" s="349"/>
      <c r="G31" s="179"/>
      <c r="H31" s="174"/>
      <c r="I31" s="175"/>
      <c r="J31" s="175"/>
      <c r="K31" s="175"/>
      <c r="L31" s="175"/>
      <c r="M31" s="175"/>
      <c r="N31" s="175"/>
    </row>
    <row r="32" spans="1:21" hidden="1" x14ac:dyDescent="0.25">
      <c r="A32" s="178" t="s">
        <v>226</v>
      </c>
      <c r="B32" s="180"/>
      <c r="C32" s="180"/>
      <c r="D32" s="180"/>
      <c r="E32" s="180"/>
      <c r="F32" s="180"/>
      <c r="G32" s="179"/>
      <c r="H32" s="174"/>
      <c r="I32" s="175"/>
      <c r="J32" s="175"/>
      <c r="K32" s="175"/>
      <c r="L32" s="175"/>
      <c r="M32" s="175"/>
      <c r="N32" s="175"/>
    </row>
    <row r="33" spans="1:14" x14ac:dyDescent="0.25">
      <c r="A33" s="181"/>
      <c r="B33" s="182"/>
      <c r="C33" s="182"/>
      <c r="D33" s="182"/>
      <c r="E33" s="182"/>
      <c r="F33" s="182"/>
      <c r="G33" s="182"/>
      <c r="H33" s="174"/>
      <c r="I33" s="175"/>
      <c r="J33" s="175"/>
      <c r="K33" s="175"/>
      <c r="L33" s="175"/>
      <c r="M33" s="175"/>
      <c r="N33" s="175"/>
    </row>
    <row r="34" spans="1:14" x14ac:dyDescent="0.25">
      <c r="A34" s="176" t="s">
        <v>423</v>
      </c>
      <c r="B34" s="177">
        <f>B27</f>
        <v>2025</v>
      </c>
      <c r="C34" s="177">
        <f>C27</f>
        <v>2026</v>
      </c>
      <c r="D34" s="177">
        <f>D27</f>
        <v>2027</v>
      </c>
      <c r="E34" s="177">
        <f>E27</f>
        <v>2028</v>
      </c>
      <c r="F34" s="177">
        <f>F27</f>
        <v>2029</v>
      </c>
      <c r="G34" s="177"/>
      <c r="H34" s="174"/>
      <c r="I34" s="175"/>
      <c r="J34" s="175"/>
      <c r="K34" s="175"/>
      <c r="L34" s="175"/>
      <c r="M34" s="175"/>
      <c r="N34" s="175"/>
    </row>
    <row r="35" spans="1:14" ht="14" x14ac:dyDescent="0.25">
      <c r="A35" s="183" t="s">
        <v>227</v>
      </c>
      <c r="B35" s="184"/>
      <c r="C35" s="184"/>
      <c r="D35" s="184"/>
      <c r="E35" s="184"/>
      <c r="F35" s="184"/>
      <c r="G35" s="185">
        <f>SUM(B35:F35)</f>
        <v>0</v>
      </c>
      <c r="H35" s="186"/>
      <c r="I35" s="175"/>
      <c r="J35" s="187"/>
      <c r="K35" s="187"/>
      <c r="L35" s="187"/>
      <c r="M35" s="187"/>
      <c r="N35" s="188"/>
    </row>
    <row r="36" spans="1:14" ht="20" x14ac:dyDescent="0.25">
      <c r="A36" s="183" t="s">
        <v>422</v>
      </c>
      <c r="B36" s="184"/>
      <c r="C36" s="184"/>
      <c r="D36" s="184"/>
      <c r="E36" s="184"/>
      <c r="F36" s="184"/>
      <c r="G36" s="185"/>
      <c r="H36" s="186"/>
      <c r="I36" s="175"/>
      <c r="J36" s="187"/>
      <c r="K36" s="187"/>
      <c r="L36" s="187"/>
      <c r="M36" s="187"/>
      <c r="N36" s="188"/>
    </row>
    <row r="37" spans="1:14" ht="14" x14ac:dyDescent="0.25">
      <c r="A37" s="189" t="s">
        <v>228</v>
      </c>
      <c r="B37" s="338"/>
      <c r="C37" s="338"/>
      <c r="D37" s="338"/>
      <c r="E37" s="338"/>
      <c r="F37" s="338"/>
      <c r="G37" s="185">
        <f>SUM(B37:F37)</f>
        <v>0</v>
      </c>
      <c r="H37" s="186"/>
      <c r="I37" s="175"/>
      <c r="J37" s="187"/>
      <c r="K37" s="187"/>
      <c r="L37" s="187"/>
      <c r="M37" s="187"/>
      <c r="N37" s="188"/>
    </row>
    <row r="38" spans="1:14" x14ac:dyDescent="0.25">
      <c r="A38" s="190" t="s">
        <v>229</v>
      </c>
      <c r="B38" s="191">
        <f>SUM(B35:B37)</f>
        <v>0</v>
      </c>
      <c r="C38" s="191">
        <f>SUM(C35:C37)</f>
        <v>0</v>
      </c>
      <c r="D38" s="191">
        <f>SUM(D35:D37)</f>
        <v>0</v>
      </c>
      <c r="E38" s="191">
        <f>SUM(E35:E37)</f>
        <v>0</v>
      </c>
      <c r="F38" s="191">
        <f>SUM(F35:F37)</f>
        <v>0</v>
      </c>
      <c r="G38" s="192">
        <f>SUM(B38:F38)</f>
        <v>0</v>
      </c>
      <c r="H38" s="193"/>
      <c r="I38" s="194"/>
      <c r="J38" s="194"/>
      <c r="K38" s="194"/>
      <c r="L38" s="194"/>
      <c r="M38" s="194"/>
      <c r="N38" s="194"/>
    </row>
    <row r="39" spans="1:14" ht="14" x14ac:dyDescent="0.25">
      <c r="A39" s="195"/>
      <c r="B39" s="196"/>
      <c r="C39" s="196"/>
      <c r="D39" s="196"/>
      <c r="E39" s="196"/>
      <c r="F39" s="197"/>
      <c r="G39" s="196"/>
      <c r="H39" s="174"/>
      <c r="I39" s="175"/>
      <c r="J39" s="175"/>
      <c r="K39" s="175"/>
      <c r="L39" s="175"/>
      <c r="M39" s="175"/>
      <c r="N39" s="175"/>
    </row>
    <row r="40" spans="1:14" x14ac:dyDescent="0.25">
      <c r="A40" s="176" t="s">
        <v>424</v>
      </c>
      <c r="B40" s="177">
        <f>B34</f>
        <v>2025</v>
      </c>
      <c r="C40" s="177">
        <f>C34</f>
        <v>2026</v>
      </c>
      <c r="D40" s="177">
        <f>D34</f>
        <v>2027</v>
      </c>
      <c r="E40" s="177">
        <f>E34</f>
        <v>2028</v>
      </c>
      <c r="F40" s="177">
        <f>F34</f>
        <v>2029</v>
      </c>
      <c r="G40" s="177"/>
      <c r="H40" s="174"/>
      <c r="I40" s="175"/>
      <c r="J40" s="175"/>
      <c r="K40" s="175"/>
      <c r="L40" s="175"/>
      <c r="M40" s="175"/>
      <c r="N40" s="175"/>
    </row>
    <row r="41" spans="1:14" hidden="1" x14ac:dyDescent="0.25">
      <c r="A41" s="198"/>
      <c r="B41" s="199"/>
      <c r="C41" s="199"/>
      <c r="D41" s="199"/>
      <c r="E41" s="199"/>
      <c r="F41" s="199"/>
      <c r="G41" s="199"/>
      <c r="H41" s="174"/>
      <c r="I41" s="200"/>
      <c r="J41" s="200"/>
      <c r="K41" s="200"/>
      <c r="L41" s="200"/>
      <c r="M41" s="200"/>
      <c r="N41" s="175"/>
    </row>
    <row r="42" spans="1:14" hidden="1" x14ac:dyDescent="0.25">
      <c r="A42" s="201"/>
      <c r="B42" s="202"/>
      <c r="C42" s="203"/>
      <c r="D42" s="203"/>
      <c r="E42" s="203"/>
      <c r="F42" s="203"/>
      <c r="G42" s="202"/>
      <c r="H42" s="174"/>
      <c r="I42" s="200"/>
      <c r="J42" s="200"/>
      <c r="K42" s="200"/>
      <c r="L42" s="200"/>
      <c r="M42" s="200"/>
      <c r="N42" s="175"/>
    </row>
    <row r="43" spans="1:14" ht="12.75" customHeight="1" x14ac:dyDescent="0.25">
      <c r="A43" s="183" t="s">
        <v>230</v>
      </c>
      <c r="B43" s="184"/>
      <c r="C43" s="184"/>
      <c r="D43" s="184"/>
      <c r="E43" s="184"/>
      <c r="F43" s="184"/>
      <c r="G43" s="185">
        <f t="shared" ref="G43:G55" si="0">SUM(B43:F43)</f>
        <v>0</v>
      </c>
      <c r="H43" s="174"/>
      <c r="I43" s="200"/>
      <c r="J43" s="200"/>
      <c r="K43" s="200"/>
      <c r="L43" s="200"/>
      <c r="M43" s="200"/>
      <c r="N43" s="175"/>
    </row>
    <row r="44" spans="1:14" ht="12" hidden="1" customHeight="1" x14ac:dyDescent="0.25">
      <c r="A44" s="183"/>
      <c r="B44" s="184"/>
      <c r="C44" s="184"/>
      <c r="D44" s="184"/>
      <c r="E44" s="184"/>
      <c r="F44" s="184"/>
      <c r="G44" s="185">
        <f t="shared" si="0"/>
        <v>0</v>
      </c>
      <c r="H44" s="174"/>
      <c r="I44" s="200"/>
      <c r="J44" s="200"/>
      <c r="K44" s="200"/>
      <c r="L44" s="200"/>
      <c r="M44" s="200"/>
      <c r="N44" s="175"/>
    </row>
    <row r="45" spans="1:14" x14ac:dyDescent="0.25">
      <c r="A45" s="183" t="s">
        <v>231</v>
      </c>
      <c r="B45" s="184"/>
      <c r="C45" s="184"/>
      <c r="D45" s="184"/>
      <c r="E45" s="184"/>
      <c r="F45" s="184"/>
      <c r="G45" s="185">
        <f t="shared" si="0"/>
        <v>0</v>
      </c>
      <c r="H45" s="174"/>
      <c r="I45" s="200"/>
      <c r="J45" s="200"/>
      <c r="K45" s="200"/>
      <c r="L45" s="200"/>
      <c r="M45" s="200"/>
      <c r="N45" s="175"/>
    </row>
    <row r="46" spans="1:14" x14ac:dyDescent="0.25">
      <c r="A46" s="183" t="s">
        <v>187</v>
      </c>
      <c r="B46" s="184"/>
      <c r="C46" s="184"/>
      <c r="D46" s="184"/>
      <c r="E46" s="184"/>
      <c r="F46" s="184"/>
      <c r="G46" s="185">
        <f t="shared" si="0"/>
        <v>0</v>
      </c>
      <c r="H46" s="174"/>
      <c r="I46" s="200"/>
      <c r="J46" s="200"/>
      <c r="K46" s="200"/>
      <c r="L46" s="200"/>
      <c r="M46" s="200"/>
      <c r="N46" s="175"/>
    </row>
    <row r="47" spans="1:14" x14ac:dyDescent="0.25">
      <c r="A47" s="183" t="s">
        <v>232</v>
      </c>
      <c r="B47" s="204"/>
      <c r="C47" s="204"/>
      <c r="D47" s="204"/>
      <c r="E47" s="204"/>
      <c r="F47" s="184"/>
      <c r="G47" s="205">
        <f t="shared" si="0"/>
        <v>0</v>
      </c>
      <c r="H47" s="193"/>
      <c r="I47" s="194"/>
      <c r="J47" s="194"/>
      <c r="K47" s="194"/>
      <c r="L47" s="194"/>
      <c r="M47" s="194"/>
      <c r="N47" s="194"/>
    </row>
    <row r="48" spans="1:14" x14ac:dyDescent="0.25">
      <c r="A48" s="183" t="s">
        <v>233</v>
      </c>
      <c r="B48" s="204"/>
      <c r="C48" s="204"/>
      <c r="D48" s="204"/>
      <c r="E48" s="204"/>
      <c r="F48" s="206"/>
      <c r="G48" s="205">
        <f t="shared" si="0"/>
        <v>0</v>
      </c>
      <c r="H48" s="174"/>
      <c r="I48" s="194"/>
      <c r="J48" s="187"/>
      <c r="K48" s="187"/>
      <c r="L48" s="187"/>
      <c r="M48" s="187"/>
      <c r="N48" s="194"/>
    </row>
    <row r="49" spans="1:14" x14ac:dyDescent="0.25">
      <c r="A49" s="183" t="s">
        <v>234</v>
      </c>
      <c r="B49" s="204"/>
      <c r="C49" s="204"/>
      <c r="D49" s="204"/>
      <c r="E49" s="204"/>
      <c r="F49" s="206"/>
      <c r="G49" s="185">
        <f t="shared" si="0"/>
        <v>0</v>
      </c>
      <c r="H49" s="174"/>
      <c r="I49" s="194"/>
      <c r="J49" s="187"/>
      <c r="K49" s="187"/>
      <c r="L49" s="187"/>
      <c r="M49" s="187"/>
      <c r="N49" s="194"/>
    </row>
    <row r="50" spans="1:14" x14ac:dyDescent="0.25">
      <c r="A50" s="183" t="s">
        <v>235</v>
      </c>
      <c r="B50" s="204"/>
      <c r="C50" s="204"/>
      <c r="D50" s="204"/>
      <c r="E50" s="204"/>
      <c r="F50" s="206"/>
      <c r="G50" s="185">
        <f t="shared" si="0"/>
        <v>0</v>
      </c>
      <c r="H50" s="174"/>
      <c r="I50" s="194"/>
      <c r="J50" s="187"/>
      <c r="K50" s="187"/>
      <c r="L50" s="187"/>
      <c r="M50" s="187"/>
      <c r="N50" s="194"/>
    </row>
    <row r="51" spans="1:14" ht="14.5" x14ac:dyDescent="0.35">
      <c r="A51" s="183" t="s">
        <v>236</v>
      </c>
      <c r="B51" s="184"/>
      <c r="C51" s="184"/>
      <c r="D51" s="184"/>
      <c r="E51" s="184"/>
      <c r="F51" s="206"/>
      <c r="G51" s="185">
        <f t="shared" si="0"/>
        <v>0</v>
      </c>
      <c r="H51" s="207"/>
      <c r="I51" s="207"/>
      <c r="J51" s="187"/>
      <c r="K51" s="200"/>
      <c r="L51" s="200"/>
      <c r="M51" s="200"/>
      <c r="N51" s="175"/>
    </row>
    <row r="52" spans="1:14" x14ac:dyDescent="0.25">
      <c r="A52" s="183" t="s">
        <v>237</v>
      </c>
      <c r="B52" s="204"/>
      <c r="C52" s="204"/>
      <c r="D52" s="204"/>
      <c r="E52" s="204"/>
      <c r="F52" s="184"/>
      <c r="G52" s="185">
        <f t="shared" si="0"/>
        <v>0</v>
      </c>
      <c r="H52" s="193"/>
      <c r="I52" s="194"/>
      <c r="J52" s="187"/>
      <c r="K52" s="194"/>
      <c r="L52" s="194"/>
      <c r="M52" s="194"/>
      <c r="N52" s="194"/>
    </row>
    <row r="53" spans="1:14" x14ac:dyDescent="0.25">
      <c r="A53" s="183" t="s">
        <v>238</v>
      </c>
      <c r="B53" s="204"/>
      <c r="C53" s="204"/>
      <c r="D53" s="204"/>
      <c r="E53" s="204"/>
      <c r="F53" s="206"/>
      <c r="G53" s="185">
        <f t="shared" si="0"/>
        <v>0</v>
      </c>
      <c r="H53" s="193"/>
      <c r="I53" s="194"/>
      <c r="J53" s="187"/>
      <c r="K53" s="194"/>
      <c r="L53" s="194"/>
      <c r="M53" s="194"/>
      <c r="N53" s="194"/>
    </row>
    <row r="54" spans="1:14" x14ac:dyDescent="0.25">
      <c r="A54" s="183" t="s">
        <v>228</v>
      </c>
      <c r="B54" s="208"/>
      <c r="C54" s="208"/>
      <c r="D54" s="208"/>
      <c r="E54" s="208"/>
      <c r="F54" s="208"/>
      <c r="G54" s="185">
        <f t="shared" si="0"/>
        <v>0</v>
      </c>
      <c r="H54" s="193"/>
      <c r="I54" s="194"/>
      <c r="J54" s="194"/>
      <c r="K54" s="194"/>
      <c r="L54" s="194"/>
      <c r="M54" s="194"/>
      <c r="N54" s="194"/>
    </row>
    <row r="55" spans="1:14" x14ac:dyDescent="0.25">
      <c r="A55" s="190" t="s">
        <v>239</v>
      </c>
      <c r="B55" s="191">
        <f>SUM(B44:B54)</f>
        <v>0</v>
      </c>
      <c r="C55" s="191">
        <f>SUM(C43:C54)</f>
        <v>0</v>
      </c>
      <c r="D55" s="191">
        <f>SUM(D43:D54)</f>
        <v>0</v>
      </c>
      <c r="E55" s="191">
        <f>SUM(E43:E54)</f>
        <v>0</v>
      </c>
      <c r="F55" s="191">
        <f>SUM(F43:F54)</f>
        <v>0</v>
      </c>
      <c r="G55" s="192">
        <f t="shared" si="0"/>
        <v>0</v>
      </c>
      <c r="H55" s="193"/>
      <c r="I55" s="194"/>
      <c r="J55" s="194"/>
      <c r="K55" s="194"/>
      <c r="L55" s="194"/>
      <c r="M55" s="194"/>
      <c r="N55" s="194"/>
    </row>
    <row r="56" spans="1:14" x14ac:dyDescent="0.25">
      <c r="A56" s="339"/>
      <c r="B56" s="340"/>
      <c r="C56" s="340"/>
      <c r="D56" s="340"/>
      <c r="E56" s="340"/>
      <c r="F56" s="340"/>
      <c r="G56" s="340"/>
    </row>
    <row r="57" spans="1:14" s="347" customFormat="1" x14ac:dyDescent="0.25">
      <c r="A57" s="344"/>
      <c r="B57" s="345"/>
      <c r="C57" s="345"/>
      <c r="D57" s="345"/>
      <c r="E57" s="345"/>
      <c r="F57" s="345"/>
      <c r="G57" s="346"/>
    </row>
    <row r="58" spans="1:14" x14ac:dyDescent="0.25">
      <c r="A58" s="341"/>
      <c r="B58" s="342"/>
      <c r="C58" s="342"/>
      <c r="D58" s="342"/>
      <c r="E58" s="342"/>
      <c r="F58" s="342"/>
      <c r="G58" s="343"/>
    </row>
    <row r="59" spans="1:14" ht="21" customHeight="1" x14ac:dyDescent="0.25">
      <c r="A59" s="209" t="s">
        <v>425</v>
      </c>
      <c r="B59" s="210">
        <f>B38-B55</f>
        <v>0</v>
      </c>
      <c r="C59" s="210">
        <f t="shared" ref="C59:G59" si="1">C38-C55</f>
        <v>0</v>
      </c>
      <c r="D59" s="210">
        <f t="shared" si="1"/>
        <v>0</v>
      </c>
      <c r="E59" s="210">
        <f t="shared" si="1"/>
        <v>0</v>
      </c>
      <c r="F59" s="210">
        <f t="shared" si="1"/>
        <v>0</v>
      </c>
      <c r="G59" s="210">
        <f t="shared" si="1"/>
        <v>0</v>
      </c>
    </row>
    <row r="60" spans="1:14" x14ac:dyDescent="0.25">
      <c r="A60" s="174"/>
      <c r="B60" s="211"/>
      <c r="C60" s="211"/>
      <c r="D60" s="211"/>
      <c r="E60" s="211"/>
      <c r="F60" s="211"/>
      <c r="G60" s="211"/>
    </row>
    <row r="61" spans="1:14" s="212" customFormat="1" ht="13" x14ac:dyDescent="0.3"/>
    <row r="62" spans="1:14" s="212" customFormat="1" ht="13" x14ac:dyDescent="0.3">
      <c r="A62" s="213"/>
      <c r="B62" s="213"/>
      <c r="C62" s="156"/>
      <c r="D62" s="156"/>
      <c r="E62" s="156"/>
      <c r="F62" s="156"/>
      <c r="G62" s="156"/>
    </row>
    <row r="63" spans="1:14" x14ac:dyDescent="0.25">
      <c r="A63" s="214"/>
      <c r="B63" s="213"/>
    </row>
    <row r="64" spans="1:14" x14ac:dyDescent="0.25">
      <c r="A64" s="214"/>
      <c r="B64" s="213"/>
    </row>
    <row r="65" spans="1:2" x14ac:dyDescent="0.25">
      <c r="A65" s="214"/>
      <c r="B65" s="213"/>
    </row>
    <row r="66" spans="1:2" x14ac:dyDescent="0.25">
      <c r="A66" s="214"/>
      <c r="B66" s="213"/>
    </row>
    <row r="67" spans="1:2" x14ac:dyDescent="0.25">
      <c r="A67" s="214"/>
      <c r="B67" s="213"/>
    </row>
  </sheetData>
  <sheetProtection algorithmName="SHA-512" hashValue="uzdO5mY9ZKFDUXwN9IQfcSP40Jzn4Pw+Rjz8bKmUMnJmIdSNx4IUD2fjhqy4HFXQupHphvi9fWOxlYUE2F1anA==" saltValue="excSTd86hDWy6BZYS0fyZg==" spinCount="100000" sheet="1" objects="1" scenarios="1" formatCells="0" formatColumns="0" insertRows="0"/>
  <mergeCells count="3">
    <mergeCell ref="A25:A26"/>
    <mergeCell ref="G25:G26"/>
    <mergeCell ref="B2:G2"/>
  </mergeCells>
  <conditionalFormatting sqref="C20:F21">
    <cfRule type="expression" priority="7" stopIfTrue="1">
      <formula>C$19&gt;$B$15</formula>
    </cfRule>
  </conditionalFormatting>
  <conditionalFormatting sqref="G48">
    <cfRule type="cellIs" dxfId="1" priority="11" stopIfTrue="1" operator="greaterThan">
      <formula>$G$55*0.03</formula>
    </cfRule>
    <cfRule type="cellIs" dxfId="0" priority="12" stopIfTrue="1" operator="greaterThan">
      <formula>0.03*$G$55</formula>
    </cfRule>
  </conditionalFormatting>
  <pageMargins left="0.70866141732283516" right="0.70866141732283516" top="0.39370078740157516" bottom="0.35433070866141764" header="0.31496062992126012" footer="0.3149606299212601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28</vt:i4>
      </vt:variant>
    </vt:vector>
  </HeadingPairs>
  <TitlesOfParts>
    <vt:vector size="37" baseType="lpstr">
      <vt:lpstr>LISEZ-MOI</vt:lpstr>
      <vt:lpstr>Listes</vt:lpstr>
      <vt:lpstr>A-Projet_prepa_régénération</vt:lpstr>
      <vt:lpstr>A-Projet_incorporationMPR</vt:lpstr>
      <vt:lpstr>B-_Volet_financier</vt:lpstr>
      <vt:lpstr>C-_Plan_de_financement</vt:lpstr>
      <vt:lpstr>D-_Déclaration_Santé_financière</vt:lpstr>
      <vt:lpstr>E-Minimis</vt:lpstr>
      <vt:lpstr>F-_Compte_résultat_prévisionnel</vt:lpstr>
      <vt:lpstr>Bois</vt:lpstr>
      <vt:lpstr>Debouche_Bois</vt:lpstr>
      <vt:lpstr>Debouche_MetauxBatteries</vt:lpstr>
      <vt:lpstr>Debouche_Papier_Carton</vt:lpstr>
      <vt:lpstr>Debouche_Plastiques</vt:lpstr>
      <vt:lpstr>Debouche_Textiles</vt:lpstr>
      <vt:lpstr>Debouche_Verre_AutreBat</vt:lpstr>
      <vt:lpstr>DECLARATION_DES_AIDES_DE_MINIMIS</vt:lpstr>
      <vt:lpstr>Materiau_Bois</vt:lpstr>
      <vt:lpstr>Materiau_MetauxBatteries</vt:lpstr>
      <vt:lpstr>Materiau_Papier_Carton</vt:lpstr>
      <vt:lpstr>Materiau_Plastiques</vt:lpstr>
      <vt:lpstr>Materiau_Textiles</vt:lpstr>
      <vt:lpstr>Materiau_Verre_AutreBat</vt:lpstr>
      <vt:lpstr>Projet_Bois</vt:lpstr>
      <vt:lpstr>Projet_MétauxBatteries</vt:lpstr>
      <vt:lpstr>Projet_Papier_Carton</vt:lpstr>
      <vt:lpstr>Projet_Plastiques</vt:lpstr>
      <vt:lpstr>Projet_Textiles</vt:lpstr>
      <vt:lpstr>Projet_Verre_AutreBat</vt:lpstr>
      <vt:lpstr>Provenance_Bois</vt:lpstr>
      <vt:lpstr>Provenance_MetauxBatteries</vt:lpstr>
      <vt:lpstr>Provenance_Papier_Carton</vt:lpstr>
      <vt:lpstr>Provenance_Plastiques</vt:lpstr>
      <vt:lpstr>Provenance_Textiles</vt:lpstr>
      <vt:lpstr>Provenance_Verre_AutreBat</vt:lpstr>
      <vt:lpstr>'D-_Déclaration_Santé_financière'!Zone_d_impression</vt:lpstr>
      <vt:lpstr>'E-Minimis'!Zone_d_impression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GUEUDET Alice</dc:creator>
  <dc:description/>
  <cp:lastModifiedBy>JARRY Agathe</cp:lastModifiedBy>
  <dcterms:created xsi:type="dcterms:W3CDTF">2022-08-11T08:00:54Z</dcterms:created>
  <dcterms:modified xsi:type="dcterms:W3CDTF">2023-05-03T13:48:19Z</dcterms:modified>
</cp:coreProperties>
</file>