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defaultThemeVersion="166925"/>
  <mc:AlternateContent xmlns:mc="http://schemas.openxmlformats.org/markup-compatibility/2006">
    <mc:Choice Requires="x15">
      <x15ac:absPath xmlns:x15ac="http://schemas.microsoft.com/office/spreadsheetml/2010/11/ac" url="https://ademecloud-my.sharepoint.com/personal/lucas_schrepfer_ademe_fr/Documents/CdC et Annexes AMI ESPR/Volet 1/"/>
    </mc:Choice>
  </mc:AlternateContent>
  <xr:revisionPtr revIDLastSave="2" documentId="13_ncr:1_{143C9C59-C01F-496E-B99C-2FF7A15D45D5}" xr6:coauthVersionLast="47" xr6:coauthVersionMax="47" xr10:uidLastSave="{744D086D-DB49-4B2F-BB5D-9A4725465AE3}"/>
  <bookViews>
    <workbookView xWindow="-28920" yWindow="1275" windowWidth="29040" windowHeight="15840" tabRatio="804" firstSheet="2" activeTab="2" xr2:uid="{00000000-000D-0000-FFFF-FFFF00000000}"/>
  </bookViews>
  <sheets>
    <sheet name="Mode d'emploi " sheetId="18" r:id="rId1"/>
    <sheet name="Feuil1" sheetId="7" state="hidden" r:id="rId2"/>
    <sheet name="Eval° quali (multicritères)" sheetId="9" r:id="rId3"/>
    <sheet name="Eval° quanti (simplifiée GES)" sheetId="10" r:id="rId4"/>
    <sheet name="Indicateur spécifique" sheetId="23" r:id="rId5"/>
    <sheet name="Impacts R&amp;D " sheetId="11" r:id="rId6"/>
    <sheet name="LISTES" sheetId="15"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8" i="10" l="1"/>
  <c r="K78" i="10" s="1"/>
  <c r="H79" i="10"/>
  <c r="K79" i="10" s="1"/>
  <c r="H80" i="10"/>
  <c r="K80" i="10" s="1"/>
  <c r="H81" i="10"/>
  <c r="K81" i="10" s="1"/>
  <c r="H77" i="10"/>
  <c r="K77" i="10" s="1"/>
  <c r="H67" i="10"/>
  <c r="K67" i="10" s="1"/>
  <c r="H68" i="10"/>
  <c r="K68" i="10" s="1"/>
  <c r="H69" i="10"/>
  <c r="K69" i="10" s="1"/>
  <c r="H70" i="10"/>
  <c r="K70" i="10" s="1"/>
  <c r="H71" i="10"/>
  <c r="K71" i="10" s="1"/>
  <c r="H66" i="10"/>
  <c r="K66" i="10" s="1"/>
  <c r="J66" i="10" l="1"/>
  <c r="I32" i="10" l="1"/>
  <c r="I65" i="10"/>
  <c r="J81" i="10" l="1"/>
  <c r="J80" i="10"/>
  <c r="J79" i="10"/>
  <c r="J78" i="10"/>
  <c r="J77" i="10"/>
  <c r="J67" i="10"/>
  <c r="J68" i="10"/>
  <c r="J69" i="10"/>
  <c r="J70" i="10"/>
  <c r="J71" i="10"/>
  <c r="I76" i="10"/>
  <c r="J72" i="10" l="1"/>
  <c r="J82" i="10"/>
  <c r="H36" i="10"/>
  <c r="D58" i="10"/>
  <c r="J36" i="10" l="1"/>
  <c r="K36" i="10"/>
  <c r="B58" i="10"/>
  <c r="H34" i="10" l="1"/>
  <c r="H33" i="10"/>
  <c r="J33" i="10" l="1"/>
  <c r="K33" i="10"/>
  <c r="J34" i="10"/>
  <c r="I35" i="10"/>
  <c r="K34" i="10" s="1"/>
  <c r="J35" i="10" l="1"/>
  <c r="J37" i="10" s="1"/>
  <c r="K35" i="10"/>
  <c r="K37" i="10" s="1"/>
  <c r="D15" i="10" l="1"/>
  <c r="H15" i="10" s="1"/>
  <c r="F14" i="10"/>
  <c r="D14" i="10"/>
  <c r="J15" i="10" l="1"/>
  <c r="K15" i="10"/>
  <c r="H14" i="10"/>
  <c r="J14" i="10" l="1"/>
  <c r="J16" i="10" s="1"/>
  <c r="K14" i="10"/>
  <c r="K16" i="10" s="1"/>
  <c r="K72" i="10" l="1"/>
  <c r="K82" i="10"/>
  <c r="B5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tc={DF70B112-F37A-429D-9718-FA25D3862C26}</author>
  </authors>
  <commentList>
    <comment ref="I14" authorId="0" shapeId="0" xr:uid="{DF70B112-F37A-429D-9718-FA25D3862C2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Nécessité d'adapter les exemples au contexte forestier?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OULD FERHAT Laurence</author>
  </authors>
  <commentList>
    <comment ref="A1" authorId="0" shapeId="0" xr:uid="{00000000-0006-0000-0300-000001000000}">
      <text>
        <r>
          <rPr>
            <b/>
            <sz val="9"/>
            <color indexed="81"/>
            <rFont val="Tahoma"/>
            <family val="2"/>
          </rPr>
          <t>OULD FERHAT Laurence:</t>
        </r>
        <r>
          <rPr>
            <sz val="9"/>
            <color indexed="81"/>
            <rFont val="Tahoma"/>
            <family val="2"/>
          </rPr>
          <t xml:space="preserve">
manque lignes 1,2 et 3 hors du groupe</t>
        </r>
      </text>
    </comment>
  </commentList>
</comments>
</file>

<file path=xl/sharedStrings.xml><?xml version="1.0" encoding="utf-8"?>
<sst xmlns="http://schemas.openxmlformats.org/spreadsheetml/2006/main" count="181" uniqueCount="154">
  <si>
    <t xml:space="preserve">Mode d'emploi pour remplir le document "Annexe 5 : grille d'impacts environnementaux" </t>
  </si>
  <si>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reposant sur un scoring et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élargit le périmètre à 2 indicateurs non environnementaux de R&amp;D  : brevets et TRL - Technology Readiness level</t>
    </r>
  </si>
  <si>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</si>
  <si>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theme="4" tint="-0.249977111117893"/>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t>
    </r>
  </si>
  <si>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</si>
  <si>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Notion de cycle de vie de l'innovation à intégrer dans les hypothèses d'évaluation quantitative</t>
  </si>
  <si>
    <t>La dépense a-t-elle un objectif environnemental ?</t>
  </si>
  <si>
    <t>oui</t>
  </si>
  <si>
    <t>non</t>
  </si>
  <si>
    <t>A long terme</t>
  </si>
  <si>
    <t>A court terme</t>
  </si>
  <si>
    <t>Elle a un impact environnemental positif</t>
  </si>
  <si>
    <t>Elle ne dégrade pas l'environnement</t>
  </si>
  <si>
    <t>Elle a un effet direct négatilf sur l'environnement ou conduit à des comportements négatifs</t>
  </si>
  <si>
    <t>Dépense verte durablement</t>
  </si>
  <si>
    <t>Dépense verte moins durable</t>
  </si>
  <si>
    <t>Dépense verte indirectement</t>
  </si>
  <si>
    <t>Dépense neutre</t>
  </si>
  <si>
    <t>Dépense défavorable</t>
  </si>
  <si>
    <t>-1</t>
  </si>
  <si>
    <t xml:space="preserve"> Les impacts environnementaux sont à compléter uniquement par le chef de file, à l'échelle du projet dans son ensemble</t>
  </si>
  <si>
    <t>Quel est le service rendu par le projet d'un point de vue environnemental ?</t>
  </si>
  <si>
    <t>Si vous réfléchissez aux conséquences environnementales de votre projet</t>
  </si>
  <si>
    <t xml:space="preserve"> Quelles sont les perspectives de réplication et de diffusion à plus grande échelle des effets bénéfiques de l'innovation ? </t>
  </si>
  <si>
    <t xml:space="preserve">A l'inverse quels sont les risques de diffusion d'effets négatifs pouvant porter préjudice à l'environnement (dommages collatéraux) ? </t>
  </si>
  <si>
    <t xml:space="preserve">Quels points de vigilance pour assurer le succès environnemental de votre projets ? </t>
  </si>
  <si>
    <t>AIDE (déplier la ligne)</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</si>
  <si>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</si>
  <si>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Critères de durabilité et indicateurs</t>
  </si>
  <si>
    <t>Note</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</si>
  <si>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</si>
  <si>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Métriques retenues</t>
  </si>
  <si>
    <t>Objectifs quantitatifs (pour une année)</t>
  </si>
  <si>
    <t xml:space="preserve">Illustrations de métriques et d'objectifs </t>
  </si>
  <si>
    <t>Atténuation du changement climatique</t>
  </si>
  <si>
    <t>Production ajoutée d'électricité ou de chaleur renouvelable (ENR)</t>
  </si>
  <si>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</si>
  <si>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t>Efficacité énergétique via la réduction des consommation</t>
  </si>
  <si>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</si>
  <si>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Climat via la réduction des émissions GES</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</si>
  <si>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</si>
  <si>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t>Adaptation au changement climatique (Résilience face aux risques environnementaux)</t>
  </si>
  <si>
    <t>Il s'agit ici de contenir les conséquences des déréglements climatiques</t>
  </si>
  <si>
    <t>Lutte contre les pollutions (prévention et contrôle)</t>
  </si>
  <si>
    <t>Pollution de l’air</t>
  </si>
  <si>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</si>
  <si>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t>Pollution de l'eau ou des sols</t>
  </si>
  <si>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</si>
  <si>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t>Gestion des ressources en eau et marines (utilisation durable et protection)</t>
  </si>
  <si>
    <t xml:space="preserve">Réduction de la consommation d'eau (m3/an)      </t>
  </si>
  <si>
    <t>Transition vers une économie circulaire (déchets, autres)</t>
  </si>
  <si>
    <t>Optimisation de la consommation des ressources</t>
  </si>
  <si>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</si>
  <si>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t>Diminution et/ou recyclage des déchets</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</si>
  <si>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</si>
  <si>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Protection et restauration de la biodiversité et des écosystèmes (biodiversité et protection des espaces naturels, agricoles et sylvicoles)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</si>
  <si>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</si>
  <si>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Impact sociétal</t>
  </si>
  <si>
    <t>innovation ayant une utilité sociale, circuit court, production locale, emplois sur le territoire, bien-être animal, éducation à l'environnement, élément de sécurité, lutte contre les nuisances sonores, la pollution visuelle, la précarité énergétique etc.</t>
  </si>
  <si>
    <t>AIDE (déplier les lignes)</t>
  </si>
  <si>
    <t>Analyse ex ante : A préparer en amont du dossier - à consolider pour l'instruction du projet</t>
  </si>
  <si>
    <t>Les impacts environnementaux sont à compléter uniquement par le chef de file, à l'échelle du projet dans son ensemble.</t>
  </si>
  <si>
    <t xml:space="preserve">Lien ADEME Base GES pour faciliter les facteurs d'émissions  (ou autres sources du porteur à préciser dans les hypothèses) :
 </t>
  </si>
  <si>
    <t>https://www.bilans-ges.ademe.fr/</t>
  </si>
  <si>
    <t>Seules les cellules jaunes sont à renseigner.</t>
  </si>
  <si>
    <t>EXEMPLE simplifié 1 :  unité pilote de désamiantage</t>
  </si>
  <si>
    <t>Résumé: le projet vise à développer une unité pilote de traitement de déchets amiantés, utilisant un procédé innovant. La quantité de déchets d'amiante traitée s'élève à 18 750 t par an.</t>
  </si>
  <si>
    <t>La solution de référence est le torchage au plasma des déchets (vitrification plasma).</t>
  </si>
  <si>
    <t>Composante clef de la solution considérée</t>
  </si>
  <si>
    <r>
      <t xml:space="preserve">Indicateur de Flux
</t>
    </r>
    <r>
      <rPr>
        <i/>
        <sz val="11"/>
        <color theme="1"/>
        <rFont val="Calibri"/>
        <family val="2"/>
        <scheme val="minor"/>
      </rPr>
      <t>Flux de gaz, matière, d'énergie, etc., qui sera traduit ensuite en émissions de GES par l'intermédiaire des facteurs d'émissions</t>
    </r>
  </si>
  <si>
    <t xml:space="preserve">Quantité traitée par an pour une unité  (ici quantité d'amiante traitées par une usine de désamiantage) </t>
  </si>
  <si>
    <t>Unité du flux</t>
  </si>
  <si>
    <t>Facteur d'émission (FE)</t>
  </si>
  <si>
    <t>Unité du FE</t>
  </si>
  <si>
    <t xml:space="preserve">Emissions de CO2 eq/an (t) pour la quantité annuelle produite (ici 18750 t pour une usine)
</t>
  </si>
  <si>
    <t>Cumul BP sur un cycle commercial de 5 ans (ici une seule usine considérée)</t>
  </si>
  <si>
    <t>Emissions de CO2eq cumulées évitées sur un BP de 5 ans, et sur une durée d'exploitation de 8 ans (de l'usine) (t)</t>
  </si>
  <si>
    <t>Si pertinent, émissions de CO2 évitées (t) sur le cumul BP à 5 ans et sur la durée de vie de la solution innovante (ici 30 ans)</t>
  </si>
  <si>
    <t>solution projet</t>
  </si>
  <si>
    <t>Process de recyclage développé</t>
  </si>
  <si>
    <t>Déchets amiantés</t>
  </si>
  <si>
    <t>t</t>
  </si>
  <si>
    <t>kg CO2/ t traitée</t>
  </si>
  <si>
    <t>solution référence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</si>
  <si>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</si>
  <si>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</si>
  <si>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</si>
  <si>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</si>
  <si>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</si>
  <si>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EXEMPLE simplifié 2 :  bus électrique</t>
  </si>
  <si>
    <t>Résumé: le projet vise à développer une nouvelle génération de bus électrique innovants. Chaque bus parcourt en moyenne 50 000 km par an.</t>
  </si>
  <si>
    <t>La solution de référence est le bus diesel.</t>
  </si>
  <si>
    <t>Quantité considérée par an pour une unité (ici éléctricité ou carburant consommé pour un bus par an)</t>
  </si>
  <si>
    <t>Emissions de CO2 eq/an (t) pour la quantité annuelle considérée (ici 50 000 km par an et par bus)</t>
  </si>
  <si>
    <t>Emissions de CO2eq cumulées évitées (t) sur un BP de 5 ans et sur une durée d'utilisation de 8 ans (ici des 500 bus vendus)</t>
  </si>
  <si>
    <t>Si pertinent, émissions de CO2 évitées (t) sur le cumul BP à 5 ans et sur la durée de vie de la solution innovante (ici  15 ans)</t>
  </si>
  <si>
    <t>Bus électrique (Mix élec. France)</t>
  </si>
  <si>
    <t>Consommation d'électricité (France)</t>
  </si>
  <si>
    <t>kWh</t>
  </si>
  <si>
    <t>kg CO2/ kWh</t>
  </si>
  <si>
    <t>Bus électrique (Mix élec. Europe)</t>
  </si>
  <si>
    <t>Consommation d'électricité (Europe)</t>
  </si>
  <si>
    <t>Bus électrique (total)</t>
  </si>
  <si>
    <t>Bus moteur thermique diesel</t>
  </si>
  <si>
    <t>Consommation de carburant</t>
  </si>
  <si>
    <t>l</t>
  </si>
  <si>
    <t>kg CO2/ l</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</si>
  <si>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</si>
  <si>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</si>
  <si>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Synthèse CO2eq évitées(t)</t>
  </si>
  <si>
    <t xml:space="preserve">Etude environnementale déjà réalisée ? (ACV, bilan GES organisationnel, empreinte carbone produit/service, empreinte eau… ?) </t>
  </si>
  <si>
    <t>Durée de vie de la solution étudiée et de la solution de référence</t>
  </si>
  <si>
    <t>années</t>
  </si>
  <si>
    <t>Cumul des émissions de "CO2 évités" (solution étudiée - solution de référence)</t>
  </si>
  <si>
    <t>t eq CO2 (évitées)</t>
  </si>
  <si>
    <t>Cumul des émissions de "CO2 évités"</t>
  </si>
  <si>
    <t>sur la durée de vie de l'innovation (si pertinent)</t>
  </si>
  <si>
    <t>Synthèse (conclusion sur le bénéfice environnemental attendu en terme d'émissions de CO2 évitées)</t>
  </si>
  <si>
    <t>Solution étudiée pour le projet</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</si>
  <si>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</si>
  <si>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 xml:space="preserve">Quantité considérée par an pour une unité </t>
  </si>
  <si>
    <t xml:space="preserve">Emissions de CO2 eq/an (t) pour la quantité annuelle produite </t>
  </si>
  <si>
    <t>Emissions de CO2eq cumulées évitées sur un BP de 5 ans et sur une durée d'exploitation / utilisation de 8 ans (t)</t>
  </si>
  <si>
    <t>Si pertinent, émissions de CO2eq cumulées évitées sur 5 ans et sur la durée de vie de la solution innovante (X années) (t)</t>
  </si>
  <si>
    <t xml:space="preserve"> </t>
  </si>
  <si>
    <t>Solution de référence</t>
  </si>
  <si>
    <t>Hypothèses (étapes du cycle de vie…) et limites</t>
  </si>
  <si>
    <t>Pour le projet</t>
  </si>
  <si>
    <t>Indicateur</t>
  </si>
  <si>
    <r>
      <t>Valeur 
(</t>
    </r>
    <r>
      <rPr>
        <b/>
        <sz val="12"/>
        <color rgb="FFFF0000"/>
        <rFont val="Calibri"/>
        <family val="2"/>
        <scheme val="minor"/>
      </rPr>
      <t>unité à compléter</t>
    </r>
    <r>
      <rPr>
        <b/>
        <sz val="12"/>
        <color theme="0"/>
        <rFont val="Calibri"/>
        <family val="2"/>
        <scheme val="minor"/>
      </rPr>
      <t>)</t>
    </r>
  </si>
  <si>
    <t>Commentaire</t>
  </si>
  <si>
    <r>
      <t>Production d’énergie renouvelable supplémentaire (</t>
    </r>
    <r>
      <rPr>
        <sz val="11"/>
        <color rgb="FFFF0000"/>
        <rFont val="Calibri"/>
        <family val="2"/>
        <scheme val="minor"/>
      </rPr>
      <t>unité à compléter</t>
    </r>
    <r>
      <rPr>
        <sz val="11"/>
        <rFont val="Calibri"/>
        <family val="2"/>
        <scheme val="minor"/>
      </rPr>
      <t>) pour une unité</t>
    </r>
  </si>
  <si>
    <r>
      <t>Production d’énergie renouvelable supplémentaire (</t>
    </r>
    <r>
      <rPr>
        <sz val="11"/>
        <color rgb="FFFF0000"/>
        <rFont val="Calibri"/>
        <family val="2"/>
        <scheme val="minor"/>
      </rPr>
      <t>unité à compléter</t>
    </r>
    <r>
      <rPr>
        <sz val="11"/>
        <rFont val="Calibri"/>
        <family val="2"/>
        <scheme val="minor"/>
      </rPr>
      <t xml:space="preserve">) en cas de réalisation du business plan, </t>
    </r>
    <r>
      <rPr>
        <b/>
        <sz val="11"/>
        <rFont val="Calibri"/>
        <family val="2"/>
        <scheme val="minor"/>
      </rPr>
      <t>en cumul à 5 ans post projet</t>
    </r>
  </si>
  <si>
    <t>Le TRL est ici à compléter uniquement par le chef de file, à l'échelle du projet dans son ensemble</t>
  </si>
  <si>
    <t xml:space="preserve">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t>
  </si>
  <si>
    <t>TRL PROJET = Technology Readiness Level</t>
  </si>
  <si>
    <t>TRL début de projet</t>
  </si>
  <si>
    <t>TRL (cible) fin de projet</t>
  </si>
  <si>
    <t>Les brevets sont à compléter uniquement par le chef de file, à l'échelle du projet dans son ensemble</t>
  </si>
  <si>
    <t>BREVETS</t>
  </si>
  <si>
    <t xml:space="preserve">Des brevets seront-ils déposés dans le cadre du projet ? </t>
  </si>
  <si>
    <t>SI oui, combien ?</t>
  </si>
  <si>
    <t>Si non, pourquoi ?</t>
  </si>
  <si>
    <t>,</t>
  </si>
  <si>
    <t xml:space="preserve">TRL = Technology Readiness Level - niveau de maturité technologique ; système international de mesure utilisant une échelle de 1 à 9 employé pour évaluer le niveau de maturité d'une technologie. </t>
  </si>
  <si>
    <t xml:space="preserve">TRL 1 : Observation du principe de base, </t>
  </si>
  <si>
    <t xml:space="preserve">TRL 2 : Formulation du concept technologique, </t>
  </si>
  <si>
    <t xml:space="preserve">TRL 3 : Preuve expérimentale de concept (fonction critique analysée et expérimentée), </t>
  </si>
  <si>
    <t xml:space="preserve">TRL 4 : Validation de la technologie (composants) en laboratoire, </t>
  </si>
  <si>
    <t xml:space="preserve">TRL 5 : Validation de la technologie (composants) en environnement représentatif (ou réel simulé), </t>
  </si>
  <si>
    <t xml:space="preserve">TRL 6 : Démonstration de la technologie (prototype) en environnement représentatif (ou réel simulé), </t>
  </si>
  <si>
    <t xml:space="preserve">TRL 7 : Démonstration du système complet (démonstrateur) en environnement opérationnel (réel), </t>
  </si>
  <si>
    <t xml:space="preserve">TRL 8 : Qualification d'un système complet final par des tests en environnement opérationnel, </t>
  </si>
  <si>
    <t>TRL 9 : Validation d'un système réel en environnement opérationnel, prêt à être commercialisé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</si>
</sst>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64">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9"/>
      <color indexed="81"/>
      <name val="Tahoma"/>
      <family val="2"/>
    </font>
    <font>
      <sz val="11"/>
      <color rgb="FF000000"/>
      <name val="Arial1"/>
    </font>
    <font>
      <sz val="12"/>
      <color rgb="FFFF0000"/>
      <name val="Arial1"/>
    </font>
    <font>
      <i/>
      <sz val="12"/>
      <name val="Arial1"/>
    </font>
    <font>
      <sz val="12"/>
      <color rgb="FF000000"/>
      <name val="Arial1"/>
    </font>
    <font>
      <sz val="11"/>
      <color rgb="FFFF0000"/>
      <name val="Arial1"/>
    </font>
    <font>
      <sz val="11"/>
      <name val="Arial1"/>
    </font>
    <font>
      <sz val="11"/>
      <color rgb="FFFF0000"/>
      <name val="Calibri"/>
      <family val="2"/>
      <scheme val="minor"/>
    </font>
    <font>
      <b/>
      <sz val="9"/>
      <color indexed="81"/>
      <name val="Tahoma"/>
      <family val="2"/>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sz val="11"/>
      <color theme="4" tint="-0.249977111117893"/>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b/>
      <i/>
      <sz val="12"/>
      <color theme="0"/>
      <name val="Calibri"/>
      <family val="2"/>
      <scheme val="minor"/>
    </font>
    <font>
      <sz val="12"/>
      <color theme="0"/>
      <name val="Calibri"/>
      <family val="2"/>
      <scheme val="minor"/>
    </font>
    <font>
      <sz val="11"/>
      <color rgb="FF000000"/>
      <name val="Calibri"/>
      <family val="2"/>
      <scheme val="minor"/>
    </font>
    <font>
      <b/>
      <sz val="12"/>
      <color theme="0"/>
      <name val="Calibri"/>
      <family val="2"/>
      <scheme val="minor"/>
    </font>
    <font>
      <b/>
      <sz val="12"/>
      <color rgb="FFFF0000"/>
      <name val="Calibri"/>
      <family val="2"/>
      <scheme val="minor"/>
    </font>
    <font>
      <sz val="12"/>
      <name val="Calibri"/>
      <family val="2"/>
      <scheme val="minor"/>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hair">
        <color auto="1"/>
      </left>
      <right/>
      <top style="hair">
        <color auto="1"/>
      </top>
      <bottom/>
      <diagonal/>
    </border>
    <border>
      <left/>
      <right style="hair">
        <color auto="1"/>
      </right>
      <top style="hair">
        <color auto="1"/>
      </top>
      <bottom/>
      <diagonal/>
    </border>
    <border>
      <left style="hair">
        <color indexed="64"/>
      </left>
      <right/>
      <top style="thin">
        <color indexed="64"/>
      </top>
      <bottom style="hair">
        <color indexed="64"/>
      </bottom>
      <diagonal/>
    </border>
    <border>
      <left/>
      <right style="hair">
        <color auto="1"/>
      </right>
      <top/>
      <bottom/>
      <diagonal/>
    </border>
    <border>
      <left style="hair">
        <color indexed="64"/>
      </left>
      <right style="hair">
        <color indexed="64"/>
      </right>
      <top style="thin">
        <color indexed="64"/>
      </top>
      <bottom style="hair">
        <color indexed="64"/>
      </bottom>
      <diagonal/>
    </border>
    <border>
      <left/>
      <right style="hair">
        <color auto="1"/>
      </right>
      <top/>
      <bottom style="hair">
        <color auto="1"/>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0" fontId="9" fillId="0" borderId="0"/>
    <xf numFmtId="0" fontId="23" fillId="0" borderId="0" applyNumberFormat="0" applyFill="0" applyBorder="0" applyAlignment="0" applyProtection="0"/>
  </cellStyleXfs>
  <cellXfs count="274">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2" xfId="0" applyBorder="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9" fillId="0" borderId="0" xfId="2"/>
    <xf numFmtId="0" fontId="10" fillId="0" borderId="0" xfId="2" applyFont="1"/>
    <xf numFmtId="0" fontId="11" fillId="0" borderId="0" xfId="2" applyFont="1"/>
    <xf numFmtId="0" fontId="12" fillId="0" borderId="0" xfId="2" applyFont="1"/>
    <xf numFmtId="0" fontId="13" fillId="0" borderId="0" xfId="2" applyFont="1"/>
    <xf numFmtId="0" fontId="14" fillId="0" borderId="0" xfId="2" applyFont="1"/>
    <xf numFmtId="0" fontId="15" fillId="0" borderId="0" xfId="0" applyFont="1"/>
    <xf numFmtId="0" fontId="4" fillId="0" borderId="20" xfId="0" applyFont="1" applyBorder="1" applyAlignment="1">
      <alignment horizontal="left" vertical="center"/>
    </xf>
    <xf numFmtId="0" fontId="4" fillId="0" borderId="0" xfId="0" applyFont="1" applyAlignment="1">
      <alignment horizontal="left" vertical="center"/>
    </xf>
    <xf numFmtId="0" fontId="17" fillId="4" borderId="15" xfId="0" applyFont="1" applyFill="1" applyBorder="1" applyAlignment="1">
      <alignment horizontal="center" vertical="center"/>
    </xf>
    <xf numFmtId="0" fontId="1" fillId="6" borderId="15" xfId="0" applyFont="1" applyFill="1" applyBorder="1" applyAlignment="1">
      <alignment horizontal="center" vertical="center"/>
    </xf>
    <xf numFmtId="0" fontId="0" fillId="5" borderId="15" xfId="0"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5" xfId="0" applyFont="1" applyBorder="1" applyAlignment="1">
      <alignment horizontal="left" vertical="center" wrapText="1"/>
    </xf>
    <xf numFmtId="0" fontId="0" fillId="0" borderId="15" xfId="0" applyBorder="1" applyAlignment="1">
      <alignment horizontal="left" vertical="center" wrapText="1"/>
    </xf>
    <xf numFmtId="0" fontId="0" fillId="5" borderId="15" xfId="0" applyFill="1" applyBorder="1" applyAlignment="1">
      <alignment horizontal="left" vertical="center"/>
    </xf>
    <xf numFmtId="0" fontId="17" fillId="7" borderId="0" xfId="0" applyFont="1" applyFill="1" applyAlignment="1">
      <alignment vertical="top"/>
    </xf>
    <xf numFmtId="43" fontId="0" fillId="0" borderId="0" xfId="1" applyFont="1" applyAlignment="1">
      <alignment horizontal="center" vertical="top"/>
    </xf>
    <xf numFmtId="0" fontId="0" fillId="0" borderId="0" xfId="0" applyAlignment="1">
      <alignment horizontal="center" vertical="top"/>
    </xf>
    <xf numFmtId="0" fontId="22" fillId="7" borderId="0" xfId="0" applyFont="1" applyFill="1" applyAlignment="1">
      <alignment vertical="top"/>
    </xf>
    <xf numFmtId="43" fontId="22" fillId="7" borderId="0" xfId="1" applyFont="1" applyFill="1" applyAlignment="1">
      <alignment horizontal="center" vertical="top"/>
    </xf>
    <xf numFmtId="0" fontId="0" fillId="0" borderId="15" xfId="0" applyBorder="1" applyAlignment="1">
      <alignment horizontal="left" vertical="top"/>
    </xf>
    <xf numFmtId="0" fontId="20" fillId="0" borderId="0" xfId="0" applyFont="1" applyAlignment="1">
      <alignment vertical="top"/>
    </xf>
    <xf numFmtId="0" fontId="18" fillId="8" borderId="0" xfId="0" applyFont="1" applyFill="1" applyAlignment="1">
      <alignment horizontal="left" vertical="top" wrapText="1"/>
    </xf>
    <xf numFmtId="0" fontId="23" fillId="0" borderId="0" xfId="3" applyAlignment="1">
      <alignment vertical="top"/>
    </xf>
    <xf numFmtId="0" fontId="27" fillId="0" borderId="10" xfId="0" applyFont="1" applyBorder="1" applyAlignment="1">
      <alignment vertical="top"/>
    </xf>
    <xf numFmtId="0" fontId="20" fillId="0" borderId="19" xfId="0" applyFont="1" applyBorder="1" applyAlignment="1">
      <alignment vertical="top"/>
    </xf>
    <xf numFmtId="0" fontId="20" fillId="0" borderId="4" xfId="0" applyFont="1" applyBorder="1" applyAlignment="1">
      <alignment vertical="top"/>
    </xf>
    <xf numFmtId="0" fontId="20" fillId="0" borderId="7" xfId="0" applyFont="1" applyBorder="1" applyAlignment="1">
      <alignment vertical="top"/>
    </xf>
    <xf numFmtId="43" fontId="20" fillId="0" borderId="0" xfId="1" applyFont="1" applyBorder="1" applyAlignment="1">
      <alignment horizontal="center" vertical="top"/>
    </xf>
    <xf numFmtId="0" fontId="20" fillId="0" borderId="8" xfId="0" applyFont="1" applyBorder="1" applyAlignment="1">
      <alignment vertical="top"/>
    </xf>
    <xf numFmtId="0" fontId="20" fillId="0" borderId="7" xfId="0" applyFont="1" applyBorder="1" applyAlignment="1">
      <alignment vertical="top" wrapText="1"/>
    </xf>
    <xf numFmtId="0" fontId="20" fillId="0" borderId="0" xfId="0" applyFont="1" applyAlignment="1">
      <alignment vertical="top" wrapText="1"/>
    </xf>
    <xf numFmtId="0" fontId="20" fillId="0" borderId="7" xfId="0" applyFont="1" applyBorder="1" applyAlignment="1">
      <alignment horizontal="right" vertical="top"/>
    </xf>
    <xf numFmtId="0" fontId="18" fillId="8" borderId="0" xfId="0" applyFont="1" applyFill="1" applyAlignment="1">
      <alignment vertical="top" wrapText="1"/>
    </xf>
    <xf numFmtId="0" fontId="26" fillId="0" borderId="0" xfId="0" applyFont="1" applyAlignment="1">
      <alignment horizontal="center" vertical="top"/>
    </xf>
    <xf numFmtId="0" fontId="18" fillId="8" borderId="0" xfId="0" applyFont="1" applyFill="1" applyAlignment="1">
      <alignment horizontal="left" vertical="center" wrapText="1"/>
    </xf>
    <xf numFmtId="43" fontId="25" fillId="0" borderId="16" xfId="1" applyFont="1" applyBorder="1" applyAlignment="1">
      <alignment horizontal="left" vertical="center"/>
    </xf>
    <xf numFmtId="0" fontId="0" fillId="0" borderId="17" xfId="0" applyBorder="1" applyAlignment="1">
      <alignment horizontal="left" vertical="center"/>
    </xf>
    <xf numFmtId="43" fontId="0" fillId="0" borderId="0" xfId="1" applyFont="1" applyAlignment="1">
      <alignment horizontal="left" vertical="center"/>
    </xf>
    <xf numFmtId="0" fontId="9" fillId="0" borderId="0" xfId="2" applyAlignment="1">
      <alignment wrapText="1"/>
    </xf>
    <xf numFmtId="0" fontId="9" fillId="0" borderId="0" xfId="2" applyAlignment="1">
      <alignment horizontal="center" vertical="top"/>
    </xf>
    <xf numFmtId="0" fontId="17" fillId="4" borderId="0" xfId="0" applyFont="1" applyFill="1" applyAlignment="1">
      <alignment vertical="top"/>
    </xf>
    <xf numFmtId="0" fontId="22" fillId="4" borderId="0" xfId="0" applyFont="1" applyFill="1" applyAlignment="1">
      <alignment vertical="top"/>
    </xf>
    <xf numFmtId="43" fontId="22" fillId="4" borderId="0" xfId="1" applyFont="1" applyFill="1" applyAlignment="1">
      <alignment horizontal="center" vertical="top"/>
    </xf>
    <xf numFmtId="0" fontId="17" fillId="4" borderId="15" xfId="0" applyFont="1" applyFill="1" applyBorder="1" applyAlignment="1">
      <alignment horizontal="center" vertical="center" wrapText="1"/>
    </xf>
    <xf numFmtId="0" fontId="17" fillId="4" borderId="15" xfId="0" applyFont="1" applyFill="1"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8" fillId="4" borderId="0" xfId="0" applyFont="1" applyFill="1" applyAlignment="1">
      <alignment horizontal="left" vertical="top" wrapText="1"/>
    </xf>
    <xf numFmtId="0" fontId="0" fillId="0" borderId="2" xfId="0" applyBorder="1" applyAlignment="1">
      <alignment horizontal="left" vertical="top" wrapText="1"/>
    </xf>
    <xf numFmtId="0" fontId="37" fillId="8" borderId="0" xfId="0" applyFont="1" applyFill="1" applyAlignment="1">
      <alignment vertical="top" wrapText="1"/>
    </xf>
    <xf numFmtId="0" fontId="39" fillId="0" borderId="0" xfId="2" applyFont="1"/>
    <xf numFmtId="43" fontId="0" fillId="0" borderId="0" xfId="1" applyFont="1" applyBorder="1" applyAlignment="1">
      <alignment horizontal="center" vertical="top"/>
    </xf>
    <xf numFmtId="43" fontId="25" fillId="0" borderId="0" xfId="1" applyFont="1" applyBorder="1" applyAlignment="1">
      <alignment horizontal="center" vertical="top"/>
    </xf>
    <xf numFmtId="43" fontId="20" fillId="0" borderId="0" xfId="1" applyFont="1" applyFill="1" applyBorder="1" applyAlignment="1">
      <alignment horizontal="center" vertical="top"/>
    </xf>
    <xf numFmtId="0" fontId="20" fillId="0" borderId="0" xfId="0" applyFont="1" applyAlignment="1">
      <alignment horizontal="center" vertical="top"/>
    </xf>
    <xf numFmtId="164" fontId="20" fillId="0" borderId="0" xfId="0" applyNumberFormat="1" applyFont="1" applyAlignment="1">
      <alignment horizontal="center" vertical="top"/>
    </xf>
    <xf numFmtId="164" fontId="20" fillId="0" borderId="8" xfId="0" applyNumberFormat="1" applyFont="1" applyBorder="1" applyAlignment="1">
      <alignment horizontal="center" vertical="top"/>
    </xf>
    <xf numFmtId="0" fontId="42" fillId="0" borderId="0" xfId="0" applyFont="1" applyAlignment="1">
      <alignment horizontal="left"/>
    </xf>
    <xf numFmtId="43" fontId="20" fillId="0" borderId="0" xfId="1" applyFont="1" applyBorder="1" applyAlignment="1">
      <alignment horizontal="left" vertical="top"/>
    </xf>
    <xf numFmtId="164" fontId="27" fillId="0" borderId="0" xfId="0" applyNumberFormat="1" applyFont="1" applyAlignment="1">
      <alignment horizontal="left" vertical="top" wrapText="1"/>
    </xf>
    <xf numFmtId="43" fontId="26" fillId="0" borderId="0" xfId="1" applyFont="1" applyBorder="1" applyAlignment="1">
      <alignment horizontal="center" vertical="top"/>
    </xf>
    <xf numFmtId="0" fontId="0" fillId="0" borderId="21"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22" xfId="0" applyBorder="1" applyAlignment="1">
      <alignment vertical="top"/>
    </xf>
    <xf numFmtId="0" fontId="20" fillId="0" borderId="8" xfId="0" applyFont="1" applyBorder="1" applyAlignment="1">
      <alignment vertical="top" wrapText="1"/>
    </xf>
    <xf numFmtId="0" fontId="20" fillId="0" borderId="22" xfId="0" applyFont="1" applyBorder="1" applyAlignment="1">
      <alignment vertical="top" wrapText="1"/>
    </xf>
    <xf numFmtId="0" fontId="6" fillId="7" borderId="18"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0" fillId="8" borderId="18" xfId="0" applyFill="1" applyBorder="1" applyAlignment="1">
      <alignment horizontal="center" vertical="center" wrapText="1"/>
    </xf>
    <xf numFmtId="0" fontId="36" fillId="7" borderId="18"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0" fillId="9" borderId="18" xfId="0" applyFill="1" applyBorder="1" applyAlignment="1">
      <alignment horizontal="center" vertical="center" wrapText="1"/>
    </xf>
    <xf numFmtId="43" fontId="26" fillId="0" borderId="8" xfId="1" applyFont="1" applyBorder="1" applyAlignment="1">
      <alignment horizontal="center" vertical="top"/>
    </xf>
    <xf numFmtId="0" fontId="46" fillId="0" borderId="0" xfId="0" applyFont="1" applyAlignment="1">
      <alignment horizontal="center" vertical="top"/>
    </xf>
    <xf numFmtId="0" fontId="42" fillId="0" borderId="0" xfId="0" applyFont="1" applyAlignment="1">
      <alignment vertical="top"/>
    </xf>
    <xf numFmtId="0" fontId="29" fillId="0" borderId="0" xfId="0" applyFont="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20" fillId="0" borderId="26" xfId="0" applyFont="1" applyBorder="1" applyAlignment="1">
      <alignment vertical="top"/>
    </xf>
    <xf numFmtId="0" fontId="0" fillId="0" borderId="19" xfId="0" applyBorder="1" applyAlignment="1">
      <alignment vertical="top"/>
    </xf>
    <xf numFmtId="43" fontId="45" fillId="9" borderId="18" xfId="1" applyFont="1" applyFill="1" applyBorder="1" applyAlignment="1">
      <alignment horizontal="center" vertical="center" wrapText="1"/>
    </xf>
    <xf numFmtId="0" fontId="20" fillId="0" borderId="27" xfId="0" applyFont="1" applyBorder="1" applyAlignment="1">
      <alignment vertical="top"/>
    </xf>
    <xf numFmtId="43" fontId="20" fillId="0" borderId="27" xfId="1" applyFont="1" applyFill="1" applyBorder="1" applyAlignment="1">
      <alignment horizontal="center" vertical="top"/>
    </xf>
    <xf numFmtId="0" fontId="20" fillId="0" borderId="27" xfId="0" applyFont="1" applyBorder="1" applyAlignment="1">
      <alignment horizontal="center" vertical="top"/>
    </xf>
    <xf numFmtId="164" fontId="20" fillId="0" borderId="27" xfId="0" applyNumberFormat="1" applyFont="1" applyBorder="1" applyAlignment="1">
      <alignment horizontal="center" vertical="top"/>
    </xf>
    <xf numFmtId="43" fontId="20" fillId="0" borderId="27" xfId="1" applyFont="1" applyBorder="1" applyAlignment="1">
      <alignment horizontal="center" vertical="top"/>
    </xf>
    <xf numFmtId="43" fontId="44" fillId="0" borderId="27" xfId="1" applyFont="1" applyFill="1" applyBorder="1" applyAlignment="1">
      <alignment horizontal="center" vertical="top"/>
    </xf>
    <xf numFmtId="164" fontId="44" fillId="0" borderId="27" xfId="0" applyNumberFormat="1" applyFont="1" applyBorder="1" applyAlignment="1">
      <alignment horizontal="center" vertical="top"/>
    </xf>
    <xf numFmtId="43" fontId="6" fillId="0" borderId="27" xfId="1" applyFont="1" applyBorder="1" applyAlignment="1">
      <alignment horizontal="center" vertical="top"/>
    </xf>
    <xf numFmtId="0" fontId="1" fillId="8" borderId="46" xfId="0" applyFont="1" applyFill="1" applyBorder="1" applyAlignment="1">
      <alignment horizontal="center" vertical="center" wrapText="1"/>
    </xf>
    <xf numFmtId="43" fontId="20" fillId="0" borderId="40" xfId="1" applyFont="1" applyBorder="1" applyAlignment="1">
      <alignment horizontal="center" vertical="top"/>
    </xf>
    <xf numFmtId="0" fontId="7" fillId="0" borderId="0" xfId="0" applyFont="1" applyAlignment="1">
      <alignment vertical="top"/>
    </xf>
    <xf numFmtId="43" fontId="20" fillId="0" borderId="49" xfId="1" applyFont="1" applyBorder="1" applyAlignment="1">
      <alignment horizontal="center" vertical="top"/>
    </xf>
    <xf numFmtId="43" fontId="6" fillId="0" borderId="49" xfId="1" applyFont="1" applyBorder="1" applyAlignment="1">
      <alignment horizontal="center" vertical="top"/>
    </xf>
    <xf numFmtId="43" fontId="15" fillId="0" borderId="16" xfId="1" applyFont="1" applyBorder="1" applyAlignment="1">
      <alignment horizontal="left" vertical="center"/>
    </xf>
    <xf numFmtId="0" fontId="20" fillId="0" borderId="53" xfId="0" applyFont="1" applyBorder="1" applyAlignment="1">
      <alignment vertical="top"/>
    </xf>
    <xf numFmtId="0" fontId="29" fillId="0" borderId="0" xfId="0" applyFont="1" applyAlignment="1">
      <alignment horizontal="left" vertical="top" wrapText="1"/>
    </xf>
    <xf numFmtId="0" fontId="45" fillId="9" borderId="18" xfId="0" applyFont="1" applyFill="1" applyBorder="1" applyAlignment="1">
      <alignment horizontal="center" vertical="center" wrapText="1"/>
    </xf>
    <xf numFmtId="0" fontId="45" fillId="3" borderId="25" xfId="0" applyFont="1" applyFill="1" applyBorder="1" applyAlignment="1">
      <alignment horizontal="center" vertical="top"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43" fontId="7" fillId="9" borderId="18" xfId="1" applyFont="1" applyFill="1" applyBorder="1" applyAlignment="1">
      <alignment horizontal="center" vertical="center" wrapText="1"/>
    </xf>
    <xf numFmtId="0" fontId="7" fillId="9" borderId="18" xfId="0" applyFont="1" applyFill="1" applyBorder="1" applyAlignment="1">
      <alignment horizontal="center" vertical="center" wrapText="1"/>
    </xf>
    <xf numFmtId="0" fontId="0" fillId="9" borderId="55" xfId="0" applyFill="1" applyBorder="1" applyAlignment="1">
      <alignment horizontal="center" vertical="center" wrapText="1"/>
    </xf>
    <xf numFmtId="43" fontId="0" fillId="9" borderId="54" xfId="1" applyFont="1" applyFill="1" applyBorder="1" applyAlignment="1">
      <alignment horizontal="center" vertical="center" wrapText="1"/>
    </xf>
    <xf numFmtId="0" fontId="50" fillId="4" borderId="15" xfId="0" applyFont="1" applyFill="1" applyBorder="1" applyAlignment="1">
      <alignment horizontal="center" vertical="center" wrapText="1"/>
    </xf>
    <xf numFmtId="0" fontId="20" fillId="0" borderId="23" xfId="0" applyFont="1" applyBorder="1" applyAlignment="1">
      <alignment vertical="top"/>
    </xf>
    <xf numFmtId="0" fontId="45" fillId="12" borderId="56" xfId="0" applyFont="1" applyFill="1" applyBorder="1" applyAlignment="1">
      <alignment horizontal="center" vertical="top" wrapText="1"/>
    </xf>
    <xf numFmtId="0" fontId="45" fillId="12" borderId="18" xfId="0" applyFont="1" applyFill="1" applyBorder="1" applyAlignment="1">
      <alignment horizontal="center" vertical="center" wrapText="1"/>
    </xf>
    <xf numFmtId="0" fontId="49" fillId="12" borderId="57" xfId="0" applyFont="1" applyFill="1" applyBorder="1" applyAlignment="1">
      <alignment horizontal="center" vertical="center" wrapText="1"/>
    </xf>
    <xf numFmtId="0" fontId="45" fillId="3" borderId="54" xfId="0" applyFont="1" applyFill="1" applyBorder="1" applyAlignment="1">
      <alignment horizontal="center" vertical="top" wrapText="1"/>
    </xf>
    <xf numFmtId="0" fontId="20" fillId="10" borderId="18"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5" fillId="12" borderId="60" xfId="0" applyFont="1" applyFill="1" applyBorder="1" applyAlignment="1">
      <alignment horizontal="center" vertical="top" wrapText="1"/>
    </xf>
    <xf numFmtId="0" fontId="49" fillId="10" borderId="58" xfId="0" applyFont="1" applyFill="1" applyBorder="1" applyAlignment="1">
      <alignment horizontal="center" vertical="center" wrapText="1"/>
    </xf>
    <xf numFmtId="0" fontId="45" fillId="12" borderId="62" xfId="0" applyFont="1" applyFill="1" applyBorder="1" applyAlignment="1">
      <alignment horizontal="center" vertical="top" wrapText="1"/>
    </xf>
    <xf numFmtId="0" fontId="45" fillId="0" borderId="7" xfId="0" applyFont="1" applyBorder="1" applyAlignment="1">
      <alignment vertical="top"/>
    </xf>
    <xf numFmtId="0" fontId="29" fillId="0" borderId="0" xfId="0" applyFont="1" applyAlignment="1">
      <alignment horizontal="left" vertical="top"/>
    </xf>
    <xf numFmtId="0" fontId="23" fillId="0" borderId="0" xfId="3" applyAlignment="1"/>
    <xf numFmtId="0" fontId="1" fillId="6" borderId="21" xfId="0" applyFont="1" applyFill="1" applyBorder="1" applyAlignment="1">
      <alignment horizontal="left"/>
    </xf>
    <xf numFmtId="0" fontId="1" fillId="6" borderId="22" xfId="0" applyFont="1" applyFill="1" applyBorder="1" applyAlignment="1">
      <alignment horizontal="left"/>
    </xf>
    <xf numFmtId="0" fontId="23" fillId="0" borderId="0" xfId="3" applyAlignment="1">
      <alignment vertical="center"/>
    </xf>
    <xf numFmtId="0" fontId="29" fillId="0" borderId="0" xfId="0" applyFont="1" applyAlignment="1">
      <alignment horizontal="left" vertical="center"/>
    </xf>
    <xf numFmtId="43" fontId="0" fillId="0" borderId="0" xfId="1" applyFont="1" applyAlignment="1">
      <alignment horizontal="center" vertical="center"/>
    </xf>
    <xf numFmtId="49" fontId="0" fillId="5" borderId="15" xfId="0" applyNumberFormat="1" applyFill="1" applyBorder="1" applyAlignment="1">
      <alignment horizontal="left" vertical="center" wrapText="1"/>
    </xf>
    <xf numFmtId="0" fontId="0" fillId="6" borderId="0" xfId="0" applyFill="1" applyAlignment="1">
      <alignment horizontal="center" vertical="center"/>
    </xf>
    <xf numFmtId="0" fontId="1" fillId="9" borderId="18" xfId="0" applyFont="1" applyFill="1" applyBorder="1" applyAlignment="1">
      <alignment horizontal="center" vertical="center" wrapText="1"/>
    </xf>
    <xf numFmtId="0" fontId="0" fillId="0" borderId="27" xfId="0" applyBorder="1" applyAlignment="1">
      <alignment horizontal="center" vertical="top"/>
    </xf>
    <xf numFmtId="0" fontId="0" fillId="6" borderId="27" xfId="0" applyFill="1" applyBorder="1" applyAlignment="1">
      <alignment horizontal="center" vertical="top"/>
    </xf>
    <xf numFmtId="0" fontId="0" fillId="0" borderId="32" xfId="0" applyBorder="1" applyAlignment="1">
      <alignment horizontal="center" vertical="top"/>
    </xf>
    <xf numFmtId="0" fontId="0" fillId="0" borderId="42" xfId="0" applyBorder="1" applyAlignment="1">
      <alignment horizontal="center" vertical="top"/>
    </xf>
    <xf numFmtId="0" fontId="0" fillId="0" borderId="28" xfId="0" applyBorder="1" applyAlignment="1">
      <alignment horizontal="center" vertical="top"/>
    </xf>
    <xf numFmtId="0" fontId="0" fillId="6" borderId="50" xfId="1" applyNumberFormat="1" applyFont="1" applyFill="1" applyBorder="1" applyAlignment="1">
      <alignment horizontal="center" vertical="top"/>
    </xf>
    <xf numFmtId="0" fontId="0" fillId="6" borderId="38" xfId="0" applyFill="1" applyBorder="1" applyAlignment="1">
      <alignment horizontal="center" vertical="top"/>
    </xf>
    <xf numFmtId="0" fontId="0" fillId="6" borderId="76" xfId="1" applyNumberFormat="1" applyFont="1" applyFill="1" applyBorder="1" applyAlignment="1">
      <alignment horizontal="center" vertical="top"/>
    </xf>
    <xf numFmtId="0" fontId="0" fillId="6" borderId="28" xfId="0" applyFill="1" applyBorder="1" applyAlignment="1">
      <alignment horizontal="center" vertical="top"/>
    </xf>
    <xf numFmtId="0" fontId="0" fillId="0" borderId="39" xfId="0" applyBorder="1" applyAlignment="1">
      <alignment horizontal="center" vertical="top"/>
    </xf>
    <xf numFmtId="0" fontId="0" fillId="6" borderId="34" xfId="1" applyNumberFormat="1" applyFont="1" applyFill="1" applyBorder="1" applyAlignment="1">
      <alignment horizontal="center" vertical="top"/>
    </xf>
    <xf numFmtId="0" fontId="0" fillId="0" borderId="40" xfId="0" applyBorder="1" applyAlignment="1">
      <alignment horizontal="center" vertical="top"/>
    </xf>
    <xf numFmtId="0" fontId="0" fillId="6" borderId="23" xfId="0" applyFill="1" applyBorder="1" applyAlignment="1">
      <alignment horizontal="center" vertical="top"/>
    </xf>
    <xf numFmtId="0" fontId="0" fillId="6" borderId="27" xfId="1" applyNumberFormat="1" applyFont="1" applyFill="1" applyBorder="1" applyAlignment="1">
      <alignment horizontal="center" vertical="top"/>
    </xf>
    <xf numFmtId="0" fontId="0" fillId="6" borderId="16" xfId="0" applyFill="1" applyBorder="1" applyAlignment="1">
      <alignment horizontal="center" vertical="top"/>
    </xf>
    <xf numFmtId="0" fontId="0" fillId="6" borderId="33" xfId="0" applyFill="1" applyBorder="1" applyAlignment="1">
      <alignment horizontal="center" vertical="top"/>
    </xf>
    <xf numFmtId="0" fontId="0" fillId="6" borderId="77" xfId="0" applyFill="1" applyBorder="1" applyAlignment="1">
      <alignment horizontal="center" vertical="top"/>
    </xf>
    <xf numFmtId="0" fontId="0" fillId="6" borderId="51" xfId="0" applyFill="1" applyBorder="1" applyAlignment="1">
      <alignment horizontal="center" vertical="top"/>
    </xf>
    <xf numFmtId="0" fontId="0" fillId="6" borderId="36" xfId="0" applyFill="1" applyBorder="1" applyAlignment="1">
      <alignment horizontal="center" vertical="top"/>
    </xf>
    <xf numFmtId="0" fontId="0" fillId="6" borderId="52" xfId="0" applyFill="1" applyBorder="1" applyAlignment="1">
      <alignment horizontal="center" vertical="top"/>
    </xf>
    <xf numFmtId="0" fontId="0" fillId="6" borderId="37" xfId="0" applyFill="1" applyBorder="1" applyAlignment="1">
      <alignment horizontal="center" vertical="top"/>
    </xf>
    <xf numFmtId="0" fontId="0" fillId="6" borderId="73" xfId="0" applyFill="1" applyBorder="1" applyAlignment="1">
      <alignment horizontal="center" vertical="top"/>
    </xf>
    <xf numFmtId="0" fontId="0" fillId="6" borderId="74" xfId="0" applyFill="1" applyBorder="1" applyAlignment="1">
      <alignment horizontal="center" vertical="top"/>
    </xf>
    <xf numFmtId="0" fontId="0" fillId="6" borderId="35" xfId="0" applyFill="1" applyBorder="1" applyAlignment="1">
      <alignment horizontal="center" vertical="top"/>
    </xf>
    <xf numFmtId="0" fontId="0" fillId="6" borderId="75" xfId="0" applyFill="1" applyBorder="1" applyAlignment="1">
      <alignment horizontal="center" vertical="top"/>
    </xf>
    <xf numFmtId="0" fontId="0" fillId="6" borderId="41" xfId="0" applyFill="1" applyBorder="1" applyAlignment="1">
      <alignment horizontal="center" vertical="top"/>
    </xf>
    <xf numFmtId="0" fontId="0" fillId="6" borderId="40" xfId="0" applyFill="1" applyBorder="1" applyAlignment="1">
      <alignment horizontal="center" vertical="top"/>
    </xf>
    <xf numFmtId="0" fontId="0" fillId="6" borderId="78" xfId="1" applyNumberFormat="1" applyFont="1" applyFill="1" applyBorder="1" applyAlignment="1">
      <alignment horizontal="center" vertical="top"/>
    </xf>
    <xf numFmtId="0" fontId="0" fillId="6" borderId="43" xfId="0" applyFill="1" applyBorder="1" applyAlignment="1">
      <alignment horizontal="center" vertical="top"/>
    </xf>
    <xf numFmtId="0" fontId="0" fillId="6" borderId="47" xfId="0" applyFill="1" applyBorder="1" applyAlignment="1">
      <alignment horizontal="center" vertical="top"/>
    </xf>
    <xf numFmtId="0" fontId="0" fillId="6" borderId="34" xfId="0" applyFill="1" applyBorder="1" applyAlignment="1">
      <alignment horizontal="center" vertical="top"/>
    </xf>
    <xf numFmtId="0" fontId="0" fillId="6" borderId="45" xfId="0" applyFill="1" applyBorder="1" applyAlignment="1">
      <alignment horizontal="center" vertical="top"/>
    </xf>
    <xf numFmtId="0" fontId="0" fillId="6" borderId="79" xfId="1" applyNumberFormat="1" applyFont="1" applyFill="1" applyBorder="1" applyAlignment="1">
      <alignment horizontal="center" vertical="top"/>
    </xf>
    <xf numFmtId="0" fontId="0" fillId="6" borderId="44" xfId="0" applyFill="1" applyBorder="1" applyAlignment="1">
      <alignment horizontal="center" vertical="top"/>
    </xf>
    <xf numFmtId="0" fontId="0" fillId="6" borderId="48" xfId="0" applyFill="1" applyBorder="1" applyAlignment="1">
      <alignment horizontal="center" vertical="top"/>
    </xf>
    <xf numFmtId="43" fontId="7" fillId="0" borderId="16" xfId="1" applyFont="1" applyBorder="1" applyAlignment="1">
      <alignment horizontal="center" vertical="center"/>
    </xf>
    <xf numFmtId="43" fontId="25" fillId="13" borderId="16" xfId="1" applyFont="1" applyFill="1" applyBorder="1" applyAlignment="1">
      <alignment horizontal="left" vertical="center"/>
    </xf>
    <xf numFmtId="0" fontId="49" fillId="3" borderId="59" xfId="0" applyFont="1" applyFill="1" applyBorder="1" applyAlignment="1">
      <alignment horizontal="center" vertical="top" wrapText="1"/>
    </xf>
    <xf numFmtId="43" fontId="26" fillId="0" borderId="80" xfId="1" applyFont="1" applyBorder="1" applyAlignment="1">
      <alignment horizontal="center" vertical="top"/>
    </xf>
    <xf numFmtId="0" fontId="43" fillId="0" borderId="0" xfId="2" applyFont="1" applyAlignment="1">
      <alignment horizontal="left" vertical="center"/>
    </xf>
    <xf numFmtId="0" fontId="52" fillId="0" borderId="0" xfId="2" applyFont="1" applyAlignment="1">
      <alignment horizontal="left" vertical="center"/>
    </xf>
    <xf numFmtId="0" fontId="53" fillId="4" borderId="11" xfId="2" applyFont="1" applyFill="1" applyBorder="1" applyAlignment="1">
      <alignment horizontal="left" vertical="center"/>
    </xf>
    <xf numFmtId="0" fontId="54" fillId="0" borderId="0" xfId="2" applyFont="1"/>
    <xf numFmtId="0" fontId="55" fillId="0" borderId="0" xfId="2" applyFont="1"/>
    <xf numFmtId="0" fontId="53" fillId="4" borderId="63" xfId="2" applyFont="1" applyFill="1" applyBorder="1" applyAlignment="1">
      <alignment horizontal="left" vertical="center" wrapText="1"/>
    </xf>
    <xf numFmtId="0" fontId="56" fillId="4" borderId="63" xfId="2" applyFont="1" applyFill="1" applyBorder="1" applyAlignment="1">
      <alignment horizontal="center" vertical="center" wrapText="1"/>
    </xf>
    <xf numFmtId="0" fontId="7" fillId="2" borderId="65" xfId="2" applyFont="1" applyFill="1" applyBorder="1" applyAlignment="1">
      <alignment horizontal="left" vertical="center" wrapText="1"/>
    </xf>
    <xf numFmtId="0" fontId="58" fillId="6" borderId="14" xfId="2" applyFont="1" applyFill="1" applyBorder="1" applyAlignment="1">
      <alignment vertical="center"/>
    </xf>
    <xf numFmtId="0" fontId="58" fillId="6" borderId="0" xfId="2" applyFont="1" applyFill="1" applyAlignment="1">
      <alignment horizontal="center" vertical="center"/>
    </xf>
    <xf numFmtId="0" fontId="58" fillId="6" borderId="66" xfId="2" applyFont="1" applyFill="1" applyBorder="1" applyAlignment="1">
      <alignment horizontal="center" vertical="center"/>
    </xf>
    <xf numFmtId="0" fontId="58" fillId="6" borderId="67" xfId="2" applyFont="1" applyFill="1" applyBorder="1" applyAlignment="1">
      <alignment vertical="center"/>
    </xf>
    <xf numFmtId="0" fontId="59" fillId="0" borderId="0" xfId="2" applyFont="1" applyAlignment="1">
      <alignment horizontal="left" vertical="center"/>
    </xf>
    <xf numFmtId="0" fontId="61" fillId="0" borderId="2" xfId="2" applyFont="1" applyBorder="1"/>
    <xf numFmtId="0" fontId="61" fillId="6" borderId="2" xfId="2" applyFont="1" applyFill="1" applyBorder="1"/>
    <xf numFmtId="0" fontId="61" fillId="0" borderId="81" xfId="2" applyFont="1" applyBorder="1" applyAlignment="1">
      <alignment vertical="center" wrapText="1"/>
    </xf>
    <xf numFmtId="0" fontId="61" fillId="0" borderId="2" xfId="2" applyFont="1" applyBorder="1" applyAlignment="1">
      <alignment vertical="center"/>
    </xf>
    <xf numFmtId="0" fontId="31" fillId="0" borderId="0" xfId="0" applyFont="1" applyAlignment="1">
      <alignment horizontal="left" vertical="top" wrapText="1"/>
    </xf>
    <xf numFmtId="0" fontId="0" fillId="0" borderId="16" xfId="0" applyBorder="1" applyAlignment="1">
      <alignment horizontal="center" vertical="center"/>
    </xf>
    <xf numFmtId="0" fontId="0" fillId="0" borderId="16" xfId="0" applyBorder="1" applyAlignment="1">
      <alignment vertical="top"/>
    </xf>
    <xf numFmtId="43" fontId="7" fillId="0" borderId="23" xfId="1" applyFont="1" applyBorder="1" applyAlignment="1">
      <alignment horizontal="left" vertical="center"/>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1" fillId="6" borderId="19" xfId="0" applyFont="1" applyFill="1" applyBorder="1" applyAlignment="1">
      <alignment horizontal="left"/>
    </xf>
    <xf numFmtId="0" fontId="1" fillId="6" borderId="4" xfId="0" applyFont="1" applyFill="1" applyBorder="1" applyAlignment="1">
      <alignment horizontal="left"/>
    </xf>
    <xf numFmtId="0" fontId="1" fillId="6" borderId="0" xfId="0" applyFont="1" applyFill="1" applyAlignment="1">
      <alignment horizontal="left"/>
    </xf>
    <xf numFmtId="0" fontId="1" fillId="6" borderId="8" xfId="0" applyFont="1" applyFill="1" applyBorder="1" applyAlignment="1">
      <alignment horizontal="left"/>
    </xf>
    <xf numFmtId="0" fontId="1" fillId="6" borderId="21" xfId="0" applyFont="1" applyFill="1" applyBorder="1" applyAlignment="1">
      <alignment horizontal="left"/>
    </xf>
    <xf numFmtId="0" fontId="1" fillId="6" borderId="22" xfId="0" applyFont="1" applyFill="1" applyBorder="1" applyAlignment="1">
      <alignment horizontal="left"/>
    </xf>
    <xf numFmtId="0" fontId="17" fillId="4" borderId="10"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4" borderId="0" xfId="0" applyFont="1" applyFill="1" applyAlignment="1">
      <alignment horizontal="left" vertical="center" wrapText="1"/>
    </xf>
    <xf numFmtId="0" fontId="17" fillId="4" borderId="9" xfId="0" applyFont="1" applyFill="1" applyBorder="1" applyAlignment="1">
      <alignment horizontal="left" vertical="center" wrapText="1"/>
    </xf>
    <xf numFmtId="0" fontId="17" fillId="4" borderId="21" xfId="0" applyFont="1" applyFill="1" applyBorder="1" applyAlignment="1">
      <alignment horizontal="left" vertical="center" wrapText="1"/>
    </xf>
    <xf numFmtId="0" fontId="17" fillId="4" borderId="15" xfId="0" applyFont="1" applyFill="1" applyBorder="1" applyAlignment="1">
      <alignment horizontal="center" vertical="center"/>
    </xf>
    <xf numFmtId="0" fontId="1" fillId="11" borderId="24" xfId="0" applyFont="1" applyFill="1" applyBorder="1" applyAlignment="1">
      <alignment horizontal="center" vertical="center" wrapText="1"/>
    </xf>
    <xf numFmtId="0" fontId="1" fillId="11" borderId="17" xfId="0" applyFont="1" applyFill="1" applyBorder="1" applyAlignment="1">
      <alignment horizontal="center" vertical="center" wrapText="1"/>
    </xf>
    <xf numFmtId="0" fontId="49" fillId="0" borderId="0" xfId="0" applyFont="1" applyAlignment="1">
      <alignment horizontal="left" vertical="top" wrapText="1"/>
    </xf>
    <xf numFmtId="0" fontId="17" fillId="4" borderId="19" xfId="0" applyFont="1" applyFill="1" applyBorder="1" applyAlignment="1">
      <alignment horizontal="center" vertical="center" wrapText="1"/>
    </xf>
    <xf numFmtId="2" fontId="17" fillId="4" borderId="15" xfId="0" applyNumberFormat="1" applyFont="1" applyFill="1" applyBorder="1" applyAlignment="1">
      <alignment horizontal="center" vertical="center" wrapText="1"/>
    </xf>
    <xf numFmtId="0" fontId="1" fillId="11" borderId="15" xfId="0" applyFont="1" applyFill="1" applyBorder="1" applyAlignment="1">
      <alignment horizontal="left" vertical="center" wrapText="1"/>
    </xf>
    <xf numFmtId="0" fontId="1" fillId="11" borderId="24" xfId="0" applyFont="1" applyFill="1" applyBorder="1" applyAlignment="1">
      <alignment horizontal="left" vertical="center" wrapText="1"/>
    </xf>
    <xf numFmtId="0" fontId="1" fillId="11" borderId="17" xfId="0" applyFont="1" applyFill="1" applyBorder="1" applyAlignment="1">
      <alignment horizontal="left" vertical="center" wrapText="1"/>
    </xf>
    <xf numFmtId="0" fontId="17" fillId="4" borderId="69" xfId="0"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6" borderId="14" xfId="0" applyFill="1" applyBorder="1" applyAlignment="1">
      <alignment horizontal="center" vertical="top" wrapText="1"/>
    </xf>
    <xf numFmtId="0" fontId="0" fillId="6" borderId="0" xfId="0" applyFill="1" applyAlignment="1">
      <alignment horizontal="center" vertical="top" wrapText="1"/>
    </xf>
    <xf numFmtId="0" fontId="20"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45" fillId="0" borderId="0" xfId="0" applyFont="1" applyAlignment="1">
      <alignment vertical="top" wrapText="1"/>
    </xf>
    <xf numFmtId="0" fontId="7" fillId="0" borderId="0" xfId="0" applyFont="1" applyAlignment="1">
      <alignment vertical="top"/>
    </xf>
    <xf numFmtId="0" fontId="7" fillId="0" borderId="21" xfId="0" applyFont="1" applyBorder="1" applyAlignment="1">
      <alignment vertical="top"/>
    </xf>
    <xf numFmtId="0" fontId="20" fillId="0" borderId="0" xfId="0" applyFont="1" applyAlignment="1">
      <alignment vertical="top" wrapText="1"/>
    </xf>
    <xf numFmtId="0" fontId="45" fillId="0" borderId="21" xfId="0" applyFont="1" applyBorder="1" applyAlignment="1">
      <alignment vertical="top" wrapText="1"/>
    </xf>
    <xf numFmtId="0" fontId="56" fillId="4" borderId="18" xfId="2" applyFont="1" applyFill="1" applyBorder="1" applyAlignment="1">
      <alignment horizontal="center" vertical="center" wrapText="1"/>
    </xf>
    <xf numFmtId="0" fontId="56" fillId="4" borderId="64" xfId="2" applyFont="1" applyFill="1" applyBorder="1" applyAlignment="1">
      <alignment horizontal="center" vertical="center" wrapText="1"/>
    </xf>
    <xf numFmtId="0" fontId="58" fillId="6" borderId="13" xfId="2" applyFont="1" applyFill="1" applyBorder="1" applyAlignment="1">
      <alignment horizontal="center" vertical="center"/>
    </xf>
    <xf numFmtId="0" fontId="58" fillId="6" borderId="68" xfId="2" applyFont="1" applyFill="1" applyBorder="1" applyAlignment="1">
      <alignment horizontal="center" vertical="center"/>
    </xf>
    <xf numFmtId="0" fontId="43" fillId="0" borderId="0" xfId="2" applyFont="1" applyAlignment="1">
      <alignment horizontal="left" vertical="center" wrapText="1"/>
    </xf>
    <xf numFmtId="0" fontId="62" fillId="0" borderId="0" xfId="2" applyFont="1" applyAlignment="1">
      <alignment vertical="center" wrapText="1"/>
    </xf>
    <xf numFmtId="0" fontId="60" fillId="4" borderId="81" xfId="2" applyFont="1" applyFill="1" applyBorder="1" applyAlignment="1">
      <alignment horizontal="center" vertical="center" wrapText="1"/>
    </xf>
    <xf numFmtId="0" fontId="60" fillId="4" borderId="82" xfId="2" applyFont="1" applyFill="1" applyBorder="1" applyAlignment="1">
      <alignment horizontal="center" vertical="center" wrapText="1"/>
    </xf>
  </cellXfs>
  <cellStyles count="4">
    <cellStyle name="Lien hypertexte" xfId="3" builtinId="8"/>
    <cellStyle name="Milliers" xfId="1" builtinId="3"/>
    <cellStyle name="Normal" xfId="0" builtinId="0"/>
    <cellStyle name="Normal 2" xfId="2" xr:uid="{00000000-0005-0000-0000-000003000000}"/>
  </cellStyles>
  <dxfs count="8">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10</xdr:col>
      <xdr:colOff>2249</xdr:colOff>
      <xdr:row>8</xdr:row>
      <xdr:rowOff>418948</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7033317" y="3007691"/>
          <a:ext cx="3107635" cy="3160239"/>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62</xdr:row>
      <xdr:rowOff>789214</xdr:rowOff>
    </xdr:from>
    <xdr:to>
      <xdr:col>0</xdr:col>
      <xdr:colOff>1741714</xdr:colOff>
      <xdr:row>69</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73</xdr:row>
      <xdr:rowOff>925284</xdr:rowOff>
    </xdr:from>
    <xdr:to>
      <xdr:col>0</xdr:col>
      <xdr:colOff>1741714</xdr:colOff>
      <xdr:row>79</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63</xdr:row>
      <xdr:rowOff>33866</xdr:rowOff>
    </xdr:from>
    <xdr:to>
      <xdr:col>3</xdr:col>
      <xdr:colOff>1241426</xdr:colOff>
      <xdr:row>63</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63</xdr:row>
      <xdr:rowOff>128966</xdr:rowOff>
    </xdr:from>
    <xdr:to>
      <xdr:col>4</xdr:col>
      <xdr:colOff>884857</xdr:colOff>
      <xdr:row>63</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63</xdr:row>
      <xdr:rowOff>66193</xdr:rowOff>
    </xdr:from>
    <xdr:to>
      <xdr:col>5</xdr:col>
      <xdr:colOff>761999</xdr:colOff>
      <xdr:row>63</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63</xdr:row>
      <xdr:rowOff>133156</xdr:rowOff>
    </xdr:from>
    <xdr:to>
      <xdr:col>7</xdr:col>
      <xdr:colOff>482601</xdr:colOff>
      <xdr:row>63</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63</xdr:row>
      <xdr:rowOff>50801</xdr:rowOff>
    </xdr:from>
    <xdr:to>
      <xdr:col>7</xdr:col>
      <xdr:colOff>1261533</xdr:colOff>
      <xdr:row>63</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10</xdr:row>
      <xdr:rowOff>201687</xdr:rowOff>
    </xdr:from>
    <xdr:to>
      <xdr:col>3</xdr:col>
      <xdr:colOff>996530</xdr:colOff>
      <xdr:row>11</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10</xdr:row>
      <xdr:rowOff>195639</xdr:rowOff>
    </xdr:from>
    <xdr:to>
      <xdr:col>5</xdr:col>
      <xdr:colOff>997687</xdr:colOff>
      <xdr:row>11</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10</xdr:row>
      <xdr:rowOff>198965</xdr:rowOff>
    </xdr:from>
    <xdr:to>
      <xdr:col>7</xdr:col>
      <xdr:colOff>1065170</xdr:colOff>
      <xdr:row>11</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10</xdr:row>
      <xdr:rowOff>148968</xdr:rowOff>
    </xdr:from>
    <xdr:to>
      <xdr:col>7</xdr:col>
      <xdr:colOff>421092</xdr:colOff>
      <xdr:row>11</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10</xdr:row>
      <xdr:rowOff>301365</xdr:rowOff>
    </xdr:from>
    <xdr:to>
      <xdr:col>4</xdr:col>
      <xdr:colOff>871317</xdr:colOff>
      <xdr:row>11</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74</xdr:row>
      <xdr:rowOff>231560</xdr:rowOff>
    </xdr:from>
    <xdr:to>
      <xdr:col>4</xdr:col>
      <xdr:colOff>1166314</xdr:colOff>
      <xdr:row>74</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74</xdr:row>
      <xdr:rowOff>110067</xdr:rowOff>
    </xdr:from>
    <xdr:to>
      <xdr:col>5</xdr:col>
      <xdr:colOff>694267</xdr:colOff>
      <xdr:row>74</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74</xdr:row>
      <xdr:rowOff>237068</xdr:rowOff>
    </xdr:from>
    <xdr:to>
      <xdr:col>7</xdr:col>
      <xdr:colOff>643468</xdr:colOff>
      <xdr:row>74</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74</xdr:row>
      <xdr:rowOff>110066</xdr:rowOff>
    </xdr:from>
    <xdr:to>
      <xdr:col>7</xdr:col>
      <xdr:colOff>1397000</xdr:colOff>
      <xdr:row>74</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74</xdr:row>
      <xdr:rowOff>127000</xdr:rowOff>
    </xdr:from>
    <xdr:to>
      <xdr:col>3</xdr:col>
      <xdr:colOff>1320800</xdr:colOff>
      <xdr:row>74</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28</xdr:row>
      <xdr:rowOff>116417</xdr:rowOff>
    </xdr:from>
    <xdr:to>
      <xdr:col>3</xdr:col>
      <xdr:colOff>999250</xdr:colOff>
      <xdr:row>30</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29</xdr:row>
      <xdr:rowOff>52916</xdr:rowOff>
    </xdr:from>
    <xdr:to>
      <xdr:col>4</xdr:col>
      <xdr:colOff>862446</xdr:colOff>
      <xdr:row>30</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28</xdr:row>
      <xdr:rowOff>105833</xdr:rowOff>
    </xdr:from>
    <xdr:to>
      <xdr:col>5</xdr:col>
      <xdr:colOff>1052167</xdr:colOff>
      <xdr:row>30</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28</xdr:row>
      <xdr:rowOff>105833</xdr:rowOff>
    </xdr:from>
    <xdr:to>
      <xdr:col>7</xdr:col>
      <xdr:colOff>222330</xdr:colOff>
      <xdr:row>30</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28</xdr:row>
      <xdr:rowOff>74084</xdr:rowOff>
    </xdr:from>
    <xdr:to>
      <xdr:col>7</xdr:col>
      <xdr:colOff>1041583</xdr:colOff>
      <xdr:row>30</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68580</xdr:colOff>
      <xdr:row>0</xdr:row>
      <xdr:rowOff>0</xdr:rowOff>
    </xdr:from>
    <xdr:to>
      <xdr:col>6</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xdr:from>
      <xdr:col>1</xdr:col>
      <xdr:colOff>175261</xdr:colOff>
      <xdr:row>11</xdr:row>
      <xdr:rowOff>53340</xdr:rowOff>
    </xdr:from>
    <xdr:to>
      <xdr:col>3</xdr:col>
      <xdr:colOff>1295400</xdr:colOff>
      <xdr:row>22</xdr:row>
      <xdr:rowOff>99060</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441961" y="4030980"/>
          <a:ext cx="6370319"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u="sng">
              <a:solidFill>
                <a:schemeClr val="dk1"/>
              </a:solidFill>
              <a:effectLst/>
              <a:latin typeface="+mn-lt"/>
              <a:ea typeface="+mn-ea"/>
              <a:cs typeface="+mn-cs"/>
            </a:rPr>
            <a:t>Liste de choix de TRL</a:t>
          </a:r>
          <a:endParaRPr lang="fr-FR" b="1" u="sng">
            <a:effectLst/>
          </a:endParaRPr>
        </a:p>
        <a:p>
          <a:pPr rtl="0" eaLnBrk="1" fontAlgn="t" latinLnBrk="0" hangingPunct="1"/>
          <a:r>
            <a:rPr lang="fr-FR" sz="1100">
              <a:solidFill>
                <a:schemeClr val="dk1"/>
              </a:solidFill>
              <a:effectLst/>
              <a:latin typeface="+mn-lt"/>
              <a:ea typeface="+mn-ea"/>
              <a:cs typeface="+mn-cs"/>
            </a:rPr>
            <a:t>TRL 1 : Observation du principe de base</a:t>
          </a:r>
          <a:endParaRPr lang="fr-FR">
            <a:effectLst/>
          </a:endParaRPr>
        </a:p>
        <a:p>
          <a:pPr rtl="0" eaLnBrk="1" fontAlgn="t" latinLnBrk="0" hangingPunct="1"/>
          <a:r>
            <a:rPr lang="fr-FR" sz="1100">
              <a:solidFill>
                <a:schemeClr val="dk1"/>
              </a:solidFill>
              <a:effectLst/>
              <a:latin typeface="+mn-lt"/>
              <a:ea typeface="+mn-ea"/>
              <a:cs typeface="+mn-cs"/>
            </a:rPr>
            <a:t>TRL 2 : Formulation du concept technologique</a:t>
          </a:r>
          <a:endParaRPr lang="fr-FR">
            <a:effectLst/>
          </a:endParaRPr>
        </a:p>
        <a:p>
          <a:pPr rtl="0" eaLnBrk="1" fontAlgn="t" latinLnBrk="0" hangingPunct="1"/>
          <a:r>
            <a:rPr lang="fr-FR" sz="1100">
              <a:solidFill>
                <a:schemeClr val="dk1"/>
              </a:solidFill>
              <a:effectLst/>
              <a:latin typeface="+mn-lt"/>
              <a:ea typeface="+mn-ea"/>
              <a:cs typeface="+mn-cs"/>
            </a:rPr>
            <a:t>TRL 3 : Preuve expérimentale de concept (fonction critique analysée et expérimentée)</a:t>
          </a:r>
          <a:endParaRPr lang="fr-FR">
            <a:effectLst/>
          </a:endParaRPr>
        </a:p>
        <a:p>
          <a:pPr rtl="0" eaLnBrk="1" fontAlgn="t" latinLnBrk="0" hangingPunct="1"/>
          <a:r>
            <a:rPr lang="fr-FR" sz="1100">
              <a:solidFill>
                <a:schemeClr val="dk1"/>
              </a:solidFill>
              <a:effectLst/>
              <a:latin typeface="+mn-lt"/>
              <a:ea typeface="+mn-ea"/>
              <a:cs typeface="+mn-cs"/>
            </a:rPr>
            <a:t>TRL 4 : Validation de la technologie (composants) en laboratoire</a:t>
          </a:r>
          <a:endParaRPr lang="fr-FR">
            <a:effectLst/>
          </a:endParaRPr>
        </a:p>
        <a:p>
          <a:pPr rtl="0" eaLnBrk="1" fontAlgn="t" latinLnBrk="0" hangingPunct="1"/>
          <a:r>
            <a:rPr lang="fr-FR" sz="1100">
              <a:solidFill>
                <a:schemeClr val="dk1"/>
              </a:solidFill>
              <a:effectLst/>
              <a:latin typeface="+mn-lt"/>
              <a:ea typeface="+mn-ea"/>
              <a:cs typeface="+mn-cs"/>
            </a:rPr>
            <a:t>TRL 5 : Validation de la technologie (composants)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6 : Démonstration de la technologie (prototype)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7 : Démonstration du système complet (démonstrateur) en environnement opérationnel (réel)</a:t>
          </a:r>
          <a:endParaRPr lang="fr-FR">
            <a:effectLst/>
          </a:endParaRPr>
        </a:p>
        <a:p>
          <a:pPr rtl="0" eaLnBrk="1" fontAlgn="t" latinLnBrk="0" hangingPunct="1"/>
          <a:r>
            <a:rPr lang="fr-FR" sz="1100">
              <a:solidFill>
                <a:schemeClr val="dk1"/>
              </a:solidFill>
              <a:effectLst/>
              <a:latin typeface="+mn-lt"/>
              <a:ea typeface="+mn-ea"/>
              <a:cs typeface="+mn-cs"/>
            </a:rPr>
            <a:t>TRL 8 : Qualification d'un système complet final par des tests en environnement opérationnel </a:t>
          </a:r>
          <a:endParaRPr lang="fr-FR">
            <a:effectLst/>
          </a:endParaRPr>
        </a:p>
        <a:p>
          <a:pPr rtl="0" eaLnBrk="1" fontAlgn="t" latinLnBrk="0" hangingPunct="1"/>
          <a:r>
            <a:rPr lang="fr-FR" sz="1100">
              <a:solidFill>
                <a:schemeClr val="dk1"/>
              </a:solidFill>
              <a:effectLst/>
              <a:latin typeface="+mn-lt"/>
              <a:ea typeface="+mn-ea"/>
              <a:cs typeface="+mn-cs"/>
            </a:rPr>
            <a:t>TRL 9 : Validation d'un système réel en environnement opérationnel, prêt à être commercialisé</a:t>
          </a:r>
          <a:endParaRPr lang="fr-FR">
            <a:effectLst/>
          </a:endParaRPr>
        </a:p>
        <a:p>
          <a:endParaRPr lang="fr-FR" sz="1100"/>
        </a:p>
      </xdr:txBody>
    </xdr:sp>
    <xdr:clientData/>
  </xdr:twoCellAnchor>
</xdr:wsDr>
</file>

<file path=xl/persons/person.xml><?xml version="1.0" encoding="utf-8"?>
<personList xmlns="http://schemas.microsoft.com/office/spreadsheetml/2018/threadedcomments" xmlns:x="http://schemas.openxmlformats.org/spreadsheetml/2006/main">
  <person displayName="SCHREPFER Lucas" id="{ECDD2CD5-01C2-4B4D-87A0-51DC71640F39}" userId="S::lucas.schrepfer@ademe.fr::52f4bfb2-cbb2-4ef8-b8ea-a90b736bab7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0" totalsRowShown="0" headerRowDxfId="3" dataDxfId="2" tableBorderDxfId="1">
  <autoFilter ref="B1:B10"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4" dT="2022-08-03T13:39:26.24" personId="{ECDD2CD5-01C2-4B4D-87A0-51DC71640F39}" id="{DF70B112-F37A-429D-9718-FA25D3862C26}">
    <text>Nécessité d'adapter les exemples au contexte forestier?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bilans-ges.adem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2"/>
  <sheetViews>
    <sheetView showGridLines="0" zoomScale="90" zoomScaleNormal="90" workbookViewId="0">
      <pane ySplit="3" topLeftCell="A10" activePane="bottomLeft" state="frozen"/>
      <selection pane="bottomLeft" activeCell="B16" sqref="B16"/>
    </sheetView>
  </sheetViews>
  <sheetFormatPr baseColWidth="10" defaultColWidth="11.453125" defaultRowHeight="14.5"/>
  <cols>
    <col min="1" max="1" width="3.453125" style="35" customWidth="1"/>
    <col min="2" max="2" width="143.7265625" style="35" customWidth="1"/>
    <col min="3" max="4" width="15.1796875" style="35" customWidth="1"/>
    <col min="5" max="5" width="18.81640625" style="35" bestFit="1" customWidth="1"/>
    <col min="6" max="6" width="15.7265625" style="35" bestFit="1" customWidth="1"/>
    <col min="7" max="7" width="15.1796875" style="35" customWidth="1"/>
    <col min="8" max="8" width="15" style="35" customWidth="1"/>
    <col min="9" max="9" width="21.26953125" style="35" customWidth="1"/>
    <col min="10" max="10" width="30.453125" style="35" customWidth="1"/>
    <col min="11" max="11" width="23.81640625" style="35" customWidth="1"/>
    <col min="12" max="12" width="50.26953125" style="35" customWidth="1"/>
    <col min="13" max="13" width="33.54296875" style="35" hidden="1" customWidth="1"/>
    <col min="14" max="16384" width="11.453125" style="35"/>
  </cols>
  <sheetData>
    <row r="1" spans="2:12" ht="111.75" customHeight="1"/>
    <row r="2" spans="2:12">
      <c r="K2" s="36"/>
      <c r="L2" s="37"/>
    </row>
    <row r="3" spans="2:12" ht="57">
      <c r="B3" s="77" t="s">
        <v>0</v>
      </c>
    </row>
    <row r="5" spans="2:12" s="38" customFormat="1" ht="198" customHeight="1">
      <c r="B5" s="38" t="s">
        <v>1</v>
      </c>
    </row>
    <row r="6" spans="2:12" s="38" customFormat="1"/>
    <row r="7" spans="2:12" s="38" customFormat="1" ht="280.14999999999998" customHeight="1">
      <c r="B7" s="38" t="s">
        <v>2</v>
      </c>
    </row>
    <row r="8" spans="2:12" ht="303" customHeight="1">
      <c r="B8" s="39" t="s">
        <v>3</v>
      </c>
    </row>
    <row r="9" spans="2:12" ht="36.65" customHeight="1">
      <c r="B9" s="39"/>
    </row>
    <row r="10" spans="2:12" s="38" customFormat="1" ht="333.65" customHeight="1">
      <c r="B10" s="78" t="s">
        <v>4</v>
      </c>
    </row>
    <row r="11" spans="2:12" s="38" customFormat="1"/>
    <row r="12" spans="2:12" ht="18.5">
      <c r="B12" s="216" t="s">
        <v>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ColWidth="11.453125" defaultRowHeight="14.5"/>
  <cols>
    <col min="2" max="2" width="12.453125" customWidth="1"/>
    <col min="3" max="3" width="1.26953125" customWidth="1"/>
    <col min="4" max="4" width="12.7265625" customWidth="1"/>
    <col min="5" max="5" width="2.1796875" customWidth="1"/>
    <col min="6" max="6" width="13.1796875" customWidth="1"/>
    <col min="7" max="7" width="1.54296875" customWidth="1"/>
    <col min="8" max="8" width="14.54296875" customWidth="1"/>
    <col min="9" max="9" width="1.81640625" customWidth="1"/>
    <col min="10" max="10" width="21.54296875" customWidth="1"/>
  </cols>
  <sheetData>
    <row r="2" spans="2:11">
      <c r="B2" s="220" t="s">
        <v>6</v>
      </c>
      <c r="C2" s="220"/>
      <c r="D2" s="220"/>
      <c r="E2" s="220"/>
      <c r="F2" s="220"/>
      <c r="G2" s="220"/>
      <c r="H2" s="220"/>
      <c r="I2" s="220"/>
      <c r="J2" s="220"/>
    </row>
    <row r="3" spans="2:11" ht="28" customHeight="1">
      <c r="B3" s="222"/>
      <c r="C3" s="222"/>
      <c r="D3" s="222"/>
      <c r="E3" s="224"/>
      <c r="F3" s="222"/>
      <c r="G3" s="222"/>
      <c r="H3" s="222"/>
      <c r="I3" s="222"/>
      <c r="J3" s="223"/>
    </row>
    <row r="4" spans="2:11">
      <c r="B4" s="220" t="s">
        <v>7</v>
      </c>
      <c r="C4" s="220"/>
      <c r="D4" s="220"/>
      <c r="E4" s="11"/>
      <c r="F4" s="221" t="s">
        <v>8</v>
      </c>
      <c r="G4" s="222"/>
      <c r="H4" s="222"/>
      <c r="I4" s="222"/>
      <c r="J4" s="223"/>
    </row>
    <row r="5" spans="2:11">
      <c r="B5" s="225"/>
      <c r="C5" s="225"/>
      <c r="D5" s="225"/>
      <c r="E5" s="225"/>
      <c r="F5" s="225"/>
      <c r="G5" s="225"/>
      <c r="H5" s="225"/>
      <c r="I5" s="225"/>
      <c r="J5" s="225"/>
      <c r="K5" s="225"/>
    </row>
    <row r="6" spans="2:11" ht="65">
      <c r="B6" s="12" t="s">
        <v>9</v>
      </c>
      <c r="C6" s="13"/>
      <c r="D6" s="12" t="s">
        <v>10</v>
      </c>
      <c r="E6" s="13"/>
      <c r="F6" s="14" t="s">
        <v>11</v>
      </c>
      <c r="G6" s="15"/>
      <c r="H6" s="14" t="s">
        <v>12</v>
      </c>
      <c r="I6" s="15"/>
      <c r="J6" s="14" t="s">
        <v>13</v>
      </c>
    </row>
    <row r="7" spans="2:11">
      <c r="B7" s="7"/>
      <c r="D7" s="8"/>
      <c r="F7" s="8"/>
      <c r="H7" s="8"/>
      <c r="J7" s="8"/>
    </row>
    <row r="8" spans="2:11" ht="26">
      <c r="B8" s="14" t="s">
        <v>14</v>
      </c>
      <c r="C8" s="16"/>
      <c r="D8" s="14" t="s">
        <v>15</v>
      </c>
      <c r="E8" s="16"/>
      <c r="F8" s="14" t="s">
        <v>16</v>
      </c>
      <c r="G8" s="15"/>
      <c r="H8" s="14" t="s">
        <v>17</v>
      </c>
      <c r="I8" s="15"/>
      <c r="J8" s="14" t="s">
        <v>18</v>
      </c>
    </row>
    <row r="10" spans="2:11">
      <c r="B10" s="9">
        <v>3</v>
      </c>
      <c r="C10" s="11"/>
      <c r="D10" s="9">
        <v>1</v>
      </c>
      <c r="E10" s="11"/>
      <c r="F10" s="9">
        <v>1</v>
      </c>
      <c r="G10" s="11"/>
      <c r="H10" s="9">
        <v>0</v>
      </c>
      <c r="I10" s="11"/>
      <c r="J10" s="10" t="s">
        <v>19</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B1:P24"/>
  <sheetViews>
    <sheetView showGridLines="0" tabSelected="1" topLeftCell="A17" zoomScale="75" zoomScaleNormal="75" workbookViewId="0">
      <selection activeCell="E21" sqref="E21"/>
    </sheetView>
  </sheetViews>
  <sheetFormatPr baseColWidth="10" defaultColWidth="11.453125" defaultRowHeight="14.5" outlineLevelRow="1"/>
  <cols>
    <col min="1" max="1" width="5.26953125" customWidth="1"/>
    <col min="2" max="2" width="25.7265625" customWidth="1"/>
    <col min="3" max="3" width="26.54296875" style="19" customWidth="1"/>
    <col min="4" max="4" width="43" style="20" customWidth="1"/>
    <col min="5" max="5" width="9" style="2" customWidth="1"/>
    <col min="6" max="6" width="54.26953125" style="1" customWidth="1"/>
    <col min="7" max="7" width="21.26953125" style="1" customWidth="1"/>
    <col min="8" max="8" width="39.26953125" style="2" customWidth="1"/>
    <col min="9" max="9" width="68.54296875" style="20" customWidth="1"/>
    <col min="10" max="10" width="21" customWidth="1"/>
    <col min="12" max="12" width="28.54296875" style="74" customWidth="1"/>
    <col min="13" max="13" width="28" customWidth="1"/>
    <col min="14" max="14" width="24.54296875" customWidth="1"/>
    <col min="16" max="16" width="21.81640625" customWidth="1"/>
  </cols>
  <sheetData>
    <row r="1" spans="2:16" ht="21.5" thickBot="1">
      <c r="B1" s="87" t="s">
        <v>20</v>
      </c>
      <c r="J1" s="4"/>
      <c r="K1" s="5"/>
      <c r="L1" s="75"/>
      <c r="M1" s="3"/>
      <c r="N1" s="3"/>
      <c r="O1" s="6"/>
      <c r="P1" s="4"/>
    </row>
    <row r="2" spans="2:16" ht="15.75" customHeight="1">
      <c r="B2" s="235" t="s">
        <v>21</v>
      </c>
      <c r="C2" s="236"/>
      <c r="D2" s="236"/>
      <c r="E2" s="229"/>
      <c r="F2" s="229"/>
      <c r="G2" s="229"/>
      <c r="H2" s="229"/>
      <c r="I2" s="230"/>
      <c r="J2" s="2"/>
      <c r="K2" s="5"/>
      <c r="L2" s="75"/>
      <c r="M2" s="3"/>
      <c r="N2" s="3"/>
      <c r="O2" s="6"/>
      <c r="P2" s="4"/>
    </row>
    <row r="3" spans="2:16" ht="21" customHeight="1">
      <c r="B3" s="237"/>
      <c r="C3" s="238"/>
      <c r="D3" s="238"/>
      <c r="E3" s="231"/>
      <c r="F3" s="231"/>
      <c r="G3" s="231"/>
      <c r="H3" s="231"/>
      <c r="I3" s="232"/>
      <c r="J3" s="2"/>
      <c r="K3" s="5"/>
      <c r="L3" s="75"/>
      <c r="M3" s="3"/>
      <c r="N3" s="3"/>
      <c r="O3" s="6"/>
      <c r="P3" s="4"/>
    </row>
    <row r="4" spans="2:16" ht="21" customHeight="1">
      <c r="B4" s="237"/>
      <c r="C4" s="238"/>
      <c r="D4" s="238"/>
      <c r="E4" s="231"/>
      <c r="F4" s="231"/>
      <c r="G4" s="231"/>
      <c r="H4" s="231"/>
      <c r="I4" s="232"/>
      <c r="J4" s="2"/>
      <c r="K4" s="5"/>
      <c r="L4" s="75"/>
      <c r="M4" s="3"/>
      <c r="N4" s="3"/>
      <c r="O4" s="6"/>
      <c r="P4" s="4"/>
    </row>
    <row r="5" spans="2:16" ht="14.5" customHeight="1" thickBot="1">
      <c r="B5" s="239"/>
      <c r="C5" s="240"/>
      <c r="D5" s="240"/>
      <c r="E5" s="233"/>
      <c r="F5" s="233"/>
      <c r="G5" s="233"/>
      <c r="H5" s="233"/>
      <c r="I5" s="234"/>
      <c r="J5" s="2"/>
      <c r="K5" s="5"/>
      <c r="L5" s="75"/>
      <c r="M5" s="3"/>
      <c r="N5" s="3"/>
      <c r="O5" s="6"/>
      <c r="P5" s="4"/>
    </row>
    <row r="6" spans="2:16" ht="69.650000000000006" customHeight="1" thickBot="1">
      <c r="B6" s="252" t="s">
        <v>22</v>
      </c>
      <c r="C6" s="245" t="s">
        <v>23</v>
      </c>
      <c r="D6" s="245"/>
      <c r="E6" s="152"/>
      <c r="F6" s="152"/>
      <c r="G6" s="152"/>
      <c r="H6" s="152"/>
      <c r="I6" s="153"/>
      <c r="J6" s="2"/>
      <c r="K6" s="5"/>
      <c r="L6" s="75"/>
      <c r="M6" s="3"/>
      <c r="N6" s="3"/>
      <c r="O6" s="6"/>
      <c r="P6" s="4"/>
    </row>
    <row r="7" spans="2:16" ht="119.5" customHeight="1" thickBot="1">
      <c r="B7" s="253"/>
      <c r="C7" s="250" t="s">
        <v>24</v>
      </c>
      <c r="D7" s="251"/>
      <c r="E7" s="226"/>
      <c r="F7" s="227"/>
      <c r="G7" s="227"/>
      <c r="H7" s="227"/>
      <c r="I7" s="228"/>
      <c r="J7" s="4"/>
      <c r="K7" s="5"/>
      <c r="L7" s="75"/>
      <c r="M7" s="3"/>
      <c r="N7" s="3"/>
      <c r="O7" s="6"/>
      <c r="P7" s="4"/>
    </row>
    <row r="8" spans="2:16" ht="80.5" customHeight="1">
      <c r="B8" s="245" t="s">
        <v>25</v>
      </c>
      <c r="C8" s="245"/>
      <c r="D8" s="245"/>
      <c r="E8" s="158"/>
      <c r="F8" s="158"/>
      <c r="G8" s="158"/>
      <c r="H8" s="158"/>
      <c r="I8" s="158"/>
      <c r="J8" s="4"/>
      <c r="K8" s="5"/>
      <c r="L8" s="75"/>
      <c r="M8" s="3"/>
      <c r="N8" s="3"/>
      <c r="O8" s="6"/>
      <c r="P8" s="4"/>
    </row>
    <row r="9" spans="2:16">
      <c r="B9" s="110"/>
      <c r="C9" s="109"/>
      <c r="D9" s="109"/>
      <c r="E9" s="18"/>
      <c r="J9" s="4"/>
      <c r="K9" s="5"/>
      <c r="L9" s="75"/>
      <c r="M9" s="3"/>
      <c r="N9" s="3"/>
      <c r="O9" s="6"/>
      <c r="P9" s="4"/>
    </row>
    <row r="10" spans="2:16" ht="17.5">
      <c r="B10" s="80" t="s">
        <v>26</v>
      </c>
      <c r="C10" s="109"/>
      <c r="D10" s="109"/>
      <c r="E10" s="18"/>
      <c r="J10" s="4"/>
      <c r="K10" s="5"/>
      <c r="L10" s="75"/>
      <c r="M10" s="3"/>
      <c r="N10" s="3"/>
      <c r="O10" s="6"/>
      <c r="P10" s="4"/>
    </row>
    <row r="11" spans="2:16" ht="65.5" customHeight="1" outlineLevel="1">
      <c r="B11" s="244" t="s">
        <v>27</v>
      </c>
      <c r="C11" s="244"/>
      <c r="D11" s="244"/>
      <c r="E11" s="18"/>
      <c r="J11" s="4"/>
      <c r="K11" s="5"/>
      <c r="L11" s="75"/>
      <c r="M11" s="3"/>
      <c r="N11" s="3"/>
      <c r="O11" s="6"/>
      <c r="P11" s="4"/>
    </row>
    <row r="12" spans="2:16">
      <c r="J12" s="4"/>
      <c r="K12" s="5"/>
      <c r="L12" s="75"/>
      <c r="M12" s="3"/>
      <c r="N12" s="3"/>
      <c r="O12" s="6"/>
      <c r="P12" s="4"/>
    </row>
    <row r="13" spans="2:16" s="17" customFormat="1" ht="78" customHeight="1">
      <c r="B13" s="241" t="s">
        <v>28</v>
      </c>
      <c r="C13" s="241"/>
      <c r="D13" s="241"/>
      <c r="E13" s="30" t="s">
        <v>29</v>
      </c>
      <c r="F13" s="72" t="s">
        <v>30</v>
      </c>
      <c r="G13" s="72" t="s">
        <v>31</v>
      </c>
      <c r="H13" s="138" t="s">
        <v>32</v>
      </c>
      <c r="I13" s="73" t="s">
        <v>33</v>
      </c>
      <c r="L13" s="76"/>
    </row>
    <row r="14" spans="2:16" ht="116">
      <c r="B14" s="246"/>
      <c r="C14" s="247" t="s">
        <v>34</v>
      </c>
      <c r="D14" s="40" t="s">
        <v>35</v>
      </c>
      <c r="E14" s="31"/>
      <c r="F14" s="31"/>
      <c r="G14" s="31"/>
      <c r="H14" s="31"/>
      <c r="I14" s="32" t="s">
        <v>36</v>
      </c>
    </row>
    <row r="15" spans="2:16" ht="87">
      <c r="B15" s="246"/>
      <c r="C15" s="247"/>
      <c r="D15" s="41" t="s">
        <v>37</v>
      </c>
      <c r="E15" s="31"/>
      <c r="F15" s="31"/>
      <c r="G15" s="31"/>
      <c r="H15" s="31"/>
      <c r="I15" s="32" t="s">
        <v>38</v>
      </c>
    </row>
    <row r="16" spans="2:16" ht="43.5">
      <c r="B16" s="246"/>
      <c r="C16" s="247"/>
      <c r="D16" s="41" t="s">
        <v>39</v>
      </c>
      <c r="E16" s="31"/>
      <c r="F16" s="31"/>
      <c r="G16" s="31"/>
      <c r="H16" s="31"/>
      <c r="I16" s="32" t="s">
        <v>40</v>
      </c>
    </row>
    <row r="17" spans="2:9" ht="78" customHeight="1">
      <c r="B17" s="246"/>
      <c r="C17" s="242" t="s">
        <v>41</v>
      </c>
      <c r="D17" s="243"/>
      <c r="E17" s="31"/>
      <c r="F17" s="31"/>
      <c r="G17" s="31"/>
      <c r="H17" s="31"/>
      <c r="I17" s="32" t="s">
        <v>42</v>
      </c>
    </row>
    <row r="18" spans="2:9" ht="85.9" customHeight="1">
      <c r="B18" s="246"/>
      <c r="C18" s="247" t="s">
        <v>43</v>
      </c>
      <c r="D18" s="41" t="s">
        <v>44</v>
      </c>
      <c r="E18" s="31"/>
      <c r="F18" s="31"/>
      <c r="G18" s="31"/>
      <c r="H18" s="31"/>
      <c r="I18" s="32" t="s">
        <v>45</v>
      </c>
    </row>
    <row r="19" spans="2:9" ht="112.15" customHeight="1">
      <c r="B19" s="246"/>
      <c r="C19" s="247"/>
      <c r="D19" s="41" t="s">
        <v>46</v>
      </c>
      <c r="E19" s="31"/>
      <c r="F19" s="31"/>
      <c r="G19" s="31"/>
      <c r="H19" s="31"/>
      <c r="I19" s="32" t="s">
        <v>47</v>
      </c>
    </row>
    <row r="20" spans="2:9" ht="78" customHeight="1">
      <c r="B20" s="246"/>
      <c r="C20" s="248" t="s">
        <v>48</v>
      </c>
      <c r="D20" s="249"/>
      <c r="E20" s="31"/>
      <c r="F20" s="31"/>
      <c r="G20" s="31"/>
      <c r="H20" s="31"/>
      <c r="I20" s="42" t="s">
        <v>49</v>
      </c>
    </row>
    <row r="21" spans="2:9" ht="87.65" customHeight="1">
      <c r="B21" s="246"/>
      <c r="C21" s="247" t="s">
        <v>50</v>
      </c>
      <c r="D21" s="41" t="s">
        <v>51</v>
      </c>
      <c r="E21" s="31"/>
      <c r="F21" s="31"/>
      <c r="G21" s="31"/>
      <c r="H21" s="31"/>
      <c r="I21" s="32" t="s">
        <v>52</v>
      </c>
    </row>
    <row r="22" spans="2:9" ht="78" customHeight="1">
      <c r="B22" s="246"/>
      <c r="C22" s="247"/>
      <c r="D22" s="40" t="s">
        <v>53</v>
      </c>
      <c r="E22" s="31"/>
      <c r="F22" s="31"/>
      <c r="G22" s="31"/>
      <c r="H22" s="31"/>
      <c r="I22" s="32" t="s">
        <v>54</v>
      </c>
    </row>
    <row r="23" spans="2:9" ht="78" customHeight="1">
      <c r="B23" s="246"/>
      <c r="C23" s="248" t="s">
        <v>55</v>
      </c>
      <c r="D23" s="249"/>
      <c r="E23" s="31"/>
      <c r="F23" s="31"/>
      <c r="G23" s="31"/>
      <c r="H23" s="31"/>
      <c r="I23" s="32" t="s">
        <v>56</v>
      </c>
    </row>
    <row r="24" spans="2:9" ht="78" customHeight="1">
      <c r="B24" s="246"/>
      <c r="C24" s="242" t="s">
        <v>57</v>
      </c>
      <c r="D24" s="243"/>
      <c r="E24" s="31"/>
      <c r="F24" s="31"/>
      <c r="G24" s="31"/>
      <c r="H24" s="31"/>
      <c r="I24" s="157" t="s">
        <v>58</v>
      </c>
    </row>
  </sheetData>
  <mergeCells count="17">
    <mergeCell ref="C24:D24"/>
    <mergeCell ref="C6:D6"/>
    <mergeCell ref="B14:B24"/>
    <mergeCell ref="C14:C16"/>
    <mergeCell ref="C18:C19"/>
    <mergeCell ref="C20:D20"/>
    <mergeCell ref="C21:C22"/>
    <mergeCell ref="C23:D23"/>
    <mergeCell ref="B8:D8"/>
    <mergeCell ref="C7:D7"/>
    <mergeCell ref="B6:B7"/>
    <mergeCell ref="E7:I7"/>
    <mergeCell ref="E2:I5"/>
    <mergeCell ref="B2:D5"/>
    <mergeCell ref="B13:D13"/>
    <mergeCell ref="C17:D17"/>
    <mergeCell ref="B11:D11"/>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scale="3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84"/>
  <sheetViews>
    <sheetView showGridLines="0" topLeftCell="A64" zoomScale="85" zoomScaleNormal="85" workbookViewId="0">
      <selection activeCell="A52" sqref="A52"/>
    </sheetView>
  </sheetViews>
  <sheetFormatPr baseColWidth="10" defaultColWidth="11.453125" defaultRowHeight="14.5" outlineLevelRow="1"/>
  <cols>
    <col min="1" max="1" width="37.81640625" style="33" customWidth="1"/>
    <col min="2" max="2" width="29.7265625" style="33" customWidth="1"/>
    <col min="3" max="3" width="43.453125" style="33" customWidth="1"/>
    <col min="4" max="7" width="23.7265625" style="33" customWidth="1"/>
    <col min="8" max="8" width="23.7265625" style="44" customWidth="1"/>
    <col min="9" max="9" width="18.453125" style="33" customWidth="1"/>
    <col min="10" max="11" width="21.81640625" style="33" customWidth="1"/>
    <col min="12" max="16384" width="11.453125" style="33"/>
  </cols>
  <sheetData>
    <row r="1" spans="1:12" ht="21">
      <c r="A1" s="107" t="s">
        <v>59</v>
      </c>
    </row>
    <row r="2" spans="1:12" ht="26">
      <c r="A2" s="43" t="s">
        <v>60</v>
      </c>
      <c r="B2" s="46"/>
      <c r="C2" s="46"/>
      <c r="D2" s="46"/>
      <c r="E2" s="46"/>
      <c r="F2" s="46"/>
      <c r="G2" s="46"/>
      <c r="H2" s="47"/>
      <c r="I2" s="46"/>
    </row>
    <row r="3" spans="1:12" ht="15.5">
      <c r="A3" s="108" t="s">
        <v>61</v>
      </c>
      <c r="B3" s="129"/>
      <c r="C3" s="129"/>
      <c r="D3" s="51"/>
    </row>
    <row r="4" spans="1:12" ht="15.5">
      <c r="A4" s="150" t="s">
        <v>62</v>
      </c>
      <c r="B4" s="150"/>
      <c r="C4" s="150"/>
    </row>
    <row r="5" spans="1:12" s="2" customFormat="1" ht="15.5">
      <c r="A5" s="154" t="s">
        <v>63</v>
      </c>
      <c r="B5" s="155"/>
      <c r="C5" s="155"/>
      <c r="H5" s="156"/>
    </row>
    <row r="6" spans="1:12" ht="20.25" customHeight="1">
      <c r="A6" s="150" t="s">
        <v>64</v>
      </c>
      <c r="B6" s="150"/>
      <c r="C6" s="150"/>
      <c r="D6" s="151"/>
      <c r="F6" s="51"/>
    </row>
    <row r="7" spans="1:12" ht="15" hidden="1" outlineLevel="1" thickBot="1">
      <c r="I7" s="91"/>
      <c r="K7" s="91"/>
    </row>
    <row r="8" spans="1:12" s="49" customFormat="1" hidden="1" outlineLevel="1">
      <c r="A8" s="52" t="s">
        <v>65</v>
      </c>
      <c r="B8" s="53"/>
      <c r="C8" s="53"/>
      <c r="D8" s="53"/>
      <c r="E8" s="53"/>
      <c r="F8" s="53"/>
      <c r="G8" s="53"/>
      <c r="H8" s="53"/>
      <c r="I8" s="53"/>
      <c r="J8" s="53"/>
      <c r="K8" s="54"/>
    </row>
    <row r="9" spans="1:12" s="49" customFormat="1" hidden="1" outlineLevel="1">
      <c r="A9" s="149" t="s">
        <v>66</v>
      </c>
      <c r="K9" s="57"/>
    </row>
    <row r="10" spans="1:12" s="49" customFormat="1" hidden="1" outlineLevel="1">
      <c r="A10" s="149" t="s">
        <v>67</v>
      </c>
      <c r="K10" s="57"/>
    </row>
    <row r="11" spans="1:12" s="49" customFormat="1" ht="31.5" hidden="1" customHeight="1" outlineLevel="1">
      <c r="A11" s="55"/>
      <c r="I11" s="56"/>
      <c r="K11" s="57"/>
    </row>
    <row r="12" spans="1:12" s="49" customFormat="1" hidden="1" outlineLevel="1">
      <c r="A12" s="55"/>
      <c r="I12" s="88"/>
      <c r="J12" s="139"/>
      <c r="K12" s="57"/>
    </row>
    <row r="13" spans="1:12" s="59" customFormat="1" ht="94.15" hidden="1" customHeight="1" outlineLevel="1">
      <c r="A13" s="58"/>
      <c r="B13" s="103" t="s">
        <v>68</v>
      </c>
      <c r="C13" s="103" t="s">
        <v>69</v>
      </c>
      <c r="D13" s="113" t="s">
        <v>70</v>
      </c>
      <c r="E13" s="130" t="s">
        <v>71</v>
      </c>
      <c r="F13" s="98" t="s">
        <v>72</v>
      </c>
      <c r="G13" s="99" t="s">
        <v>73</v>
      </c>
      <c r="H13" s="97" t="s">
        <v>74</v>
      </c>
      <c r="I13" s="143" t="s">
        <v>75</v>
      </c>
      <c r="J13" s="197" t="s">
        <v>76</v>
      </c>
      <c r="K13" s="131" t="s">
        <v>77</v>
      </c>
    </row>
    <row r="14" spans="1:12" s="49" customFormat="1" hidden="1" outlineLevel="1">
      <c r="A14" s="60" t="s">
        <v>78</v>
      </c>
      <c r="B14" s="114" t="s">
        <v>79</v>
      </c>
      <c r="C14" s="114" t="s">
        <v>80</v>
      </c>
      <c r="D14" s="115">
        <f>150000/8</f>
        <v>18750</v>
      </c>
      <c r="E14" s="116" t="s">
        <v>81</v>
      </c>
      <c r="F14" s="116">
        <f>700*0.227</f>
        <v>158.9</v>
      </c>
      <c r="G14" s="116" t="s">
        <v>82</v>
      </c>
      <c r="H14" s="117">
        <f>F14*D14/1000</f>
        <v>2979.375</v>
      </c>
      <c r="I14" s="118">
        <v>1</v>
      </c>
      <c r="J14" s="118">
        <f>H14*8*I14</f>
        <v>23835</v>
      </c>
      <c r="K14" s="123">
        <f>H14*I14*30</f>
        <v>89381.25</v>
      </c>
      <c r="L14" s="55"/>
    </row>
    <row r="15" spans="1:12" s="49" customFormat="1" hidden="1" outlineLevel="1">
      <c r="A15" s="60" t="s">
        <v>83</v>
      </c>
      <c r="B15" s="114" t="s">
        <v>84</v>
      </c>
      <c r="C15" s="114" t="s">
        <v>80</v>
      </c>
      <c r="D15" s="115">
        <f>150000/8</f>
        <v>18750</v>
      </c>
      <c r="E15" s="116" t="s">
        <v>81</v>
      </c>
      <c r="F15" s="116">
        <v>1300</v>
      </c>
      <c r="G15" s="116" t="s">
        <v>82</v>
      </c>
      <c r="H15" s="117">
        <f>F15*D15/1000</f>
        <v>24375</v>
      </c>
      <c r="I15" s="118">
        <v>1</v>
      </c>
      <c r="J15" s="118">
        <f>H15*8*I15</f>
        <v>195000</v>
      </c>
      <c r="K15" s="123">
        <f>H15*I15*30</f>
        <v>731250</v>
      </c>
      <c r="L15" s="55"/>
    </row>
    <row r="16" spans="1:12" s="49" customFormat="1" ht="46.5" hidden="1" customHeight="1" outlineLevel="1">
      <c r="A16" s="60"/>
      <c r="B16" s="128"/>
      <c r="D16" s="83"/>
      <c r="E16" s="84"/>
      <c r="F16" s="84"/>
      <c r="G16" s="84"/>
      <c r="H16" s="85"/>
      <c r="I16" s="90"/>
      <c r="J16" s="90">
        <f>J14-J15</f>
        <v>-171165</v>
      </c>
      <c r="K16" s="198">
        <f>K14-K15</f>
        <v>-641868.75</v>
      </c>
    </row>
    <row r="17" spans="1:12" s="49" customFormat="1" hidden="1" outlineLevel="1">
      <c r="A17" s="258" t="s">
        <v>85</v>
      </c>
      <c r="B17" s="49" t="s">
        <v>86</v>
      </c>
      <c r="D17" s="83"/>
      <c r="E17" s="84"/>
      <c r="F17" s="84"/>
      <c r="G17" s="84"/>
      <c r="H17" s="85"/>
      <c r="I17" s="89"/>
      <c r="J17" s="85"/>
      <c r="K17" s="86"/>
    </row>
    <row r="18" spans="1:12" s="49" customFormat="1" hidden="1" outlineLevel="1">
      <c r="A18" s="258"/>
      <c r="B18" s="49" t="s">
        <v>87</v>
      </c>
      <c r="D18" s="83"/>
      <c r="E18" s="84"/>
      <c r="F18" s="84"/>
      <c r="G18" s="84"/>
      <c r="H18" s="85"/>
      <c r="I18" s="82"/>
      <c r="J18" s="85"/>
      <c r="K18" s="86"/>
    </row>
    <row r="19" spans="1:12" s="49" customFormat="1" hidden="1" outlineLevel="1">
      <c r="A19" s="259"/>
      <c r="B19" s="261" t="s">
        <v>88</v>
      </c>
      <c r="C19" s="261"/>
      <c r="D19" s="262"/>
      <c r="E19" s="262"/>
      <c r="F19" s="262"/>
      <c r="G19" s="262"/>
      <c r="H19" s="262"/>
      <c r="I19" s="262"/>
      <c r="J19" s="262"/>
      <c r="K19" s="93"/>
    </row>
    <row r="20" spans="1:12" s="49" customFormat="1" hidden="1" outlineLevel="1">
      <c r="A20" s="259"/>
      <c r="B20" s="262"/>
      <c r="C20" s="262"/>
      <c r="D20" s="262"/>
      <c r="E20" s="262"/>
      <c r="F20" s="262"/>
      <c r="G20" s="262"/>
      <c r="H20" s="262"/>
      <c r="I20" s="262"/>
      <c r="J20" s="262"/>
      <c r="K20" s="93"/>
    </row>
    <row r="21" spans="1:12" s="49" customFormat="1" hidden="1" outlineLevel="1">
      <c r="A21" s="259"/>
      <c r="B21" s="262"/>
      <c r="C21" s="262"/>
      <c r="D21" s="262"/>
      <c r="E21" s="262"/>
      <c r="F21" s="262"/>
      <c r="G21" s="262"/>
      <c r="H21" s="262"/>
      <c r="I21" s="262"/>
      <c r="J21" s="262"/>
      <c r="K21" s="93"/>
    </row>
    <row r="22" spans="1:12" s="49" customFormat="1" hidden="1" outlineLevel="1">
      <c r="A22" s="259"/>
      <c r="B22" s="262"/>
      <c r="C22" s="262"/>
      <c r="D22" s="262"/>
      <c r="E22" s="262"/>
      <c r="F22" s="262"/>
      <c r="G22" s="262"/>
      <c r="H22" s="262"/>
      <c r="I22" s="262"/>
      <c r="J22" s="262"/>
      <c r="K22" s="93"/>
    </row>
    <row r="23" spans="1:12" ht="37.9" hidden="1" customHeight="1" outlineLevel="1" thickBot="1">
      <c r="A23" s="260"/>
      <c r="B23" s="263"/>
      <c r="C23" s="263"/>
      <c r="D23" s="263"/>
      <c r="E23" s="263"/>
      <c r="F23" s="263"/>
      <c r="G23" s="263"/>
      <c r="H23" s="263"/>
      <c r="I23" s="263"/>
      <c r="J23" s="263"/>
      <c r="K23" s="94"/>
    </row>
    <row r="24" spans="1:12" ht="37.9" hidden="1" customHeight="1" outlineLevel="1">
      <c r="B24" s="112"/>
      <c r="H24" s="33"/>
      <c r="K24" s="112"/>
    </row>
    <row r="25" spans="1:12" ht="15" hidden="1" outlineLevel="1" thickBot="1"/>
    <row r="26" spans="1:12" ht="13.15" hidden="1" customHeight="1" outlineLevel="1">
      <c r="A26" s="52" t="s">
        <v>89</v>
      </c>
      <c r="B26" s="53"/>
      <c r="C26" s="53"/>
      <c r="D26" s="53"/>
      <c r="E26" s="53"/>
      <c r="F26" s="53"/>
      <c r="G26" s="53"/>
      <c r="H26" s="53"/>
      <c r="I26" s="53"/>
      <c r="J26" s="53"/>
      <c r="K26" s="53"/>
      <c r="L26" s="92"/>
    </row>
    <row r="27" spans="1:12" ht="13.15" hidden="1" customHeight="1" outlineLevel="1">
      <c r="A27" s="149" t="s">
        <v>90</v>
      </c>
      <c r="B27" s="49"/>
      <c r="C27" s="49"/>
      <c r="D27" s="49"/>
      <c r="E27" s="49"/>
      <c r="F27" s="49"/>
      <c r="G27" s="49"/>
      <c r="H27" s="49"/>
      <c r="I27" s="49"/>
      <c r="J27" s="49"/>
      <c r="K27" s="57"/>
    </row>
    <row r="28" spans="1:12" ht="13.15" hidden="1" customHeight="1" outlineLevel="1">
      <c r="A28" s="149" t="s">
        <v>91</v>
      </c>
      <c r="B28" s="49"/>
      <c r="C28" s="49"/>
      <c r="D28" s="49"/>
      <c r="E28" s="49"/>
      <c r="F28" s="49"/>
      <c r="G28" s="49"/>
      <c r="H28" s="49"/>
      <c r="I28" s="49"/>
      <c r="J28" s="49"/>
      <c r="K28" s="57"/>
    </row>
    <row r="29" spans="1:12" ht="13.15" hidden="1" customHeight="1" outlineLevel="1">
      <c r="A29" s="55"/>
      <c r="B29" s="49"/>
      <c r="C29" s="49"/>
      <c r="D29" s="49"/>
      <c r="E29" s="49"/>
      <c r="F29" s="49"/>
      <c r="G29" s="49"/>
      <c r="H29" s="49"/>
      <c r="I29" s="56"/>
      <c r="J29" s="49"/>
      <c r="K29" s="57"/>
    </row>
    <row r="30" spans="1:12" ht="13.15" hidden="1" customHeight="1" outlineLevel="1">
      <c r="A30" s="55"/>
      <c r="B30" s="49"/>
      <c r="C30" s="49"/>
      <c r="D30" s="49"/>
      <c r="E30" s="49"/>
      <c r="F30" s="49"/>
      <c r="G30" s="49"/>
      <c r="H30" s="49"/>
      <c r="I30" s="56"/>
      <c r="J30" s="49"/>
      <c r="K30" s="57"/>
    </row>
    <row r="31" spans="1:12" ht="13.15" hidden="1" customHeight="1" outlineLevel="1">
      <c r="A31" s="55"/>
      <c r="B31" s="49"/>
      <c r="C31" s="49"/>
      <c r="D31" s="49"/>
      <c r="E31" s="49"/>
      <c r="F31" s="49"/>
      <c r="G31" s="49"/>
      <c r="H31" s="49"/>
      <c r="I31" s="88"/>
      <c r="J31" s="49"/>
      <c r="K31" s="111"/>
    </row>
    <row r="32" spans="1:12" ht="97.9" hidden="1" customHeight="1" outlineLevel="1">
      <c r="A32" s="58"/>
      <c r="B32" s="103" t="s">
        <v>68</v>
      </c>
      <c r="C32" s="103" t="s">
        <v>69</v>
      </c>
      <c r="D32" s="113" t="s">
        <v>92</v>
      </c>
      <c r="E32" s="130" t="s">
        <v>71</v>
      </c>
      <c r="F32" s="98" t="s">
        <v>72</v>
      </c>
      <c r="G32" s="99" t="s">
        <v>73</v>
      </c>
      <c r="H32" s="97" t="s">
        <v>93</v>
      </c>
      <c r="I32" s="141" t="str">
        <f>"Cumul BP sur un cycle commercial de 5 an (ici vente 500 bus)"</f>
        <v>Cumul BP sur un cycle commercial de 5 an (ici vente 500 bus)</v>
      </c>
      <c r="J32" s="142" t="s">
        <v>94</v>
      </c>
      <c r="K32" s="140" t="s">
        <v>95</v>
      </c>
    </row>
    <row r="33" spans="1:11" hidden="1" outlineLevel="1">
      <c r="A33" s="60" t="s">
        <v>78</v>
      </c>
      <c r="B33" s="114" t="s">
        <v>96</v>
      </c>
      <c r="C33" s="114" t="s">
        <v>97</v>
      </c>
      <c r="D33" s="115">
        <v>75000</v>
      </c>
      <c r="E33" s="116" t="s">
        <v>98</v>
      </c>
      <c r="F33" s="116">
        <v>5.9900000000000002E-2</v>
      </c>
      <c r="G33" s="116" t="s">
        <v>99</v>
      </c>
      <c r="H33" s="117">
        <f>F33*D33/1000</f>
        <v>4.4924999999999997</v>
      </c>
      <c r="I33" s="118">
        <v>250</v>
      </c>
      <c r="J33" s="118">
        <f>H33*I33*8</f>
        <v>8985</v>
      </c>
      <c r="K33" s="125">
        <f>H33*I34*15</f>
        <v>16846.875</v>
      </c>
    </row>
    <row r="34" spans="1:11" hidden="1" outlineLevel="1">
      <c r="A34" s="60"/>
      <c r="B34" s="114" t="s">
        <v>100</v>
      </c>
      <c r="C34" s="114" t="s">
        <v>101</v>
      </c>
      <c r="D34" s="115">
        <v>75000</v>
      </c>
      <c r="E34" s="116" t="s">
        <v>98</v>
      </c>
      <c r="F34" s="116">
        <v>0.42</v>
      </c>
      <c r="G34" s="116" t="s">
        <v>99</v>
      </c>
      <c r="H34" s="117">
        <f>F34*D34/1000</f>
        <v>31.5</v>
      </c>
      <c r="I34" s="118">
        <v>250</v>
      </c>
      <c r="J34" s="118">
        <f>H34*I34*8</f>
        <v>63000</v>
      </c>
      <c r="K34" s="125">
        <f>H34*I35*15</f>
        <v>236250</v>
      </c>
    </row>
    <row r="35" spans="1:11" hidden="1" outlineLevel="1">
      <c r="A35" s="60"/>
      <c r="B35" s="114" t="s">
        <v>102</v>
      </c>
      <c r="C35" s="114"/>
      <c r="D35" s="119"/>
      <c r="E35" s="116"/>
      <c r="F35" s="116"/>
      <c r="G35" s="116"/>
      <c r="H35" s="120"/>
      <c r="I35" s="121">
        <f>SUM(I33:I34)</f>
        <v>500</v>
      </c>
      <c r="J35" s="121">
        <f>SUM(J33:J34)</f>
        <v>71985</v>
      </c>
      <c r="K35" s="126">
        <f>SUM(K33:K34)</f>
        <v>253096.875</v>
      </c>
    </row>
    <row r="36" spans="1:11" hidden="1" outlineLevel="1">
      <c r="A36" s="60" t="s">
        <v>83</v>
      </c>
      <c r="B36" s="114" t="s">
        <v>103</v>
      </c>
      <c r="C36" s="114" t="s">
        <v>104</v>
      </c>
      <c r="D36" s="115">
        <v>22750</v>
      </c>
      <c r="E36" s="116" t="s">
        <v>105</v>
      </c>
      <c r="F36" s="116">
        <v>3.1</v>
      </c>
      <c r="G36" s="116" t="s">
        <v>106</v>
      </c>
      <c r="H36" s="117">
        <f>F36*D36/1000</f>
        <v>70.525000000000006</v>
      </c>
      <c r="I36" s="121">
        <v>500</v>
      </c>
      <c r="J36" s="121">
        <f>H36*8*I36</f>
        <v>282100</v>
      </c>
      <c r="K36" s="126">
        <f>H36*I36*15</f>
        <v>528937.5</v>
      </c>
    </row>
    <row r="37" spans="1:11" ht="30" hidden="1" customHeight="1" outlineLevel="1">
      <c r="A37" s="60"/>
      <c r="B37" s="49"/>
      <c r="C37" s="49"/>
      <c r="D37" s="83"/>
      <c r="E37" s="84"/>
      <c r="F37" s="84"/>
      <c r="G37" s="84"/>
      <c r="H37" s="81"/>
      <c r="I37" s="90"/>
      <c r="J37" s="90">
        <f>J35-J36</f>
        <v>-210115</v>
      </c>
      <c r="K37" s="105">
        <f>K35-K36</f>
        <v>-275840.625</v>
      </c>
    </row>
    <row r="38" spans="1:11" ht="14.5" hidden="1" customHeight="1" outlineLevel="1">
      <c r="A38" s="258" t="s">
        <v>85</v>
      </c>
      <c r="B38" s="264" t="s">
        <v>107</v>
      </c>
      <c r="C38" s="264"/>
      <c r="D38" s="264"/>
      <c r="E38" s="264"/>
      <c r="F38" s="264"/>
      <c r="G38" s="264"/>
      <c r="H38" s="264"/>
      <c r="I38" s="264"/>
      <c r="J38" s="264"/>
      <c r="K38" s="95"/>
    </row>
    <row r="39" spans="1:11" hidden="1" outlineLevel="1">
      <c r="A39" s="258"/>
      <c r="B39" s="264"/>
      <c r="C39" s="264"/>
      <c r="D39" s="264"/>
      <c r="E39" s="264"/>
      <c r="F39" s="264"/>
      <c r="G39" s="264"/>
      <c r="H39" s="264"/>
      <c r="I39" s="264"/>
      <c r="J39" s="264"/>
      <c r="K39" s="95"/>
    </row>
    <row r="40" spans="1:11" hidden="1" outlineLevel="1">
      <c r="A40" s="258"/>
      <c r="B40" s="264"/>
      <c r="C40" s="264"/>
      <c r="D40" s="264"/>
      <c r="E40" s="264"/>
      <c r="F40" s="264"/>
      <c r="G40" s="264"/>
      <c r="H40" s="264"/>
      <c r="I40" s="264"/>
      <c r="J40" s="264"/>
      <c r="K40" s="95"/>
    </row>
    <row r="41" spans="1:11" hidden="1" outlineLevel="1">
      <c r="A41" s="258"/>
      <c r="B41" s="264"/>
      <c r="C41" s="264"/>
      <c r="D41" s="264"/>
      <c r="E41" s="264"/>
      <c r="F41" s="264"/>
      <c r="G41" s="264"/>
      <c r="H41" s="264"/>
      <c r="I41" s="264"/>
      <c r="J41" s="264"/>
      <c r="K41" s="95"/>
    </row>
    <row r="42" spans="1:11" hidden="1" outlineLevel="1">
      <c r="A42" s="258"/>
      <c r="B42" s="264"/>
      <c r="C42" s="264"/>
      <c r="D42" s="264"/>
      <c r="E42" s="264"/>
      <c r="F42" s="264"/>
      <c r="G42" s="264"/>
      <c r="H42" s="264"/>
      <c r="I42" s="264"/>
      <c r="J42" s="264"/>
      <c r="K42" s="95"/>
    </row>
    <row r="43" spans="1:11" ht="14.5" hidden="1" customHeight="1" outlineLevel="1">
      <c r="A43" s="259"/>
      <c r="B43" s="261" t="s">
        <v>108</v>
      </c>
      <c r="C43" s="261"/>
      <c r="D43" s="261"/>
      <c r="E43" s="261"/>
      <c r="F43" s="261"/>
      <c r="G43" s="261"/>
      <c r="H43" s="261"/>
      <c r="I43" s="261"/>
      <c r="J43" s="261"/>
      <c r="K43" s="95"/>
    </row>
    <row r="44" spans="1:11" hidden="1" outlineLevel="1">
      <c r="A44" s="259"/>
      <c r="B44" s="261"/>
      <c r="C44" s="261"/>
      <c r="D44" s="261"/>
      <c r="E44" s="261"/>
      <c r="F44" s="261"/>
      <c r="G44" s="261"/>
      <c r="H44" s="261"/>
      <c r="I44" s="261"/>
      <c r="J44" s="261"/>
      <c r="K44" s="95"/>
    </row>
    <row r="45" spans="1:11" hidden="1" outlineLevel="1">
      <c r="A45" s="259"/>
      <c r="B45" s="261"/>
      <c r="C45" s="261"/>
      <c r="D45" s="261"/>
      <c r="E45" s="261"/>
      <c r="F45" s="261"/>
      <c r="G45" s="261"/>
      <c r="H45" s="261"/>
      <c r="I45" s="261"/>
      <c r="J45" s="261"/>
      <c r="K45" s="95"/>
    </row>
    <row r="46" spans="1:11" hidden="1" outlineLevel="1">
      <c r="A46" s="259"/>
      <c r="B46" s="261"/>
      <c r="C46" s="261"/>
      <c r="D46" s="261"/>
      <c r="E46" s="261"/>
      <c r="F46" s="261"/>
      <c r="G46" s="261"/>
      <c r="H46" s="261"/>
      <c r="I46" s="261"/>
      <c r="J46" s="261"/>
      <c r="K46" s="95"/>
    </row>
    <row r="47" spans="1:11" hidden="1" outlineLevel="1">
      <c r="A47" s="259"/>
      <c r="B47" s="261"/>
      <c r="C47" s="261"/>
      <c r="D47" s="261"/>
      <c r="E47" s="261"/>
      <c r="F47" s="261"/>
      <c r="G47" s="261"/>
      <c r="H47" s="261"/>
      <c r="I47" s="261"/>
      <c r="J47" s="261"/>
      <c r="K47" s="95"/>
    </row>
    <row r="48" spans="1:11" hidden="1" outlineLevel="1">
      <c r="A48" s="259"/>
      <c r="B48" s="261"/>
      <c r="C48" s="261"/>
      <c r="D48" s="261"/>
      <c r="E48" s="261"/>
      <c r="F48" s="261"/>
      <c r="G48" s="261"/>
      <c r="H48" s="261"/>
      <c r="I48" s="261"/>
      <c r="J48" s="261"/>
      <c r="K48" s="95"/>
    </row>
    <row r="49" spans="1:11" ht="34.15" hidden="1" customHeight="1" outlineLevel="1" thickBot="1">
      <c r="A49" s="260"/>
      <c r="B49" s="265"/>
      <c r="C49" s="265"/>
      <c r="D49" s="265"/>
      <c r="E49" s="265"/>
      <c r="F49" s="265"/>
      <c r="G49" s="265"/>
      <c r="H49" s="265"/>
      <c r="I49" s="265"/>
      <c r="J49" s="265"/>
      <c r="K49" s="96"/>
    </row>
    <row r="50" spans="1:11" ht="37.9" hidden="1" customHeight="1" outlineLevel="1">
      <c r="H50" s="33"/>
      <c r="J50" s="112"/>
      <c r="K50" s="112"/>
    </row>
    <row r="51" spans="1:11" collapsed="1">
      <c r="H51" s="33"/>
    </row>
    <row r="52" spans="1:11" ht="26">
      <c r="A52" s="69" t="s">
        <v>109</v>
      </c>
      <c r="B52" s="70"/>
      <c r="C52" s="70"/>
      <c r="D52" s="70"/>
      <c r="E52" s="70"/>
      <c r="F52" s="70"/>
      <c r="G52" s="70"/>
      <c r="H52" s="71"/>
      <c r="I52" s="70"/>
    </row>
    <row r="54" spans="1:11" s="20" customFormat="1" ht="43.5">
      <c r="A54" s="61" t="s">
        <v>110</v>
      </c>
      <c r="B54" s="48"/>
      <c r="C54" s="33"/>
      <c r="D54" s="33"/>
      <c r="E54" s="33"/>
      <c r="F54" s="33"/>
      <c r="G54" s="33"/>
      <c r="H54" s="33"/>
    </row>
    <row r="55" spans="1:11" ht="15.75" customHeight="1"/>
    <row r="56" spans="1:11" ht="29">
      <c r="A56" s="63" t="s">
        <v>111</v>
      </c>
      <c r="B56" s="196"/>
      <c r="C56" s="195" t="s">
        <v>112</v>
      </c>
    </row>
    <row r="57" spans="1:11" ht="31.15" customHeight="1"/>
    <row r="58" spans="1:11" ht="29">
      <c r="A58" s="63" t="s">
        <v>113</v>
      </c>
      <c r="B58" s="64">
        <f>J72-J82</f>
        <v>0</v>
      </c>
      <c r="C58" s="217" t="s">
        <v>114</v>
      </c>
      <c r="D58" s="65" t="str">
        <f>"sur 8 années d'exploitation ou d'utilisation"</f>
        <v>sur 8 années d'exploitation ou d'utilisation</v>
      </c>
      <c r="E58" s="218"/>
      <c r="F58" s="20"/>
      <c r="G58" s="20"/>
      <c r="H58" s="66"/>
      <c r="I58" s="20"/>
    </row>
    <row r="59" spans="1:11" hidden="1">
      <c r="A59" s="63" t="s">
        <v>115</v>
      </c>
      <c r="B59" s="127">
        <f>K72-K82</f>
        <v>0</v>
      </c>
      <c r="C59" s="127"/>
      <c r="D59" s="132" t="s">
        <v>114</v>
      </c>
      <c r="E59" s="133" t="s">
        <v>116</v>
      </c>
      <c r="F59" s="219"/>
      <c r="G59" s="20"/>
      <c r="H59" s="66"/>
      <c r="I59" s="20"/>
    </row>
    <row r="60" spans="1:11" ht="24" customHeight="1"/>
    <row r="61" spans="1:11" ht="64.150000000000006" customHeight="1">
      <c r="A61" s="50" t="s">
        <v>117</v>
      </c>
      <c r="B61" s="257"/>
      <c r="C61" s="257"/>
      <c r="D61" s="257"/>
      <c r="E61" s="257"/>
      <c r="F61" s="257"/>
      <c r="G61" s="257"/>
      <c r="H61" s="257"/>
      <c r="I61" s="257"/>
    </row>
    <row r="62" spans="1:11" s="34" customFormat="1" ht="27.65" customHeight="1">
      <c r="A62" s="33"/>
      <c r="B62" s="33"/>
      <c r="C62" s="33"/>
      <c r="D62" s="33"/>
      <c r="E62" s="33"/>
      <c r="F62" s="33"/>
      <c r="G62" s="33"/>
      <c r="H62" s="44"/>
      <c r="I62" s="33"/>
    </row>
    <row r="63" spans="1:11" ht="61.15" customHeight="1">
      <c r="A63" s="79" t="s">
        <v>118</v>
      </c>
      <c r="B63" s="254"/>
      <c r="C63" s="255"/>
      <c r="D63" s="255"/>
      <c r="E63" s="255"/>
      <c r="F63" s="255"/>
      <c r="G63" s="255"/>
      <c r="H63" s="255"/>
      <c r="I63" s="255"/>
    </row>
    <row r="64" spans="1:11" ht="42" customHeight="1">
      <c r="I64" s="88"/>
    </row>
    <row r="65" spans="1:12" ht="87">
      <c r="A65" s="34"/>
      <c r="B65" s="159" t="s">
        <v>68</v>
      </c>
      <c r="C65" s="104" t="s">
        <v>119</v>
      </c>
      <c r="D65" s="134" t="s">
        <v>120</v>
      </c>
      <c r="E65" s="135" t="s">
        <v>71</v>
      </c>
      <c r="F65" s="100" t="s">
        <v>72</v>
      </c>
      <c r="G65" s="101" t="s">
        <v>73</v>
      </c>
      <c r="H65" s="102" t="s">
        <v>121</v>
      </c>
      <c r="I65" s="144" t="str">
        <f>"Cumul BP (sur un cycle commercial de 5 ans)"</f>
        <v>Cumul BP (sur un cycle commercial de 5 ans)</v>
      </c>
      <c r="J65" s="145" t="s">
        <v>122</v>
      </c>
      <c r="K65" s="146" t="s">
        <v>123</v>
      </c>
    </row>
    <row r="66" spans="1:12">
      <c r="B66" s="175"/>
      <c r="C66" s="176"/>
      <c r="D66" s="165"/>
      <c r="E66" s="177"/>
      <c r="F66" s="178"/>
      <c r="G66" s="179"/>
      <c r="H66" s="180">
        <f>D66*F66</f>
        <v>0</v>
      </c>
      <c r="I66" s="166"/>
      <c r="J66" s="162">
        <f t="shared" ref="J66:J71" si="0">H66*I66*8</f>
        <v>0</v>
      </c>
      <c r="K66" s="162">
        <f>H66*I66*B56</f>
        <v>0</v>
      </c>
    </row>
    <row r="67" spans="1:12">
      <c r="B67" s="181"/>
      <c r="C67" s="175"/>
      <c r="D67" s="167"/>
      <c r="E67" s="168"/>
      <c r="F67" s="168"/>
      <c r="G67" s="168"/>
      <c r="H67" s="180">
        <f t="shared" ref="H67:H71" si="1">D67*F67</f>
        <v>0</v>
      </c>
      <c r="I67" s="168"/>
      <c r="J67" s="169">
        <f t="shared" si="0"/>
        <v>0</v>
      </c>
      <c r="K67" s="162">
        <f>H67*I67*B56</f>
        <v>0</v>
      </c>
    </row>
    <row r="68" spans="1:12" ht="14.5" customHeight="1">
      <c r="B68" s="182"/>
      <c r="C68" s="175"/>
      <c r="D68" s="170"/>
      <c r="E68" s="161"/>
      <c r="F68" s="161"/>
      <c r="G68" s="161"/>
      <c r="H68" s="180">
        <f t="shared" si="1"/>
        <v>0</v>
      </c>
      <c r="I68" s="161"/>
      <c r="J68" s="171">
        <f t="shared" si="0"/>
        <v>0</v>
      </c>
      <c r="K68" s="162">
        <f>H68*I68*B56</f>
        <v>0</v>
      </c>
    </row>
    <row r="69" spans="1:12">
      <c r="B69" s="183"/>
      <c r="C69" s="175"/>
      <c r="D69" s="170"/>
      <c r="E69" s="161"/>
      <c r="F69" s="161"/>
      <c r="G69" s="161"/>
      <c r="H69" s="180">
        <f t="shared" si="1"/>
        <v>0</v>
      </c>
      <c r="I69" s="161"/>
      <c r="J69" s="171">
        <f t="shared" si="0"/>
        <v>0</v>
      </c>
      <c r="K69" s="162">
        <f>H69*I69*B56</f>
        <v>0</v>
      </c>
    </row>
    <row r="70" spans="1:12" ht="16.149999999999999" customHeight="1">
      <c r="B70" s="184"/>
      <c r="C70" s="185"/>
      <c r="D70" s="167"/>
      <c r="E70" s="168"/>
      <c r="F70" s="168"/>
      <c r="G70" s="168"/>
      <c r="H70" s="180">
        <f t="shared" si="1"/>
        <v>0</v>
      </c>
      <c r="I70" s="172"/>
      <c r="J70" s="171">
        <f t="shared" si="0"/>
        <v>0</v>
      </c>
      <c r="K70" s="162">
        <f>H70*I70*B56</f>
        <v>0</v>
      </c>
    </row>
    <row r="71" spans="1:12" ht="13.9" customHeight="1">
      <c r="B71" s="161"/>
      <c r="C71" s="161"/>
      <c r="D71" s="173"/>
      <c r="E71" s="161"/>
      <c r="F71" s="161"/>
      <c r="G71" s="161"/>
      <c r="H71" s="180">
        <f t="shared" si="1"/>
        <v>0</v>
      </c>
      <c r="I71" s="174"/>
      <c r="J71" s="160">
        <f t="shared" si="0"/>
        <v>0</v>
      </c>
      <c r="K71" s="162">
        <f>H71*I71*B56</f>
        <v>0</v>
      </c>
    </row>
    <row r="72" spans="1:12">
      <c r="G72" s="33" t="s">
        <v>124</v>
      </c>
      <c r="I72" s="62"/>
      <c r="J72" s="106">
        <f>SUM(J66:J71)</f>
        <v>0</v>
      </c>
      <c r="K72" s="106">
        <f>SUM(K66:K71)</f>
        <v>0</v>
      </c>
      <c r="L72" s="124"/>
    </row>
    <row r="73" spans="1:12" ht="31.5" customHeight="1">
      <c r="H73" s="33"/>
      <c r="I73" s="45"/>
    </row>
    <row r="74" spans="1:12" ht="67.900000000000006" customHeight="1">
      <c r="A74" s="79" t="s">
        <v>125</v>
      </c>
      <c r="B74" s="256"/>
      <c r="C74" s="257"/>
      <c r="D74" s="257"/>
      <c r="E74" s="257"/>
      <c r="F74" s="257"/>
      <c r="G74" s="257"/>
      <c r="H74" s="257"/>
      <c r="I74" s="257"/>
    </row>
    <row r="75" spans="1:12" ht="48.65" customHeight="1">
      <c r="H75" s="33"/>
      <c r="I75" s="88"/>
    </row>
    <row r="76" spans="1:12" ht="87">
      <c r="B76" s="159" t="s">
        <v>68</v>
      </c>
      <c r="C76" s="104" t="s">
        <v>119</v>
      </c>
      <c r="D76" s="137" t="s">
        <v>120</v>
      </c>
      <c r="E76" s="136" t="s">
        <v>71</v>
      </c>
      <c r="F76" s="122" t="s">
        <v>72</v>
      </c>
      <c r="G76" s="101" t="s">
        <v>73</v>
      </c>
      <c r="H76" s="102" t="s">
        <v>121</v>
      </c>
      <c r="I76" s="144" t="str">
        <f>"Cumul BP (sur un cycle commercial de 5 ans)"</f>
        <v>Cumul BP (sur un cycle commercial de 5 ans)</v>
      </c>
      <c r="J76" s="147" t="s">
        <v>122</v>
      </c>
      <c r="K76" s="148" t="s">
        <v>123</v>
      </c>
    </row>
    <row r="77" spans="1:12">
      <c r="B77" s="186"/>
      <c r="C77" s="161"/>
      <c r="D77" s="187"/>
      <c r="E77" s="188"/>
      <c r="F77" s="189"/>
      <c r="G77" s="190"/>
      <c r="H77" s="161">
        <f>D77*F77</f>
        <v>0</v>
      </c>
      <c r="I77" s="161"/>
      <c r="J77" s="160">
        <f>H77*I77*8</f>
        <v>0</v>
      </c>
      <c r="K77" s="160">
        <f>H77*I77*B56</f>
        <v>0</v>
      </c>
    </row>
    <row r="78" spans="1:12">
      <c r="B78" s="191"/>
      <c r="C78" s="161"/>
      <c r="D78" s="192"/>
      <c r="E78" s="193"/>
      <c r="F78" s="194"/>
      <c r="G78" s="190"/>
      <c r="H78" s="161">
        <f t="shared" ref="H78:H81" si="2">D78*F78</f>
        <v>0</v>
      </c>
      <c r="I78" s="161"/>
      <c r="J78" s="160">
        <f>H78*I78*8</f>
        <v>0</v>
      </c>
      <c r="K78" s="160">
        <f>H78*I78*8</f>
        <v>0</v>
      </c>
    </row>
    <row r="79" spans="1:12">
      <c r="B79" s="184"/>
      <c r="C79" s="161"/>
      <c r="D79" s="167"/>
      <c r="E79" s="168"/>
      <c r="F79" s="168"/>
      <c r="G79" s="161"/>
      <c r="H79" s="161">
        <f t="shared" si="2"/>
        <v>0</v>
      </c>
      <c r="I79" s="161"/>
      <c r="J79" s="160">
        <f>H79*I79*8</f>
        <v>0</v>
      </c>
      <c r="K79" s="160">
        <f>H79*I79*8</f>
        <v>0</v>
      </c>
    </row>
    <row r="80" spans="1:12" ht="12" customHeight="1">
      <c r="B80" s="186"/>
      <c r="C80" s="161"/>
      <c r="D80" s="170"/>
      <c r="E80" s="161"/>
      <c r="F80" s="161"/>
      <c r="G80" s="161"/>
      <c r="H80" s="161">
        <f t="shared" si="2"/>
        <v>0</v>
      </c>
      <c r="I80" s="161"/>
      <c r="J80" s="163">
        <f>H80*I80*8</f>
        <v>0</v>
      </c>
      <c r="K80" s="163">
        <f>H80*I80*8</f>
        <v>0</v>
      </c>
    </row>
    <row r="81" spans="1:11">
      <c r="B81" s="186"/>
      <c r="C81" s="161"/>
      <c r="D81" s="170"/>
      <c r="E81" s="161"/>
      <c r="F81" s="161"/>
      <c r="G81" s="161"/>
      <c r="H81" s="161">
        <f t="shared" si="2"/>
        <v>0</v>
      </c>
      <c r="I81" s="161"/>
      <c r="J81" s="164">
        <f>H81*I81*8</f>
        <v>0</v>
      </c>
      <c r="K81" s="164">
        <f>H81*I81*8</f>
        <v>0</v>
      </c>
    </row>
    <row r="82" spans="1:11">
      <c r="A82" s="45"/>
      <c r="B82" s="45"/>
      <c r="C82" s="45"/>
      <c r="D82" s="45"/>
      <c r="E82" s="45"/>
      <c r="F82" s="45"/>
      <c r="G82" s="45"/>
      <c r="I82" s="62"/>
      <c r="J82" s="106">
        <f>SUM(J77:J81)</f>
        <v>0</v>
      </c>
      <c r="K82" s="106">
        <f>SUM(K77:K81)</f>
        <v>0</v>
      </c>
    </row>
    <row r="84" spans="1:11" ht="62.5" customHeight="1">
      <c r="A84" s="61" t="s">
        <v>126</v>
      </c>
      <c r="B84" s="256"/>
      <c r="C84" s="257"/>
      <c r="D84" s="257"/>
      <c r="E84" s="257"/>
      <c r="F84" s="257"/>
      <c r="G84" s="257"/>
      <c r="H84" s="257"/>
      <c r="I84" s="257"/>
    </row>
  </sheetData>
  <mergeCells count="9">
    <mergeCell ref="B63:I63"/>
    <mergeCell ref="B84:I84"/>
    <mergeCell ref="B74:I74"/>
    <mergeCell ref="A17:A23"/>
    <mergeCell ref="B19:J23"/>
    <mergeCell ref="B61:I61"/>
    <mergeCell ref="A38:A49"/>
    <mergeCell ref="B38:J42"/>
    <mergeCell ref="B43:J49"/>
  </mergeCells>
  <conditionalFormatting sqref="B61:C61">
    <cfRule type="containsBlanks" dxfId="7" priority="11">
      <formula>LEN(TRIM(B61))=0</formula>
    </cfRule>
  </conditionalFormatting>
  <conditionalFormatting sqref="B63:C63 B84:C84">
    <cfRule type="containsBlanks" dxfId="6" priority="10">
      <formula>LEN(TRIM(B63))=0</formula>
    </cfRule>
  </conditionalFormatting>
  <conditionalFormatting sqref="B74:C74">
    <cfRule type="containsBlanks" dxfId="5" priority="8">
      <formula>LEN(TRIM(B74))=0</formula>
    </cfRule>
  </conditionalFormatting>
  <conditionalFormatting sqref="B54">
    <cfRule type="containsBlanks" dxfId="4" priority="4">
      <formula>LEN(TRIM(B54))=0</formula>
    </cfRule>
  </conditionalFormatting>
  <dataValidations xWindow="1059" yWindow="1188" count="9">
    <dataValidation type="list" allowBlank="1" showInputMessage="1" showErrorMessage="1" sqref="B54"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84:C84" xr:uid="{00000000-0002-0000-0300-000001000000}"/>
    <dataValidation allowBlank="1" showInputMessage="1" showErrorMessage="1" prompt="- Solution la plus probable mise en œuvre en l'absence d'innovation, ou_x000a_- Situation actuelle" sqref="B74:C74" xr:uid="{00000000-0002-0000-0300-000002000000}"/>
    <dataValidation allowBlank="1" showInputMessage="1" showErrorMessage="1" prompt="Solution faisant l'objet de l'aide dans le cadre du projet" sqref="B63:C63" xr:uid="{00000000-0002-0000-0300-000003000000}"/>
    <dataValidation allowBlank="1" showInputMessage="1" showErrorMessage="1" prompt="Flux de gaz, matière, d'énergie, etc., qui sera traduit ensuite en émissions de GES par l'intermédiaire des facteurs d'émissions_x000a_" sqref="C66:C71 C77:C81" xr:uid="{00000000-0002-0000-0300-000004000000}"/>
    <dataValidation allowBlank="1" showErrorMessage="1" sqref="I32:J32 H14 B77:B81" xr:uid="{00000000-0002-0000-0300-000005000000}"/>
    <dataValidation allowBlank="1" showInputMessage="1" showErrorMessage="1" prompt="T CO2eq évitées en cas de réalisation du business plan, en cumul à 5 ans post projet" sqref="J76 I65:J65"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61:I61" xr:uid="{00000000-0002-0000-0300-000007000000}"/>
    <dataValidation allowBlank="1" showErrorMessage="1" prompt="_x000a_" sqref="B66:B71" xr:uid="{00000000-0002-0000-0300-000008000000}"/>
  </dataValidations>
  <hyperlinks>
    <hyperlink ref="A5" r:id="rId1"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E22"/>
  <sheetViews>
    <sheetView workbookViewId="0">
      <selection activeCell="C13" sqref="C13"/>
    </sheetView>
  </sheetViews>
  <sheetFormatPr baseColWidth="10" defaultColWidth="0.81640625" defaultRowHeight="14"/>
  <cols>
    <col min="1" max="1" width="3.81640625" style="21" customWidth="1"/>
    <col min="2" max="2" width="40.26953125" style="21" customWidth="1"/>
    <col min="3" max="3" width="27.1796875" style="21" customWidth="1"/>
    <col min="4" max="7" width="28.26953125" style="21" customWidth="1"/>
    <col min="8" max="16384" width="0.81640625" style="21"/>
  </cols>
  <sheetData>
    <row r="2" spans="2:5" ht="15.65" customHeight="1">
      <c r="B2" s="201" t="s">
        <v>127</v>
      </c>
      <c r="C2" s="202"/>
      <c r="D2" s="202"/>
      <c r="E2" s="203"/>
    </row>
    <row r="3" spans="2:5" s="67" customFormat="1" ht="31">
      <c r="B3" s="204" t="s">
        <v>128</v>
      </c>
      <c r="C3" s="205" t="s">
        <v>129</v>
      </c>
      <c r="D3" s="266" t="s">
        <v>130</v>
      </c>
      <c r="E3" s="267"/>
    </row>
    <row r="4" spans="2:5" ht="43.5">
      <c r="B4" s="206" t="s">
        <v>131</v>
      </c>
      <c r="C4" s="207"/>
      <c r="D4" s="208"/>
      <c r="E4" s="209"/>
    </row>
    <row r="5" spans="2:5" ht="58">
      <c r="B5" s="206" t="s">
        <v>132</v>
      </c>
      <c r="C5" s="210"/>
      <c r="D5" s="268"/>
      <c r="E5" s="269"/>
    </row>
    <row r="6" spans="2:5" ht="15.5">
      <c r="B6" s="22"/>
      <c r="C6" s="22"/>
      <c r="D6" s="22"/>
    </row>
    <row r="7" spans="2:5" ht="15.5">
      <c r="B7" s="23"/>
      <c r="C7" s="22"/>
      <c r="D7" s="22"/>
    </row>
    <row r="8" spans="2:5" ht="15.5">
      <c r="B8" s="23"/>
      <c r="C8" s="22"/>
      <c r="D8" s="22"/>
    </row>
    <row r="9" spans="2:5" ht="15.5">
      <c r="B9" s="23"/>
      <c r="C9" s="22"/>
      <c r="D9" s="22"/>
    </row>
    <row r="10" spans="2:5" ht="15.5">
      <c r="B10" s="23"/>
      <c r="C10" s="22"/>
      <c r="D10" s="22"/>
    </row>
    <row r="11" spans="2:5" ht="15.5">
      <c r="B11" s="23"/>
      <c r="C11" s="22"/>
      <c r="D11" s="22"/>
    </row>
    <row r="12" spans="2:5" ht="15.5">
      <c r="B12" s="23"/>
      <c r="C12" s="22"/>
      <c r="D12" s="22"/>
    </row>
    <row r="13" spans="2:5" ht="15.5">
      <c r="B13" s="24"/>
      <c r="C13" s="22"/>
      <c r="D13" s="22"/>
    </row>
    <row r="14" spans="2:5" ht="15.5">
      <c r="B14" s="22"/>
      <c r="C14" s="22"/>
      <c r="D14" s="22"/>
    </row>
    <row r="15" spans="2:5" ht="15.5">
      <c r="B15" s="22"/>
      <c r="C15" s="22"/>
      <c r="D15" s="22"/>
    </row>
    <row r="16" spans="2:5" ht="31.9" customHeight="1">
      <c r="B16" s="22"/>
      <c r="C16" s="22"/>
      <c r="D16" s="22"/>
    </row>
    <row r="17" spans="2:4" ht="60.65" customHeight="1">
      <c r="B17" s="22"/>
      <c r="C17" s="22"/>
      <c r="D17" s="22"/>
    </row>
    <row r="18" spans="2:4" ht="15.5">
      <c r="B18" s="22"/>
      <c r="C18" s="22"/>
      <c r="D18" s="22"/>
    </row>
    <row r="19" spans="2:4" ht="15.5">
      <c r="B19" s="22"/>
      <c r="C19" s="22"/>
      <c r="D19" s="22"/>
    </row>
    <row r="20" spans="2:4" ht="15.5">
      <c r="B20" s="22"/>
      <c r="C20" s="22"/>
      <c r="D20" s="22"/>
    </row>
    <row r="21" spans="2:4" ht="15.5">
      <c r="B21" s="22"/>
      <c r="C21" s="22"/>
      <c r="D21" s="22"/>
    </row>
    <row r="22" spans="2:4" ht="15.5">
      <c r="B22" s="22"/>
      <c r="C22" s="22"/>
      <c r="D22" s="22"/>
    </row>
  </sheetData>
  <mergeCells count="2">
    <mergeCell ref="D3:E3"/>
    <mergeCell ref="D5:E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G31"/>
  <sheetViews>
    <sheetView showGridLines="0" zoomScaleNormal="100" workbookViewId="0">
      <selection activeCell="C32" sqref="C32"/>
    </sheetView>
  </sheetViews>
  <sheetFormatPr baseColWidth="10" defaultColWidth="2.7265625" defaultRowHeight="14" outlineLevelRow="1"/>
  <cols>
    <col min="1" max="1" width="3.81640625" style="21" customWidth="1"/>
    <col min="2" max="2" width="38" style="21" customWidth="1"/>
    <col min="3" max="3" width="44.54296875" style="21" customWidth="1"/>
    <col min="4" max="7" width="20.453125" style="21" customWidth="1"/>
    <col min="8" max="8" width="15.1796875" style="21" customWidth="1"/>
    <col min="9" max="16384" width="2.7265625" style="21"/>
  </cols>
  <sheetData>
    <row r="1" spans="2:7" outlineLevel="1">
      <c r="B1" s="25"/>
      <c r="C1" s="25"/>
      <c r="D1" s="25"/>
      <c r="E1" s="25"/>
      <c r="F1" s="25"/>
      <c r="G1" s="25"/>
    </row>
    <row r="3" spans="2:7" ht="50.5" customHeight="1">
      <c r="B3" s="270" t="s">
        <v>133</v>
      </c>
      <c r="C3" s="270"/>
    </row>
    <row r="4" spans="2:7" ht="21">
      <c r="B4" s="199"/>
      <c r="C4" s="199"/>
    </row>
    <row r="5" spans="2:7" ht="126.65" customHeight="1">
      <c r="B5" s="271" t="s">
        <v>134</v>
      </c>
      <c r="C5" s="271"/>
      <c r="D5" s="26"/>
      <c r="E5" s="26"/>
      <c r="F5" s="26"/>
    </row>
    <row r="6" spans="2:7" ht="17.5">
      <c r="B6" s="211"/>
      <c r="C6" s="200"/>
      <c r="D6" s="26"/>
      <c r="E6" s="26"/>
      <c r="F6" s="26"/>
    </row>
    <row r="7" spans="2:7" ht="36" customHeight="1">
      <c r="B7" s="272" t="s">
        <v>135</v>
      </c>
      <c r="C7" s="273"/>
    </row>
    <row r="8" spans="2:7" ht="18.5">
      <c r="B8" s="212" t="s">
        <v>136</v>
      </c>
      <c r="C8" s="213"/>
    </row>
    <row r="9" spans="2:7" ht="18.5">
      <c r="B9" s="212" t="s">
        <v>137</v>
      </c>
      <c r="C9" s="213"/>
    </row>
    <row r="11" spans="2:7">
      <c r="B11" s="68"/>
    </row>
    <row r="13" spans="2:7">
      <c r="B13" s="68"/>
    </row>
    <row r="26" spans="2:3" ht="45" customHeight="1">
      <c r="B26" s="270" t="s">
        <v>138</v>
      </c>
      <c r="C26" s="270"/>
    </row>
    <row r="28" spans="2:3" ht="18.5">
      <c r="B28" s="272" t="s">
        <v>139</v>
      </c>
      <c r="C28" s="273"/>
    </row>
    <row r="29" spans="2:3" ht="40.9" customHeight="1">
      <c r="B29" s="214" t="s">
        <v>140</v>
      </c>
      <c r="C29" s="213"/>
    </row>
    <row r="30" spans="2:3" ht="34.9" customHeight="1">
      <c r="B30" s="215" t="s">
        <v>141</v>
      </c>
      <c r="C30" s="213"/>
    </row>
    <row r="31" spans="2:3" ht="48" customHeight="1">
      <c r="B31" s="215" t="s">
        <v>142</v>
      </c>
      <c r="C31" s="213" t="s">
        <v>143</v>
      </c>
    </row>
  </sheetData>
  <mergeCells count="5">
    <mergeCell ref="B26:C26"/>
    <mergeCell ref="B3:C3"/>
    <mergeCell ref="B5:C5"/>
    <mergeCell ref="B7:C7"/>
    <mergeCell ref="B28:C28"/>
  </mergeCells>
  <dataValidations count="1">
    <dataValidation type="list" allowBlank="1" showInputMessage="1" showErrorMessage="1" prompt="Sélectionner oui ou non avec la flèche" sqref="C29" xr:uid="{00000000-0002-0000-0500-000000000000}">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LISTES!$B$2:$B$10</xm:f>
          </x14:formula1>
          <xm:sqref>C8</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LISTES!$B$2:$B$10</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F44" sqref="F44"/>
    </sheetView>
  </sheetViews>
  <sheetFormatPr baseColWidth="10" defaultColWidth="11.453125" defaultRowHeight="14.5"/>
  <cols>
    <col min="2" max="2" width="57.1796875" customWidth="1"/>
  </cols>
  <sheetData>
    <row r="1" spans="1:2">
      <c r="B1" s="29" t="s">
        <v>144</v>
      </c>
    </row>
    <row r="2" spans="1:2">
      <c r="B2" s="28" t="s">
        <v>145</v>
      </c>
    </row>
    <row r="3" spans="1:2">
      <c r="B3" s="28" t="s">
        <v>146</v>
      </c>
    </row>
    <row r="4" spans="1:2">
      <c r="A4" s="27"/>
      <c r="B4" s="28" t="s">
        <v>147</v>
      </c>
    </row>
    <row r="5" spans="1:2">
      <c r="B5" s="28" t="s">
        <v>148</v>
      </c>
    </row>
    <row r="6" spans="1:2">
      <c r="B6" s="28" t="s">
        <v>149</v>
      </c>
    </row>
    <row r="7" spans="1:2">
      <c r="B7" s="28" t="s">
        <v>150</v>
      </c>
    </row>
    <row r="8" spans="1:2">
      <c r="B8" s="28" t="s">
        <v>151</v>
      </c>
    </row>
    <row r="9" spans="1:2">
      <c r="B9" s="28" t="s">
        <v>152</v>
      </c>
    </row>
    <row r="10" spans="1:2">
      <c r="B10" s="28" t="s">
        <v>153</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BEAD3-825A-45E5-950B-F40FEB5156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B6599C-621B-4956-940F-FBBB3E6588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 </vt:lpstr>
      <vt:lpstr>Feuil1</vt:lpstr>
      <vt:lpstr>Eval° quali (multicritères)</vt:lpstr>
      <vt:lpstr>Eval° quanti (simplifiée GES)</vt:lpstr>
      <vt:lpstr>Indicateur spécifique</vt:lpstr>
      <vt:lpstr>Impacts R&amp;D </vt:lpstr>
      <vt:lpstr>LISTES</vt:lpstr>
    </vt:vector>
  </TitlesOfParts>
  <Manager/>
  <Company>Bpifrance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Emilie GARCIA</dc:creator>
  <cp:keywords/>
  <dc:description/>
  <cp:lastModifiedBy>SCHREPFER Lucas</cp:lastModifiedBy>
  <cp:revision/>
  <cp:lastPrinted>2022-10-07T06:17:47Z</cp:lastPrinted>
  <dcterms:created xsi:type="dcterms:W3CDTF">2021-01-18T16:21:19Z</dcterms:created>
  <dcterms:modified xsi:type="dcterms:W3CDTF">2022-10-07T06:33:17Z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