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Y:\PROJETS\FRANCE_2030\3-POLES-PROCEDURES\1-INSTRUCTION\TRAMES DOCUMENTS\Dossier Projet\01 - Dossier(s) de demande d'aide\"/>
    </mc:Choice>
  </mc:AlternateContent>
  <xr:revisionPtr revIDLastSave="0" documentId="13_ncr:1_{1E9C6BD0-C060-482A-85BD-ECF15FC6E31F}" xr6:coauthVersionLast="47" xr6:coauthVersionMax="47" xr10:uidLastSave="{00000000-0000-0000-0000-000000000000}"/>
  <workbookProtection workbookAlgorithmName="SHA-512" workbookHashValue="z6ESRFBo/R7sQQnKqKSoKYt2f4FUXvv7LvuSw0caOj50Snn/n5VQampXd4dD+nwCtQglqOvmMnHJEp2y+5DVxQ==" workbookSaltValue="Uqom6PN1Hdk/s20EZ79kJg==" workbookSpinCount="100000" lockStructure="1"/>
  <bookViews>
    <workbookView xWindow="28680" yWindow="-120" windowWidth="29040" windowHeight="15840" activeTab="4" xr2:uid="{00000000-000D-0000-FFFF-FFFF00000000}"/>
  </bookViews>
  <sheets>
    <sheet name="Accueil et vérifications" sheetId="2" r:id="rId1"/>
    <sheet name="Marché et emplois" sheetId="12" r:id="rId2"/>
    <sheet name="Bilan" sheetId="14" r:id="rId3"/>
    <sheet name="Compte de résultat" sheetId="13" r:id="rId4"/>
    <sheet name="Plan de financement" sheetId="10" r:id="rId5"/>
    <sheet name="Ratio analyse réel" sheetId="18" state="hidden" r:id="rId6"/>
    <sheet name="Entreprise en Diffic" sheetId="19" state="hidden" r:id="rId7"/>
    <sheet name="Liste" sheetId="11"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52" i="14" l="1"/>
  <c r="W52" i="14"/>
  <c r="V52" i="14"/>
  <c r="U52" i="14"/>
  <c r="T52" i="14"/>
  <c r="S52" i="14"/>
  <c r="R52" i="14"/>
  <c r="Q52" i="14"/>
  <c r="P52" i="14"/>
  <c r="O52" i="14"/>
  <c r="N52" i="14"/>
  <c r="F15" i="10"/>
  <c r="E15" i="10"/>
  <c r="G17" i="18"/>
  <c r="F17" i="18"/>
  <c r="E17" i="18"/>
  <c r="G7" i="18" l="1"/>
  <c r="F7" i="18"/>
  <c r="E7" i="18"/>
  <c r="E8" i="18" s="1"/>
  <c r="N25" i="10" l="1"/>
  <c r="M25" i="10"/>
  <c r="L25" i="10"/>
  <c r="K25" i="10"/>
  <c r="J25" i="10"/>
  <c r="I25" i="10"/>
  <c r="H25" i="10"/>
  <c r="G25" i="10"/>
  <c r="F25" i="10"/>
  <c r="E25" i="10"/>
  <c r="N24" i="10"/>
  <c r="M24" i="10"/>
  <c r="L24" i="10"/>
  <c r="K24" i="10"/>
  <c r="J24" i="10"/>
  <c r="I24" i="10"/>
  <c r="H24" i="10"/>
  <c r="G24" i="10"/>
  <c r="F24" i="10"/>
  <c r="E24" i="10"/>
  <c r="E18" i="10"/>
  <c r="F18" i="10"/>
  <c r="O41" i="12"/>
  <c r="N41" i="12"/>
  <c r="M41" i="12"/>
  <c r="L41" i="12"/>
  <c r="K41" i="12"/>
  <c r="J41" i="12"/>
  <c r="I41" i="12"/>
  <c r="H41" i="12"/>
  <c r="G28" i="18"/>
  <c r="F28" i="18"/>
  <c r="E28" i="18"/>
  <c r="G29" i="18"/>
  <c r="F29" i="18"/>
  <c r="E29" i="18"/>
  <c r="H29" i="18" s="1"/>
  <c r="G19" i="18"/>
  <c r="F19" i="18"/>
  <c r="E19" i="18"/>
  <c r="G6" i="18"/>
  <c r="F6" i="18"/>
  <c r="E6" i="18"/>
  <c r="G23" i="13"/>
  <c r="G17" i="13"/>
  <c r="G24" i="13" s="1"/>
  <c r="G28" i="13" s="1"/>
  <c r="G32" i="13" s="1"/>
  <c r="G35" i="13" s="1"/>
  <c r="G40" i="13" s="1"/>
  <c r="G43" i="13" s="1"/>
  <c r="G11" i="13"/>
  <c r="G10" i="13" s="1"/>
  <c r="G15" i="18"/>
  <c r="G16" i="18" s="1"/>
  <c r="G25" i="18"/>
  <c r="G26" i="18" s="1"/>
  <c r="F25" i="18"/>
  <c r="F26" i="18" s="1"/>
  <c r="E25" i="18"/>
  <c r="E26" i="18" s="1"/>
  <c r="F15" i="18"/>
  <c r="F16" i="18" s="1"/>
  <c r="E15" i="18"/>
  <c r="E16" i="18" s="1"/>
  <c r="R41" i="12"/>
  <c r="Q41" i="12"/>
  <c r="P41" i="12"/>
  <c r="I19" i="18" l="1"/>
  <c r="E18" i="18"/>
  <c r="I28" i="18"/>
  <c r="H28" i="18"/>
  <c r="I29" i="18"/>
  <c r="H7" i="18"/>
  <c r="I6" i="18"/>
  <c r="H6" i="18"/>
  <c r="H19" i="18"/>
  <c r="B25" i="18"/>
  <c r="F12" i="19"/>
  <c r="G34" i="19"/>
  <c r="F34" i="19"/>
  <c r="G33" i="19"/>
  <c r="G28" i="19"/>
  <c r="F28" i="19"/>
  <c r="G25" i="19"/>
  <c r="G29" i="19" s="1"/>
  <c r="F25" i="19"/>
  <c r="F33" i="19" s="1"/>
  <c r="E3" i="18"/>
  <c r="G3" i="18"/>
  <c r="G4" i="18" s="1"/>
  <c r="F3" i="18"/>
  <c r="F4" i="18" s="1"/>
  <c r="E4" i="18" l="1"/>
  <c r="E27" i="18"/>
  <c r="F27" i="18"/>
  <c r="G27" i="18"/>
  <c r="F29" i="19"/>
  <c r="G8" i="18"/>
  <c r="I7" i="18"/>
  <c r="F8" i="18"/>
  <c r="H8" i="18" l="1"/>
  <c r="I8" i="18"/>
  <c r="G28" i="10" l="1"/>
  <c r="F28" i="10"/>
  <c r="E28" i="10"/>
  <c r="T41" i="14"/>
  <c r="S41" i="14"/>
  <c r="R41" i="14"/>
  <c r="Q41" i="14"/>
  <c r="L41" i="14"/>
  <c r="X40" i="14"/>
  <c r="X41" i="14" s="1"/>
  <c r="W40" i="14"/>
  <c r="W41" i="14" s="1"/>
  <c r="V40" i="14"/>
  <c r="V41" i="14" s="1"/>
  <c r="U40" i="14"/>
  <c r="U41" i="14" s="1"/>
  <c r="T40" i="14"/>
  <c r="S40" i="14"/>
  <c r="R40" i="14"/>
  <c r="Q40" i="14"/>
  <c r="P40" i="14"/>
  <c r="P41" i="14" s="1"/>
  <c r="O40" i="14"/>
  <c r="O41" i="14" s="1"/>
  <c r="N40" i="14"/>
  <c r="N41" i="14" s="1"/>
  <c r="M40" i="14"/>
  <c r="M41" i="14" s="1"/>
  <c r="L40" i="14"/>
  <c r="K41" i="14"/>
  <c r="K40" i="14"/>
  <c r="K12" i="14"/>
  <c r="K13" i="14" s="1"/>
  <c r="L13" i="14"/>
  <c r="L12" i="14"/>
  <c r="M12" i="14"/>
  <c r="M13" i="14" s="1"/>
  <c r="N13" i="14"/>
  <c r="N12" i="14"/>
  <c r="X12" i="14"/>
  <c r="X13" i="14" s="1"/>
  <c r="W12" i="14"/>
  <c r="W13" i="14" s="1"/>
  <c r="V13" i="14"/>
  <c r="V12" i="14"/>
  <c r="U12" i="14"/>
  <c r="U13" i="14" s="1"/>
  <c r="T12" i="14"/>
  <c r="T13" i="14" s="1"/>
  <c r="S13" i="14"/>
  <c r="S12" i="14"/>
  <c r="R12" i="14"/>
  <c r="R13" i="14" s="1"/>
  <c r="Q12" i="14"/>
  <c r="P13" i="14"/>
  <c r="P12" i="14"/>
  <c r="O13" i="14"/>
  <c r="O12" i="14"/>
  <c r="X74" i="14"/>
  <c r="W74" i="14"/>
  <c r="V74" i="14"/>
  <c r="U74" i="14"/>
  <c r="T74" i="14"/>
  <c r="S74" i="14"/>
  <c r="R74" i="14"/>
  <c r="Q74" i="14"/>
  <c r="P74" i="14"/>
  <c r="O74" i="14"/>
  <c r="N74" i="14"/>
  <c r="X62" i="14"/>
  <c r="W62" i="14"/>
  <c r="V62" i="14"/>
  <c r="U62" i="14"/>
  <c r="T62" i="14"/>
  <c r="S62" i="14"/>
  <c r="R62" i="14"/>
  <c r="Q62" i="14"/>
  <c r="P62" i="14"/>
  <c r="O62" i="14"/>
  <c r="N62" i="14"/>
  <c r="X59" i="14"/>
  <c r="W59" i="14"/>
  <c r="V59" i="14"/>
  <c r="U59" i="14"/>
  <c r="T59" i="14"/>
  <c r="S59" i="14"/>
  <c r="R59" i="14"/>
  <c r="Q59" i="14"/>
  <c r="P59" i="14"/>
  <c r="O59" i="14"/>
  <c r="N59" i="14"/>
  <c r="N50" i="14"/>
  <c r="O50" i="14" s="1"/>
  <c r="X18" i="14"/>
  <c r="W18" i="14"/>
  <c r="V18" i="14"/>
  <c r="U18" i="14"/>
  <c r="T18" i="14"/>
  <c r="S18" i="14"/>
  <c r="R18" i="14"/>
  <c r="Q18" i="14"/>
  <c r="P18" i="14"/>
  <c r="O18" i="14"/>
  <c r="N18" i="14"/>
  <c r="Q13" i="14" l="1"/>
  <c r="P50" i="14"/>
  <c r="O56" i="14"/>
  <c r="O76" i="14" s="1"/>
  <c r="O35" i="14" s="1"/>
  <c r="O31" i="14" s="1"/>
  <c r="O29" i="14" s="1"/>
  <c r="N56" i="14"/>
  <c r="N76" i="14" s="1"/>
  <c r="N35" i="14" s="1"/>
  <c r="N31" i="14" s="1"/>
  <c r="N29" i="14" s="1"/>
  <c r="H28" i="10" l="1"/>
  <c r="G15" i="10"/>
  <c r="G18" i="10" s="1"/>
  <c r="I28" i="10"/>
  <c r="H15" i="10"/>
  <c r="P56" i="14"/>
  <c r="P76" i="14" s="1"/>
  <c r="P35" i="14" s="1"/>
  <c r="P31" i="14" s="1"/>
  <c r="P29" i="14" s="1"/>
  <c r="Q50" i="14"/>
  <c r="J28" i="10" l="1"/>
  <c r="I15" i="10"/>
  <c r="Q56" i="14"/>
  <c r="Q76" i="14" s="1"/>
  <c r="Q35" i="14" s="1"/>
  <c r="Q31" i="14" s="1"/>
  <c r="Q29" i="14" s="1"/>
  <c r="R50" i="14"/>
  <c r="K28" i="10" l="1"/>
  <c r="J15" i="10"/>
  <c r="R56" i="14"/>
  <c r="R76" i="14" s="1"/>
  <c r="R35" i="14" s="1"/>
  <c r="R31" i="14" s="1"/>
  <c r="R29" i="14" s="1"/>
  <c r="S50" i="14"/>
  <c r="L28" i="10" l="1"/>
  <c r="K15" i="10"/>
  <c r="S56" i="14"/>
  <c r="S76" i="14" s="1"/>
  <c r="S35" i="14" s="1"/>
  <c r="S31" i="14" s="1"/>
  <c r="S29" i="14" s="1"/>
  <c r="T50" i="14"/>
  <c r="M28" i="10" l="1"/>
  <c r="L15" i="10"/>
  <c r="U50" i="14"/>
  <c r="T56" i="14"/>
  <c r="T76" i="14" s="1"/>
  <c r="T35" i="14" s="1"/>
  <c r="T31" i="14" s="1"/>
  <c r="T29" i="14" s="1"/>
  <c r="N28" i="10" l="1"/>
  <c r="M15" i="10"/>
  <c r="V50" i="14"/>
  <c r="U56" i="14"/>
  <c r="U76" i="14" s="1"/>
  <c r="U35" i="14" s="1"/>
  <c r="U31" i="14" s="1"/>
  <c r="U29" i="14" s="1"/>
  <c r="O28" i="10" l="1"/>
  <c r="N15" i="10"/>
  <c r="W50" i="14"/>
  <c r="V56" i="14"/>
  <c r="V76" i="14" s="1"/>
  <c r="V35" i="14" s="1"/>
  <c r="V31" i="14" s="1"/>
  <c r="V29" i="14" s="1"/>
  <c r="P28" i="10" l="1"/>
  <c r="O15" i="10"/>
  <c r="O18" i="10" s="1"/>
  <c r="X50" i="14"/>
  <c r="X56" i="14" s="1"/>
  <c r="X76" i="14" s="1"/>
  <c r="X35" i="14" s="1"/>
  <c r="X31" i="14" s="1"/>
  <c r="X29" i="14" s="1"/>
  <c r="W56" i="14"/>
  <c r="W76" i="14" s="1"/>
  <c r="W35" i="14" s="1"/>
  <c r="W31" i="14" s="1"/>
  <c r="W29" i="14" s="1"/>
  <c r="P15" i="10" s="1"/>
  <c r="P18" i="10" s="1"/>
  <c r="P9" i="10" l="1"/>
  <c r="P11" i="10" s="1"/>
  <c r="O9" i="10"/>
  <c r="O11" i="10" s="1"/>
  <c r="N9" i="10"/>
  <c r="N11" i="10" s="1"/>
  <c r="M9" i="10"/>
  <c r="M11" i="10" s="1"/>
  <c r="L9" i="10"/>
  <c r="L11" i="10" s="1"/>
  <c r="K9" i="10"/>
  <c r="K11" i="10" s="1"/>
  <c r="J9" i="10"/>
  <c r="J11" i="10" s="1"/>
  <c r="I9" i="10"/>
  <c r="I11" i="10" s="1"/>
  <c r="H9" i="10"/>
  <c r="H11" i="10" s="1"/>
  <c r="G9" i="10"/>
  <c r="G11" i="10" s="1"/>
  <c r="F9" i="10"/>
  <c r="F11" i="10" s="1"/>
  <c r="E9" i="10"/>
  <c r="N18" i="10"/>
  <c r="M18" i="10"/>
  <c r="S23" i="13" l="1"/>
  <c r="R23" i="13"/>
  <c r="Q23" i="13"/>
  <c r="P23" i="13"/>
  <c r="O23" i="13"/>
  <c r="N23" i="13"/>
  <c r="M23" i="13"/>
  <c r="L23" i="13"/>
  <c r="K23" i="13"/>
  <c r="J23" i="13"/>
  <c r="I23" i="13"/>
  <c r="H23" i="13"/>
  <c r="S17" i="13"/>
  <c r="R17" i="13"/>
  <c r="Q17" i="13"/>
  <c r="P17" i="13"/>
  <c r="P24" i="13" s="1"/>
  <c r="P28" i="13" s="1"/>
  <c r="P32" i="13" s="1"/>
  <c r="P35" i="13" s="1"/>
  <c r="P40" i="13" s="1"/>
  <c r="P43" i="13" s="1"/>
  <c r="M21" i="10" s="1"/>
  <c r="M26" i="10" s="1"/>
  <c r="M27" i="10" s="1"/>
  <c r="O17" i="13"/>
  <c r="N17" i="13"/>
  <c r="M17" i="13"/>
  <c r="L17" i="13"/>
  <c r="K17" i="13"/>
  <c r="J17" i="13"/>
  <c r="I17" i="13"/>
  <c r="H17" i="13"/>
  <c r="H24" i="13" s="1"/>
  <c r="H28" i="13" s="1"/>
  <c r="Q24" i="13" l="1"/>
  <c r="Q28" i="13" s="1"/>
  <c r="Q32" i="13" s="1"/>
  <c r="Q35" i="13" s="1"/>
  <c r="Q40" i="13" s="1"/>
  <c r="Q43" i="13" s="1"/>
  <c r="N21" i="10" s="1"/>
  <c r="N26" i="10" s="1"/>
  <c r="N27" i="10" s="1"/>
  <c r="J24" i="13"/>
  <c r="J28" i="13" s="1"/>
  <c r="J32" i="13" s="1"/>
  <c r="J35" i="13" s="1"/>
  <c r="J40" i="13" s="1"/>
  <c r="I24" i="13"/>
  <c r="I28" i="13" s="1"/>
  <c r="I32" i="13" s="1"/>
  <c r="I35" i="13" s="1"/>
  <c r="I40" i="13" s="1"/>
  <c r="G18" i="18" s="1"/>
  <c r="H32" i="13"/>
  <c r="H35" i="13" s="1"/>
  <c r="H40" i="13" s="1"/>
  <c r="F18" i="18" s="1"/>
  <c r="G37" i="19"/>
  <c r="G38" i="19" s="1"/>
  <c r="S24" i="13"/>
  <c r="S28" i="13" s="1"/>
  <c r="S32" i="13" s="1"/>
  <c r="S35" i="13" s="1"/>
  <c r="S40" i="13" s="1"/>
  <c r="S43" i="13" s="1"/>
  <c r="P21" i="10" s="1"/>
  <c r="P26" i="10" s="1"/>
  <c r="K24" i="13"/>
  <c r="K28" i="13" s="1"/>
  <c r="K32" i="13" s="1"/>
  <c r="K35" i="13" s="1"/>
  <c r="K40" i="13" s="1"/>
  <c r="K43" i="13" s="1"/>
  <c r="H21" i="10" s="1"/>
  <c r="R24" i="13"/>
  <c r="R28" i="13" s="1"/>
  <c r="R32" i="13" s="1"/>
  <c r="R35" i="13" s="1"/>
  <c r="R40" i="13" s="1"/>
  <c r="R43" i="13" s="1"/>
  <c r="O21" i="10" s="1"/>
  <c r="O26" i="10" s="1"/>
  <c r="L24" i="13"/>
  <c r="L28" i="13" s="1"/>
  <c r="L32" i="13" s="1"/>
  <c r="L35" i="13" s="1"/>
  <c r="L40" i="13" s="1"/>
  <c r="L43" i="13" s="1"/>
  <c r="I21" i="10" s="1"/>
  <c r="M24" i="13"/>
  <c r="M28" i="13" s="1"/>
  <c r="M32" i="13" s="1"/>
  <c r="M35" i="13" s="1"/>
  <c r="M40" i="13" s="1"/>
  <c r="M43" i="13" s="1"/>
  <c r="J21" i="10" s="1"/>
  <c r="N24" i="13"/>
  <c r="N28" i="13" s="1"/>
  <c r="N32" i="13" s="1"/>
  <c r="N35" i="13" s="1"/>
  <c r="N40" i="13" s="1"/>
  <c r="N43" i="13" s="1"/>
  <c r="K21" i="10" s="1"/>
  <c r="O24" i="13"/>
  <c r="O28" i="13" s="1"/>
  <c r="O32" i="13" s="1"/>
  <c r="O35" i="13" s="1"/>
  <c r="O40" i="13" s="1"/>
  <c r="O43" i="13" s="1"/>
  <c r="L21" i="10" s="1"/>
  <c r="H43" i="13" l="1"/>
  <c r="E21" i="10" s="1"/>
  <c r="E26" i="10" s="1"/>
  <c r="E27" i="10" s="1"/>
  <c r="I43" i="13"/>
  <c r="F21" i="10" s="1"/>
  <c r="F26" i="10" s="1"/>
  <c r="F27" i="10" s="1"/>
  <c r="J43" i="13"/>
  <c r="G21" i="10" s="1"/>
  <c r="F37" i="19"/>
  <c r="F38" i="19" s="1"/>
  <c r="S11" i="13"/>
  <c r="S10" i="13" s="1"/>
  <c r="R11" i="13"/>
  <c r="R10" i="13" s="1"/>
  <c r="Q11" i="13"/>
  <c r="Q10" i="13" s="1"/>
  <c r="P11" i="13"/>
  <c r="P10" i="13" s="1"/>
  <c r="O11" i="13"/>
  <c r="O10" i="13" s="1"/>
  <c r="N11" i="13"/>
  <c r="N10" i="13" s="1"/>
  <c r="M11" i="13"/>
  <c r="M10" i="13" s="1"/>
  <c r="I18" i="18" l="1"/>
  <c r="H18" i="18"/>
  <c r="H15" i="12"/>
  <c r="H19" i="12"/>
  <c r="H23" i="12"/>
  <c r="H27" i="12"/>
  <c r="H31" i="12"/>
  <c r="H34" i="12" l="1"/>
  <c r="Q16" i="2"/>
  <c r="Q31" i="12" l="1"/>
  <c r="R31" i="12"/>
  <c r="Q27" i="12"/>
  <c r="R27" i="12"/>
  <c r="Q23" i="12"/>
  <c r="R23" i="12"/>
  <c r="Q19" i="12"/>
  <c r="R19" i="12"/>
  <c r="Q15" i="12"/>
  <c r="R15" i="12"/>
  <c r="I15" i="12"/>
  <c r="J15" i="12"/>
  <c r="K15" i="12"/>
  <c r="L15" i="12"/>
  <c r="M15" i="12"/>
  <c r="N15" i="12"/>
  <c r="O15" i="12"/>
  <c r="P15" i="12"/>
  <c r="I19" i="12"/>
  <c r="J19" i="12"/>
  <c r="K19" i="12"/>
  <c r="L19" i="12"/>
  <c r="M19" i="12"/>
  <c r="N19" i="12"/>
  <c r="O19" i="12"/>
  <c r="P19" i="12"/>
  <c r="I23" i="12"/>
  <c r="J23" i="12"/>
  <c r="J34" i="12" s="1"/>
  <c r="K23" i="12"/>
  <c r="L23" i="12"/>
  <c r="M23" i="12"/>
  <c r="N23" i="12"/>
  <c r="O23" i="12"/>
  <c r="P23" i="12"/>
  <c r="I27" i="12"/>
  <c r="J27" i="12"/>
  <c r="K27" i="12"/>
  <c r="L27" i="12"/>
  <c r="M27" i="12"/>
  <c r="N27" i="12"/>
  <c r="O27" i="12"/>
  <c r="P27" i="12"/>
  <c r="I31" i="12"/>
  <c r="J31" i="12"/>
  <c r="K31" i="12"/>
  <c r="L31" i="12"/>
  <c r="M31" i="12"/>
  <c r="N31" i="12"/>
  <c r="O31" i="12"/>
  <c r="P31" i="12"/>
  <c r="H10" i="12"/>
  <c r="M34" i="12" l="1"/>
  <c r="Q34" i="12"/>
  <c r="N34" i="12"/>
  <c r="I34" i="12"/>
  <c r="R34" i="12"/>
  <c r="P34" i="12"/>
  <c r="L34" i="12"/>
  <c r="K34" i="12"/>
  <c r="O34" i="12"/>
  <c r="I10" i="12"/>
  <c r="J10" i="12" s="1"/>
  <c r="K10" i="12" s="1"/>
  <c r="L10" i="12" l="1"/>
  <c r="M10" i="12" s="1"/>
  <c r="N10" i="12" s="1"/>
  <c r="O10" i="12" s="1"/>
  <c r="P10" i="12" s="1"/>
  <c r="Q10" i="12" s="1"/>
  <c r="R10" i="12" s="1"/>
  <c r="H36" i="12"/>
  <c r="I36" i="12" l="1"/>
  <c r="H18" i="10"/>
  <c r="J36" i="12" l="1"/>
  <c r="K36" i="12" l="1"/>
  <c r="L36" i="12" l="1"/>
  <c r="M36" i="12" l="1"/>
  <c r="N36" i="12" l="1"/>
  <c r="O36" i="12" l="1"/>
  <c r="P36" i="12" l="1"/>
  <c r="Q36" i="12" s="1"/>
  <c r="R36" i="12" s="1"/>
  <c r="J18" i="10" l="1"/>
  <c r="I18" i="10"/>
  <c r="K18" i="10" l="1"/>
  <c r="L18" i="10" l="1"/>
  <c r="O13" i="2" l="1"/>
  <c r="K18" i="2"/>
  <c r="I11" i="13" s="1"/>
  <c r="I10" i="13" s="1"/>
  <c r="L18" i="2" l="1"/>
  <c r="J11" i="13" s="1"/>
  <c r="J10" i="13" s="1"/>
  <c r="J18" i="2"/>
  <c r="H11" i="13" s="1"/>
  <c r="I18" i="2" l="1"/>
  <c r="L19" i="2"/>
  <c r="M18" i="2"/>
  <c r="M19" i="2" l="1"/>
  <c r="K11" i="13"/>
  <c r="K10" i="13" s="1"/>
  <c r="N18" i="2"/>
  <c r="O18" i="2"/>
  <c r="H10" i="13" s="1"/>
  <c r="N19" i="2"/>
  <c r="L11" i="13" l="1"/>
  <c r="L10" i="13" s="1"/>
  <c r="H11" i="12"/>
  <c r="P18" i="2"/>
  <c r="O19" i="2"/>
  <c r="P19" i="2" l="1"/>
  <c r="Q18" i="2"/>
  <c r="R18" i="2" l="1"/>
  <c r="Q19" i="2"/>
  <c r="G26" i="10" l="1"/>
  <c r="G27" i="10" s="1"/>
  <c r="S18" i="2"/>
  <c r="R19" i="2"/>
  <c r="H26" i="10" l="1"/>
  <c r="H27" i="10" s="1"/>
  <c r="T18" i="2"/>
  <c r="S19" i="2"/>
  <c r="U18" i="2" l="1"/>
  <c r="T19" i="2"/>
  <c r="I26" i="10" l="1"/>
  <c r="I27" i="10" s="1"/>
  <c r="U19" i="2"/>
  <c r="V18" i="2"/>
  <c r="J26" i="10"/>
  <c r="J27" i="10" s="1"/>
  <c r="V19" i="2" l="1"/>
  <c r="K26" i="10"/>
  <c r="K27" i="10" s="1"/>
  <c r="I11" i="12" l="1"/>
  <c r="J11" i="12"/>
  <c r="K11" i="12"/>
  <c r="L11" i="12"/>
  <c r="M11" i="12"/>
  <c r="N11" i="12"/>
  <c r="P11" i="12"/>
  <c r="O11" i="12"/>
  <c r="Q11" i="12"/>
  <c r="R11" i="12"/>
  <c r="L26" i="10"/>
  <c r="L27" i="10" s="1"/>
  <c r="E11"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tc={4681B8A2-C37C-4E97-B77C-C5CF3D9E6A4D}</author>
  </authors>
  <commentList>
    <comment ref="D1" authorId="0" shapeId="0" xr:uid="{4681B8A2-C37C-4E97-B77C-C5CF3D9E6A4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MISE EN FORME conditionnelle à faire comme dans Marché et emploi ?</t>
      </text>
    </comment>
  </commentList>
</comments>
</file>

<file path=xl/sharedStrings.xml><?xml version="1.0" encoding="utf-8"?>
<sst xmlns="http://schemas.openxmlformats.org/spreadsheetml/2006/main" count="463" uniqueCount="391">
  <si>
    <t>Année de début du projet</t>
  </si>
  <si>
    <t>Les montants sont en euros</t>
  </si>
  <si>
    <t>Prix unitaire</t>
  </si>
  <si>
    <t>Quantités vendues</t>
  </si>
  <si>
    <t>CA - sous total</t>
  </si>
  <si>
    <t>Réel - Liasse</t>
  </si>
  <si>
    <t>Augmentation de capital</t>
  </si>
  <si>
    <t>Matières premières, approvisionnements</t>
  </si>
  <si>
    <t>BL</t>
  </si>
  <si>
    <t>BM</t>
  </si>
  <si>
    <t>En cours de production de biens</t>
  </si>
  <si>
    <t>BN</t>
  </si>
  <si>
    <t>BO</t>
  </si>
  <si>
    <t>En cours de production de services</t>
  </si>
  <si>
    <t>BP</t>
  </si>
  <si>
    <t>BQ</t>
  </si>
  <si>
    <t>Produits intermédiaires et finis</t>
  </si>
  <si>
    <t>BR</t>
  </si>
  <si>
    <t>BS</t>
  </si>
  <si>
    <t>Marchandises</t>
  </si>
  <si>
    <t>BT</t>
  </si>
  <si>
    <t>BU</t>
  </si>
  <si>
    <t>Avances et acomptes versés sur commandes</t>
  </si>
  <si>
    <t>BV</t>
  </si>
  <si>
    <t>BW</t>
  </si>
  <si>
    <t>Clients et comptes rattachés* (3)</t>
  </si>
  <si>
    <t>BX</t>
  </si>
  <si>
    <t>BY</t>
  </si>
  <si>
    <t>Autres créances (3)</t>
  </si>
  <si>
    <t>BZ</t>
  </si>
  <si>
    <t>CA</t>
  </si>
  <si>
    <t>Capital souscrit et appelé, non versé</t>
  </si>
  <si>
    <t>CB</t>
  </si>
  <si>
    <t>CC</t>
  </si>
  <si>
    <t>Disponibilités</t>
  </si>
  <si>
    <t>CF</t>
  </si>
  <si>
    <t>CG</t>
  </si>
  <si>
    <t>Charges constatées d'avance* (3) (E)</t>
  </si>
  <si>
    <t>CH</t>
  </si>
  <si>
    <t>CI</t>
  </si>
  <si>
    <t>CL</t>
  </si>
  <si>
    <t>CM</t>
  </si>
  <si>
    <t>CN</t>
  </si>
  <si>
    <t>DL</t>
  </si>
  <si>
    <t>Avances et acomptes reçus sur commandes en cours</t>
  </si>
  <si>
    <t>DW</t>
  </si>
  <si>
    <t>Dettes fournisseurs et comptes rattachés</t>
  </si>
  <si>
    <t>DX</t>
  </si>
  <si>
    <t>Dettes fiscales et sociales dont IS 19N =                                 IS 19N-1 =</t>
  </si>
  <si>
    <t>DY</t>
  </si>
  <si>
    <t>Dettes sur immobilisations et comptes rattachés</t>
  </si>
  <si>
    <t>DZ</t>
  </si>
  <si>
    <t>Autres dettes</t>
  </si>
  <si>
    <t>EA</t>
  </si>
  <si>
    <t>Produits constatés d'avance (4)</t>
  </si>
  <si>
    <t>EB</t>
  </si>
  <si>
    <t>ED</t>
  </si>
  <si>
    <t>(1)</t>
  </si>
  <si>
    <t>(2)</t>
  </si>
  <si>
    <t>(5)</t>
  </si>
  <si>
    <t>Dont concours bancaires courants et soldes créditeurs de banques et CCP</t>
  </si>
  <si>
    <t>EH</t>
  </si>
  <si>
    <t>Nom de la société</t>
  </si>
  <si>
    <t>→</t>
  </si>
  <si>
    <t>Le résultat du Bilan (passif) est celui que vous avez saisi dans l'onglet "Compte de résultat"</t>
  </si>
  <si>
    <t>Munissez vous de vos liasses fiscales (page 1 à 4) et saisissez les montants des cellules en vert dans les onglets "Compte de résultat" et "Bilan"</t>
  </si>
  <si>
    <t>Année de fin du projet</t>
  </si>
  <si>
    <t>V2 : Saisie du bilan sans formules</t>
  </si>
  <si>
    <t>Compte de résultat et bilan</t>
  </si>
  <si>
    <t>Vérifiez que le total du bilan actif est égal au total du bilan passif dans l'onglet "Bilan"</t>
  </si>
  <si>
    <t>Années projet et post projet</t>
  </si>
  <si>
    <t>Année de la dernière liasse fiscale disponible</t>
  </si>
  <si>
    <t>Euros</t>
  </si>
  <si>
    <t>Règles :</t>
  </si>
  <si>
    <t>Remboursement de crédit</t>
  </si>
  <si>
    <t>Divers (dont distribution de dividendes)</t>
  </si>
  <si>
    <t>TOTAL DES BESOINS</t>
  </si>
  <si>
    <t>Apports en comptes courants</t>
  </si>
  <si>
    <t xml:space="preserve">Emprunts </t>
  </si>
  <si>
    <t>Déjà négociés</t>
  </si>
  <si>
    <t>Restant à négocier</t>
  </si>
  <si>
    <t>TOTAL DES RESSOURCES</t>
  </si>
  <si>
    <t>SOLDE DE TRESORERIE</t>
  </si>
  <si>
    <t>Définition des solutions commercialisées</t>
  </si>
  <si>
    <t>Bien matériel – produits, équipements, matériaux</t>
  </si>
  <si>
    <t>Bien matériel – déploiement de systèmes de production (ligne, usines complètes)</t>
  </si>
  <si>
    <t>Bien matériel – unité de production d’énergie</t>
  </si>
  <si>
    <t>Bien matériel – autre</t>
  </si>
  <si>
    <t>Bien immatériel – offre de service</t>
  </si>
  <si>
    <t>Bien immatériel – méthodologie</t>
  </si>
  <si>
    <t>Bien immatériel – algorythme</t>
  </si>
  <si>
    <t>Bien immatériel – logiciel</t>
  </si>
  <si>
    <t>Bien immatériel – outil juridique</t>
  </si>
  <si>
    <t>Bien immatériel – procédé industriel</t>
  </si>
  <si>
    <t>Bien immatériel – autre</t>
  </si>
  <si>
    <t>Part de marché</t>
  </si>
  <si>
    <t>Nom du projet</t>
  </si>
  <si>
    <t>Montant de la demande d'aide</t>
  </si>
  <si>
    <t>ANNEXE 6
Données</t>
  </si>
  <si>
    <t>Cinq ans post-projet</t>
  </si>
  <si>
    <t>ANNEXE 6
Plan de financement</t>
  </si>
  <si>
    <t>Type de solution</t>
  </si>
  <si>
    <t>Description</t>
  </si>
  <si>
    <t>Immobilisation des dépenses du projet proposé (investissement dans des équipements ou immobilisation de tout autre dépense)</t>
  </si>
  <si>
    <t>Investissements courants (autres investissements non liés au projet)</t>
  </si>
  <si>
    <r>
      <rPr>
        <b/>
        <i/>
        <sz val="10"/>
        <color indexed="8"/>
        <rFont val="Arial"/>
        <family val="2"/>
      </rPr>
      <t>Solution commercialisée 1</t>
    </r>
    <r>
      <rPr>
        <i/>
        <sz val="10"/>
        <color indexed="8"/>
        <rFont val="Arial"/>
        <family val="2"/>
      </rPr>
      <t xml:space="preserve"> : 
(Produit ou service vendus grâce au projet)</t>
    </r>
  </si>
  <si>
    <r>
      <rPr>
        <b/>
        <i/>
        <sz val="10"/>
        <color indexed="8"/>
        <rFont val="Arial"/>
        <family val="2"/>
      </rPr>
      <t>Solution commercialisée 2</t>
    </r>
    <r>
      <rPr>
        <i/>
        <sz val="10"/>
        <color indexed="8"/>
        <rFont val="Arial"/>
        <family val="2"/>
      </rPr>
      <t xml:space="preserve"> : 
(Produit ou service vendus grâce au projet)</t>
    </r>
  </si>
  <si>
    <r>
      <rPr>
        <b/>
        <i/>
        <sz val="10"/>
        <color indexed="8"/>
        <rFont val="Arial"/>
        <family val="2"/>
      </rPr>
      <t>Solution commercialisée 3</t>
    </r>
    <r>
      <rPr>
        <i/>
        <sz val="10"/>
        <color indexed="8"/>
        <rFont val="Arial"/>
        <family val="2"/>
      </rPr>
      <t xml:space="preserve"> : 
(Produit ou service vendus grâce au projet)</t>
    </r>
  </si>
  <si>
    <r>
      <rPr>
        <b/>
        <i/>
        <sz val="10"/>
        <color indexed="8"/>
        <rFont val="Arial"/>
        <family val="2"/>
      </rPr>
      <t>Solution commercialisée 4</t>
    </r>
    <r>
      <rPr>
        <i/>
        <sz val="10"/>
        <color indexed="8"/>
        <rFont val="Arial"/>
        <family val="2"/>
      </rPr>
      <t xml:space="preserve"> : 
(Produit ou service vendus grâce au projet)</t>
    </r>
  </si>
  <si>
    <r>
      <rPr>
        <b/>
        <i/>
        <sz val="10"/>
        <color indexed="8"/>
        <rFont val="Arial"/>
        <family val="2"/>
      </rPr>
      <t>Solution commercialisée 5</t>
    </r>
    <r>
      <rPr>
        <i/>
        <sz val="10"/>
        <color indexed="8"/>
        <rFont val="Arial"/>
        <family val="2"/>
      </rPr>
      <t xml:space="preserve"> : 
(Produit ou service vendus grâce au projet)</t>
    </r>
  </si>
  <si>
    <t>Marchés et emplois</t>
  </si>
  <si>
    <t>Indiquez dans cet onglet le plan de financement envisagé pour le projet.</t>
  </si>
  <si>
    <t>Bienvenue dans l'ANNEXE 6 qui va permettre d'instruire les éléments financiers de votre projet et d'en estimer l'impact socio-économique prévisionnel</t>
  </si>
  <si>
    <t xml:space="preserve">Plan de financement  </t>
  </si>
  <si>
    <t>Total CA prévisionnel :</t>
  </si>
  <si>
    <t>Total CA prévisionnel cumulé :</t>
  </si>
  <si>
    <t xml:space="preserve">Nbre d' Emplois directs MOBILISES (crées ou maintenus) une année donnée par le projet et ses suites : en ETP  </t>
  </si>
  <si>
    <t>Il s'agit d'une partie "impacts" socio-économiques. Munissez vous de votre business plan et saisissez vos prévisionnels de chiffre d'affaire et d'emploi liés au projet</t>
  </si>
  <si>
    <t>Débouchés commerciaux grâce au projet</t>
  </si>
  <si>
    <t>ANNEXE 6
Prévisions marché et emplois liées au projet</t>
  </si>
  <si>
    <t xml:space="preserve">Raison sociale </t>
  </si>
  <si>
    <t>MONTANTS EN MILLIERS D'EUROS</t>
  </si>
  <si>
    <t>Chiffre d'affaires (HT) total de l'entreprise</t>
  </si>
  <si>
    <t xml:space="preserve">     dont chiffre d'affaires généré par les résultats du programme</t>
  </si>
  <si>
    <t xml:space="preserve">     dont ventes à l'exportation</t>
  </si>
  <si>
    <t xml:space="preserve"> + production immobilisée</t>
  </si>
  <si>
    <t xml:space="preserve"> + production stockée</t>
  </si>
  <si>
    <t>A. TOTAL DES PRODUITS D'EXPLOITATION</t>
  </si>
  <si>
    <t>Achat de matières premières et marchandises</t>
  </si>
  <si>
    <t>+/- Variation de stock de matières et marchandises</t>
  </si>
  <si>
    <t>+ Autres achats et charges externes</t>
  </si>
  <si>
    <t xml:space="preserve">     dont sous traitance</t>
  </si>
  <si>
    <t xml:space="preserve">     dont crédit bail - redevances</t>
  </si>
  <si>
    <t>B. TOTAL CONSOMMATION EN PROVENANCE DE TIERS</t>
  </si>
  <si>
    <t>C. VALEUR AJOUTEE (A-B)</t>
  </si>
  <si>
    <t>+ Subvention d'exploitation</t>
  </si>
  <si>
    <t>- Impôts et taxes</t>
  </si>
  <si>
    <t>- Charges de personnel</t>
  </si>
  <si>
    <t>D. EXCEDENT BRUT D'EXPLOITATION</t>
  </si>
  <si>
    <t>- Dotation aux amortissements</t>
  </si>
  <si>
    <t>- Autres charges d'exploitation</t>
  </si>
  <si>
    <t>+ Autres produits d'exploitation</t>
  </si>
  <si>
    <t>E. RESULTAT D'EXPLOITATION</t>
  </si>
  <si>
    <t>+ Produits financiers</t>
  </si>
  <si>
    <t>- Charges financières</t>
  </si>
  <si>
    <t>F. RESULTAT COURANT AVANT IMPOTS</t>
  </si>
  <si>
    <t>+ Produits exceptionnels</t>
  </si>
  <si>
    <t>- Charges exceptionnelles</t>
  </si>
  <si>
    <t>- Participation des salariés</t>
  </si>
  <si>
    <t>- Impôts sur les bénéfices</t>
  </si>
  <si>
    <t>G. RESULTAT DE L'EXERCICE</t>
  </si>
  <si>
    <t>Effectifs</t>
  </si>
  <si>
    <t>2022</t>
  </si>
  <si>
    <r>
      <t>CAPACITE D'AUTOFINANCEMENT</t>
    </r>
    <r>
      <rPr>
        <sz val="10"/>
        <color rgb="FF002060"/>
        <rFont val="Arial"/>
        <family val="2"/>
      </rPr>
      <t xml:space="preserve">
(G + amortissements + ou - résultats exceptionnels)</t>
    </r>
  </si>
  <si>
    <t>Renvoi</t>
  </si>
  <si>
    <t>(3)</t>
  </si>
  <si>
    <t>(4)</t>
  </si>
  <si>
    <t xml:space="preserve">Investissements liés au lancement industriel et commercial 
des résultats du projet conduit </t>
  </si>
  <si>
    <t>(6)</t>
  </si>
  <si>
    <r>
      <t>CUMUL DE TRESORERIE</t>
    </r>
    <r>
      <rPr>
        <sz val="9"/>
        <rFont val="Arial"/>
        <family val="2"/>
      </rPr>
      <t xml:space="preserve"> </t>
    </r>
    <r>
      <rPr>
        <sz val="9"/>
        <color rgb="FFFF0000"/>
        <rFont val="Arial"/>
        <family val="2"/>
      </rPr>
      <t xml:space="preserve">
Attention: renseigner les lignes de liasses ci-dessous</t>
    </r>
  </si>
  <si>
    <t>ANNEXE 6
Bilan</t>
  </si>
  <si>
    <t>Veuillez noter ci après les informations</t>
  </si>
  <si>
    <t>qui vous semblerez pertinentes de notifier</t>
  </si>
  <si>
    <t>pour chaque année (budgets, chiffres clés projet…)</t>
  </si>
  <si>
    <t>VOTRE BILAN</t>
  </si>
  <si>
    <t xml:space="preserve">                  Capital souscrit non appelé (I)                                      </t>
  </si>
  <si>
    <t>AA</t>
  </si>
  <si>
    <t xml:space="preserve">TOTAL (II)     </t>
  </si>
  <si>
    <t>BJ</t>
  </si>
  <si>
    <t>BK</t>
  </si>
  <si>
    <t>ACTIF CIRCULANT</t>
  </si>
  <si>
    <t>STOCKS*</t>
  </si>
  <si>
    <t>CREANCES</t>
  </si>
  <si>
    <t>DIVERS</t>
  </si>
  <si>
    <t>Valeurs mobilières de placement (dont actions propres)</t>
  </si>
  <si>
    <t>CD</t>
  </si>
  <si>
    <t>CE</t>
  </si>
  <si>
    <t>COMPTES DE REGULARISATION</t>
  </si>
  <si>
    <t xml:space="preserve">TOTAL (III)     </t>
  </si>
  <si>
    <t>CJ</t>
  </si>
  <si>
    <t>CK</t>
  </si>
  <si>
    <r>
      <t xml:space="preserve">Charges à répartir sur plusieurs exercices*                                                       </t>
    </r>
    <r>
      <rPr>
        <b/>
        <sz val="9"/>
        <color indexed="8"/>
        <rFont val="Arial"/>
        <family val="2"/>
      </rPr>
      <t>(IV)</t>
    </r>
  </si>
  <si>
    <r>
      <t xml:space="preserve">Primes de remboursement des obligations                                                      </t>
    </r>
    <r>
      <rPr>
        <b/>
        <sz val="9"/>
        <color indexed="8"/>
        <rFont val="Arial"/>
        <family val="2"/>
      </rPr>
      <t>(V)</t>
    </r>
  </si>
  <si>
    <r>
      <t xml:space="preserve">Ecarts de conversion actif*         </t>
    </r>
    <r>
      <rPr>
        <b/>
        <sz val="9"/>
        <color indexed="8"/>
        <rFont val="Arial"/>
        <family val="2"/>
      </rPr>
      <t xml:space="preserve">                                                   (VI)</t>
    </r>
  </si>
  <si>
    <t xml:space="preserve">TOTAL GÉNÉRAL (I à VI)     </t>
  </si>
  <si>
    <t>CO</t>
  </si>
  <si>
    <t>1A</t>
  </si>
  <si>
    <t>BILAN - PASSIF</t>
  </si>
  <si>
    <t>CAPITAUX PROPRES</t>
  </si>
  <si>
    <t>Capital social ou individuel (1)* (dont versé………………………………………..)</t>
  </si>
  <si>
    <t>DA</t>
  </si>
  <si>
    <t>Primes d'émission, de fusion, d'apports, ……</t>
  </si>
  <si>
    <t>DB</t>
  </si>
  <si>
    <t xml:space="preserve">Ecarts de réévaluation (2)*               (dont écart d'équivalence </t>
  </si>
  <si>
    <t>EK</t>
  </si>
  <si>
    <t>DC</t>
  </si>
  <si>
    <t>Réserve légale (3)</t>
  </si>
  <si>
    <t>DD</t>
  </si>
  <si>
    <t>Réserves statutaires ou contractuelles</t>
  </si>
  <si>
    <t>DE</t>
  </si>
  <si>
    <t>Réserves réglementées (3)*</t>
  </si>
  <si>
    <t>(Dont réserve spéciale des provisions pour fluctuations des cours)</t>
  </si>
  <si>
    <t>B1</t>
  </si>
  <si>
    <t>DF</t>
  </si>
  <si>
    <t>Autres réserves</t>
  </si>
  <si>
    <t>Report à nouveau</t>
  </si>
  <si>
    <t>DH</t>
  </si>
  <si>
    <t>Réserves et report à nouveau</t>
  </si>
  <si>
    <t>RÉSULTAT DE L'EXERCICE (bénéfice ou perte)</t>
  </si>
  <si>
    <t>DI</t>
  </si>
  <si>
    <t>Subvention d'investissement</t>
  </si>
  <si>
    <t>DJ</t>
  </si>
  <si>
    <t>Subvention d'investissement - Aide ADEME de ce dossier</t>
  </si>
  <si>
    <t>Provisions réglementées*</t>
  </si>
  <si>
    <t>DK</t>
  </si>
  <si>
    <t>TOTAL (I)</t>
  </si>
  <si>
    <t>Produits des émissions de titres participatifs</t>
  </si>
  <si>
    <t>DM</t>
  </si>
  <si>
    <t>Avances conditionnées</t>
  </si>
  <si>
    <t>DN</t>
  </si>
  <si>
    <t>AUTRES FONDS PROPRES                                         TOTAL (II)</t>
  </si>
  <si>
    <t>DO</t>
  </si>
  <si>
    <t>Provisions pour risques</t>
  </si>
  <si>
    <t>DP</t>
  </si>
  <si>
    <t>Provisions pour charges</t>
  </si>
  <si>
    <t>DQ</t>
  </si>
  <si>
    <t>PROVISIONS POUR RISQUES ET CHARGES          TOTAL (III)</t>
  </si>
  <si>
    <t>DR</t>
  </si>
  <si>
    <t>DETTES (4)</t>
  </si>
  <si>
    <t>Emprunts obligataires convertibles</t>
  </si>
  <si>
    <t>DS</t>
  </si>
  <si>
    <t>Autres emprunts obligataires</t>
  </si>
  <si>
    <t>DT</t>
  </si>
  <si>
    <t>Emprunts et dettes auprès des établissements de crédit (5)</t>
  </si>
  <si>
    <t>DU</t>
  </si>
  <si>
    <t>Emprunts et dettes financières diverses</t>
  </si>
  <si>
    <t>(Dont emprunts participatifs)</t>
  </si>
  <si>
    <t>EI</t>
  </si>
  <si>
    <t>DV</t>
  </si>
  <si>
    <t>Comptes courants bloqués</t>
  </si>
  <si>
    <t>Compte régul.</t>
  </si>
  <si>
    <t>TOTAL (IV)</t>
  </si>
  <si>
    <t>EC</t>
  </si>
  <si>
    <r>
      <t xml:space="preserve">Ecarts de conversion passif*                                                                                               </t>
    </r>
    <r>
      <rPr>
        <b/>
        <sz val="9"/>
        <color indexed="8"/>
        <rFont val="Arial"/>
        <family val="2"/>
      </rPr>
      <t>(V)</t>
    </r>
  </si>
  <si>
    <t>TOTAL GÉNÉRAL (I à V)</t>
  </si>
  <si>
    <t>EE</t>
  </si>
  <si>
    <t>RENVOIS</t>
  </si>
  <si>
    <t>Ecart de réévaluation incorporé au capital</t>
  </si>
  <si>
    <t>1B</t>
  </si>
  <si>
    <t>Réserve spéciale de réévaluation (1959)</t>
  </si>
  <si>
    <t>1C</t>
  </si>
  <si>
    <t>Dont</t>
  </si>
  <si>
    <t>Ecart de réévaluation libre</t>
  </si>
  <si>
    <t>1D</t>
  </si>
  <si>
    <t>Réserve de réévaluation (1976)</t>
  </si>
  <si>
    <t>1E</t>
  </si>
  <si>
    <t>Pour information : Factoring (Montant de créances cédées)</t>
  </si>
  <si>
    <t>FR, BFR et trésorerie</t>
  </si>
  <si>
    <t>Formule</t>
  </si>
  <si>
    <t>Fonds de roulement net global</t>
  </si>
  <si>
    <t>Ressources stables - emplois stables</t>
  </si>
  <si>
    <t>Besoin en fonds de roulement</t>
  </si>
  <si>
    <t>Actifs courants - Passifs courants</t>
  </si>
  <si>
    <t>Trésorerie</t>
  </si>
  <si>
    <t>FR - BFR</t>
  </si>
  <si>
    <t xml:space="preserve">Ratios: </t>
  </si>
  <si>
    <t>Montant du projet passé en charges d'exploitation</t>
  </si>
  <si>
    <r>
      <rPr>
        <b/>
        <sz val="9"/>
        <rFont val="Arial"/>
        <family val="2"/>
      </rPr>
      <t>Montant du projet</t>
    </r>
    <r>
      <rPr>
        <sz val="9"/>
        <rFont val="Arial"/>
        <family val="2"/>
      </rPr>
      <t xml:space="preserve">
</t>
    </r>
    <r>
      <rPr>
        <i/>
        <sz val="9"/>
        <rFont val="Arial"/>
        <family val="2"/>
      </rPr>
      <t>Les dépenses du projet peuvent être immobilisées et amorties (ligne 12 de l'onglet "Plan de financement"), ou bien passées pour tout ou partie en charges d’exploitation.</t>
    </r>
    <r>
      <rPr>
        <sz val="9"/>
        <rFont val="Arial"/>
        <family val="2"/>
      </rPr>
      <t xml:space="preserve">
</t>
    </r>
    <r>
      <rPr>
        <sz val="9"/>
        <color rgb="FFFF0000"/>
        <rFont val="Arial"/>
        <family val="2"/>
      </rPr>
      <t>Surlignement automatique en rouge en cas de différence entre "Montant du projet" et ["Montant du projet passé en charges d'exploitation" + "Immobilisation des dépenses du projet proposé"] : correction nécessaire</t>
    </r>
  </si>
  <si>
    <t>TOTAL ACTIF IMMOBILISE</t>
  </si>
  <si>
    <t xml:space="preserve">Dont nombre d'emplois directs CREES  pour l'exploitation du projet: en ETP </t>
  </si>
  <si>
    <t>ANNEXE 6
Compte de résultat</t>
  </si>
  <si>
    <t>Ratio ETP / CA</t>
  </si>
  <si>
    <t>Référence Liasse</t>
  </si>
  <si>
    <t>Détail des comptes</t>
  </si>
  <si>
    <t>(1)  Exercice suivant le dernier bilan produit au dossier.
(2)  Les dépenses du programme peuvent être immobilisées et amorties, ou bien passées en charges d’exploitation. Dans l’un ou l’autre cas, il doit en être tenu compte (Il est possible d'immobiliser les charges de R&amp;D comptablement. Suivant le choix: ces charges se trouvent au bilan ou au Compte de Résultat) 
(3) Investissements matériels (machines de production, ...) et immatériels (promotions, salons, marketing, stocks de démonstration, ...) liés au lancement industriel et commercial des résultats du programme de RDI, non passés en charges d'exploitation dans le compte de résultats prévisionnel.
(4)  Tous programmes d’investissements (hors dépenses relevant de l’aide demandée), prévus en terrains, bâtiments, matériels, immobilisations incorporelles.
(5) Augmentation ou diminution du besoin en fonds de roulement lié au cycle d’exploitation Le calcul de la variation du BFR (Besoin en fond de roulement) se fait grâce à l'onglet BILAN renseigné
(6)  Cumul à réaliser en prenant en compte le solde de trésorerie du dernier bilan produit au dossier.</t>
  </si>
  <si>
    <t>FL</t>
  </si>
  <si>
    <t>FN</t>
  </si>
  <si>
    <t>FM</t>
  </si>
  <si>
    <t>FS + FU</t>
  </si>
  <si>
    <t>FT</t>
  </si>
  <si>
    <t>FW</t>
  </si>
  <si>
    <t>FX</t>
  </si>
  <si>
    <t>FY + FZ</t>
  </si>
  <si>
    <t>FO</t>
  </si>
  <si>
    <t>GE</t>
  </si>
  <si>
    <t>GP</t>
  </si>
  <si>
    <t>GU</t>
  </si>
  <si>
    <t>HD</t>
  </si>
  <si>
    <t>HH</t>
  </si>
  <si>
    <t>HJ</t>
  </si>
  <si>
    <t>HK</t>
  </si>
  <si>
    <t>FP + FQ</t>
  </si>
  <si>
    <t>Elements à ananlyser sur le BFR:
- Cas n°1: BFR &lt;0 --&gt; La trésorerie détenue grâce aux dettes permet de financer les actifs détenus à court-terme.
- Cas n°2: BFR &gt;0 --&gt; La trésorerie détenue grâce aux dettes ne permet pas de financer les actifs circulants à CT. Il faudra alors piocher dans son FR pour financer l’activité ou un emprunt si insuffisant.</t>
  </si>
  <si>
    <t>Elements à analyser sur le FR
- Cas n°1: FR &lt;0 --&gt; Ressources financières insuffisantes pour couvrir les besoins en investissement  + Entreprise "sous capitalisés": finance ses immobilisations par dettes  CT
- Cas n°2: FR &gt;0 --&gt; L'Entreprise est en bonne santé financière, les financement à LT sont couverts et l'excédent peut financer l'activité à CT (=cycle d'exploitation)
- Cas n°3: FR = 0 --&gt; L'Entreprise ne peut pas couvrir son cycle d'exploitation</t>
  </si>
  <si>
    <t>Vérification : FR - BFR = Trésorerie</t>
  </si>
  <si>
    <t>Ratio de solvabilité - Analyse du bilan</t>
  </si>
  <si>
    <t>Ratio de rentabilité - Analyse du réel</t>
  </si>
  <si>
    <t>Marge nette / Analyser le rendement</t>
  </si>
  <si>
    <t>Résultat net</t>
  </si>
  <si>
    <t>Analyses variation BFR</t>
  </si>
  <si>
    <t>Charges financières</t>
  </si>
  <si>
    <t>GR</t>
  </si>
  <si>
    <t>Responsabilité Limitée des associés</t>
  </si>
  <si>
    <t>#</t>
  </si>
  <si>
    <t>Critères</t>
  </si>
  <si>
    <t>PME</t>
  </si>
  <si>
    <t>Remarques</t>
  </si>
  <si>
    <t>a)</t>
  </si>
  <si>
    <t>FP &lt; 1/2 CS (dont primes d'émission)</t>
  </si>
  <si>
    <t>Applicable</t>
  </si>
  <si>
    <t xml:space="preserve">Ne s'applique pas aux PME &lt; 3 ans.
La traduction française de l'encadrement évoque des fonds propres (et non capitaux propres), la formule ci-dessous prend donc en compte les "autres fonds propres" de la liasse.
</t>
  </si>
  <si>
    <t>b)</t>
  </si>
  <si>
    <t>N/a - critère appliqué aux entreprises à responsabilité illimitée</t>
  </si>
  <si>
    <t>c)</t>
  </si>
  <si>
    <t>Procédure collective</t>
  </si>
  <si>
    <r>
      <t xml:space="preserve">Critère atteint si l'entreprise fait l'objet d'une </t>
    </r>
    <r>
      <rPr>
        <b/>
        <sz val="10"/>
        <color rgb="FFC00000"/>
        <rFont val="Helvetica Neue"/>
        <family val="2"/>
        <scheme val="minor"/>
      </rPr>
      <t xml:space="preserve">procédure collective </t>
    </r>
    <r>
      <rPr>
        <sz val="10"/>
        <color theme="1"/>
        <rFont val="Helvetica Neue"/>
        <family val="2"/>
        <scheme val="minor"/>
      </rPr>
      <t xml:space="preserve">ou remplit, selon le </t>
    </r>
    <r>
      <rPr>
        <b/>
        <sz val="10"/>
        <color theme="1"/>
        <rFont val="Helvetica Neue"/>
        <family val="2"/>
        <scheme val="minor"/>
      </rPr>
      <t>droit national</t>
    </r>
    <r>
      <rPr>
        <sz val="10"/>
        <color theme="1"/>
        <rFont val="Helvetica Neue"/>
        <family val="2"/>
        <scheme val="minor"/>
      </rPr>
      <t xml:space="preserve"> qui lui est applicable, les conditions de soumission à une procédure collective d'insolvabilité à la demande de ses créanciers. 
</t>
    </r>
    <r>
      <rPr>
        <b/>
        <sz val="10"/>
        <color theme="1"/>
        <rFont val="Helvetica Neue"/>
        <family val="2"/>
        <scheme val="minor"/>
      </rPr>
      <t>Selon le droit français</t>
    </r>
    <r>
      <rPr>
        <sz val="10"/>
        <color theme="1"/>
        <rFont val="Helvetica Neue"/>
        <family val="2"/>
        <scheme val="minor"/>
      </rPr>
      <t xml:space="preserve"> : le débiteur doit être en</t>
    </r>
    <r>
      <rPr>
        <sz val="10"/>
        <color rgb="FF002060"/>
        <rFont val="Helvetica Neue"/>
        <family val="2"/>
        <scheme val="minor"/>
      </rPr>
      <t xml:space="preserve"> </t>
    </r>
    <r>
      <rPr>
        <b/>
        <sz val="10"/>
        <color rgb="FF002060"/>
        <rFont val="Helvetica Neue"/>
        <family val="2"/>
        <scheme val="minor"/>
      </rPr>
      <t>Etat de Cessation des Paiements</t>
    </r>
    <r>
      <rPr>
        <sz val="10"/>
        <color theme="1"/>
        <rFont val="Helvetica Neue"/>
        <family val="2"/>
        <scheme val="minor"/>
      </rPr>
      <t xml:space="preserve">; i.e. le fait de ne pas pouvoir faire face au passif exigible (= dettes échues - Information obligatoire du Rapport de gestion) avec l'actif disponible (= créances liquides - Disponibilités [CF] et VMP [CD]).
</t>
    </r>
    <r>
      <rPr>
        <b/>
        <sz val="10"/>
        <color theme="1"/>
        <rFont val="Helvetica Neue"/>
        <family val="2"/>
        <scheme val="minor"/>
      </rPr>
      <t>Bonne pratique :</t>
    </r>
    <r>
      <rPr>
        <sz val="10"/>
        <color theme="1"/>
        <rFont val="Helvetica Neue"/>
        <family val="2"/>
        <scheme val="minor"/>
      </rPr>
      <t xml:space="preserve"> intégrer un déclaratif dans le dossier de candidature.</t>
    </r>
  </si>
  <si>
    <t>d)</t>
  </si>
  <si>
    <t>Ratios d'endettement</t>
  </si>
  <si>
    <t>N/A</t>
  </si>
  <si>
    <t>Ratios cumulatifs et à observer sur les deux derniers exercices</t>
  </si>
  <si>
    <r>
      <t xml:space="preserve">Critère complémentaire indiqué dans </t>
    </r>
    <r>
      <rPr>
        <b/>
        <sz val="10"/>
        <color theme="1"/>
        <rFont val="Helvetica Neue"/>
        <family val="2"/>
        <scheme val="minor"/>
      </rPr>
      <t>le régime exempté IA SA 40266 (Définitions page 29)</t>
    </r>
    <r>
      <rPr>
        <sz val="10"/>
        <color theme="1"/>
        <rFont val="Helvetica Neue"/>
        <family val="2"/>
        <scheme val="minor"/>
      </rPr>
      <t xml:space="preserve"> : lorsque l'entreprise a bénéficié d'une aide au sauvetage et n'a pas encore remboursé le prêt ou mis fin à la garantie, ou a bénéficié d'une aide à la restructuration et est toujours soumise à un plan de restructuration.
</t>
    </r>
    <r>
      <rPr>
        <b/>
        <sz val="10"/>
        <color theme="1"/>
        <rFont val="Helvetica Neue"/>
        <family val="2"/>
        <scheme val="minor"/>
      </rPr>
      <t xml:space="preserve">Bonne pratique : </t>
    </r>
    <r>
      <rPr>
        <sz val="10"/>
        <color theme="1"/>
        <rFont val="Helvetica Neue"/>
        <family val="2"/>
        <scheme val="minor"/>
      </rPr>
      <t>intégrer un déclaratif dans le dossier de candidature.</t>
    </r>
  </si>
  <si>
    <t>Application :</t>
  </si>
  <si>
    <t>A remplir</t>
  </si>
  <si>
    <t>Liasse</t>
  </si>
  <si>
    <t>Montants exprimés en KEUR</t>
  </si>
  <si>
    <t>Feuillets 2050 à 2053</t>
  </si>
  <si>
    <t>Clôture N</t>
  </si>
  <si>
    <t>Clôture N-1</t>
  </si>
  <si>
    <t>ADEME CHECK</t>
  </si>
  <si>
    <t xml:space="preserve">Capital Social </t>
  </si>
  <si>
    <t>Primes d'émission</t>
  </si>
  <si>
    <t>Ecarts de réévaluation</t>
  </si>
  <si>
    <t>Réserves légale</t>
  </si>
  <si>
    <t>Réserves règlementées</t>
  </si>
  <si>
    <t>DG</t>
  </si>
  <si>
    <t>Résultat de l'exercice</t>
  </si>
  <si>
    <t>Subventions d'investissement</t>
  </si>
  <si>
    <t>Provisions règlementées</t>
  </si>
  <si>
    <t>Total I - Capitaux Propres</t>
  </si>
  <si>
    <t>Produit des émissions de titres participatifs</t>
  </si>
  <si>
    <t>Total II - Autres Fonds Propres</t>
  </si>
  <si>
    <t>Fonds propres rapportés au Capital Social</t>
  </si>
  <si>
    <t>Critère a)</t>
  </si>
  <si>
    <t>Alerte si &lt; 50% ou négatifs</t>
  </si>
  <si>
    <t>Emprunts à la clôture</t>
  </si>
  <si>
    <t>DS+DT+Du+DV</t>
  </si>
  <si>
    <t>Charges financières d'intérêt</t>
  </si>
  <si>
    <t>Excédent Brut d'Exploitation (EBE)</t>
  </si>
  <si>
    <t>GG +/- Dot/Rep A&amp;P
attention aux transferts de charge - renvoi 9 - à laisser</t>
  </si>
  <si>
    <t>Ratio Emprunts/ Capitaux propres</t>
  </si>
  <si>
    <t>Critère d)</t>
  </si>
  <si>
    <t>Alerte si &gt; 7,5</t>
  </si>
  <si>
    <t>Couverture intérêts par EBE</t>
  </si>
  <si>
    <t>Alerte si &gt; 100%</t>
  </si>
  <si>
    <t>Bénéfice ou perte - HN</t>
  </si>
  <si>
    <t>Chiffre d'affaires - FL</t>
  </si>
  <si>
    <t>Valider que les montants sont les memes que ceux sur les liasses</t>
  </si>
  <si>
    <t>Valider que le montant de l'EBE est le meme que calculé</t>
  </si>
  <si>
    <t>EBE Calculé</t>
  </si>
  <si>
    <t>Check ADEME</t>
  </si>
  <si>
    <t>Idem</t>
  </si>
  <si>
    <t>imprimé 16 de la liasse fiscale (N° 2059-E-SD)</t>
  </si>
  <si>
    <t>Exercice suivant le dernier bilan produit au dossier.</t>
  </si>
  <si>
    <t>Détail des comptes (2)</t>
  </si>
  <si>
    <t>Ces éléments ne se trouvent pas en lecture directe sur la liasse fiscale</t>
  </si>
  <si>
    <t>Voir ci-dessus</t>
  </si>
  <si>
    <t>Analyses du taux de Frais Financiers</t>
  </si>
  <si>
    <t>Analyses de la variation marge nette</t>
  </si>
  <si>
    <t>Taux de frais financiers / analyse de l'endettement</t>
  </si>
  <si>
    <t>Ratio d'endettement - Analyse du réel</t>
  </si>
  <si>
    <t>Références</t>
  </si>
  <si>
    <t xml:space="preserve">Références </t>
  </si>
  <si>
    <t>Var  N/N-1 en %</t>
  </si>
  <si>
    <t>Var  N-1/N-2 en %</t>
  </si>
  <si>
    <t xml:space="preserve">Eléments à analyser sur la marge nette: 
- Augmentation entre N et N-1 ?  
- Diminution entre N et N-1? Si oui, pourquoi baisse de rendement ?
- Comparer avec les concurrents? </t>
  </si>
  <si>
    <t>Analyser les variations du résultat</t>
  </si>
  <si>
    <t>Analyser les variations du CA</t>
  </si>
  <si>
    <t>Voir ci-dessous pour analyse de la marge nette</t>
  </si>
  <si>
    <t>NOTICE ADEME</t>
  </si>
  <si>
    <t>Analyser les variations de charges financières</t>
  </si>
  <si>
    <t>NA- déjà réalisé au dessus</t>
  </si>
  <si>
    <t>Voir ci-dessous pour analyse du taux financier</t>
  </si>
  <si>
    <t>La marge nette augmente/diminue car …...</t>
  </si>
  <si>
    <t>Le taux de charge financier augmente/diminue car…..</t>
  </si>
  <si>
    <t>1) Augmentation / Baisse du FR car….
2) Augmentation/Baisse du BFR car….</t>
  </si>
  <si>
    <t>Elements à analyser sur le taux de frais financiers: 
La croissance de ce taux révèle un accroissement de l'endettement. Dans un contexte d'augmentation de l'activité de l'entreprise, cela peut être révélateur d'une mauvaise gestion du BFR qui se traduit par des problèmes de trésorerie</t>
  </si>
  <si>
    <r>
      <t xml:space="preserve">Variation de besoin en fond de roulement
</t>
    </r>
    <r>
      <rPr>
        <sz val="9"/>
        <color rgb="FFFF0000"/>
        <rFont val="Arial"/>
        <family val="2"/>
      </rPr>
      <t>Attention: calcul automatique avec données renseignées dans le bilan</t>
    </r>
    <r>
      <rPr>
        <sz val="9"/>
        <rFont val="Arial"/>
        <family val="2"/>
      </rPr>
      <t>.</t>
    </r>
    <r>
      <rPr>
        <sz val="9"/>
        <color rgb="FFFF0000"/>
        <rFont val="Arial"/>
        <family val="2"/>
      </rPr>
      <t xml:space="preserve"> Bien vérifier que le renvoi aille chercher les données de la bonne colonne dans</t>
    </r>
    <r>
      <rPr>
        <sz val="9"/>
        <rFont val="Arial"/>
        <family val="2"/>
      </rPr>
      <t xml:space="preserve"> </t>
    </r>
    <r>
      <rPr>
        <sz val="9"/>
        <color rgb="FFFF0000"/>
        <rFont val="Arial"/>
        <family val="2"/>
      </rPr>
      <t>l'onglet [Bilan]</t>
    </r>
  </si>
  <si>
    <r>
      <t xml:space="preserve">Capacité d'autofinancement 
</t>
    </r>
    <r>
      <rPr>
        <sz val="9"/>
        <color rgb="FFFF0000"/>
        <rFont val="Arial"/>
        <family val="2"/>
      </rPr>
      <t>Attention: calcul automatique avec données renseignées dans le Compte de résultat. Bien vérifier que le renvoi aille chercher les données de la bonne colonne dans l'onglet [Compte de résultat]</t>
    </r>
  </si>
  <si>
    <r>
      <t xml:space="preserve">Aide envisagée
</t>
    </r>
    <r>
      <rPr>
        <sz val="9"/>
        <color rgb="FFFF0000"/>
        <rFont val="Arial"/>
        <family val="2"/>
      </rPr>
      <t>Attention: Bien vérifier que le renvoi aille chercher les données de la bonne colonne dans l'onglet [Bilan]</t>
    </r>
  </si>
  <si>
    <r>
      <t xml:space="preserve">Autres aides publiques prévues
</t>
    </r>
    <r>
      <rPr>
        <sz val="9"/>
        <color rgb="FFFF0000"/>
        <rFont val="Arial"/>
        <family val="2"/>
      </rPr>
      <t>Attention: Bien vérifier que le renvoi aille chercher les données de la bonne colonne dans l'onglet [Bilan]</t>
    </r>
  </si>
  <si>
    <t xml:space="preserve">GA + GB + GC + GD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</si>
</sst>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dd/mm/yy"/>
    <numFmt numFmtId="165" formatCode="_-* #,##0\ _F_-;\-* #,##0\ _F_-;_-* &quot;-&quot;??\ _F_-;_-@_-"/>
    <numFmt numFmtId="166" formatCode="_-* #,##0.00\ _€_-;\-* #,##0.00\ _€_-;_-* &quot;-&quot;??\ _€_-;_-@_-"/>
    <numFmt numFmtId="167" formatCode="_-* #,##0\ _€_-;\-* #,##0\ _€_-;_-* &quot;-&quot;??\ _€_-;_-@_-"/>
    <numFmt numFmtId="168" formatCode="#,###;\(#,###\)"/>
    <numFmt numFmtId="169" formatCode="#,##0.0"/>
    <numFmt numFmtId="170" formatCode="0.000%"/>
  </numFmts>
  <fonts count="127">
    <font>
      <sz val="12"/>
      <color indexed="8"/>
      <name val="Calibri"/>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2"/>
      <color indexed="8"/>
      <name val="Arial"/>
      <family val="2"/>
    </font>
    <font>
      <sz val="10"/>
      <color indexed="8"/>
      <name val="Arial"/>
      <family val="2"/>
    </font>
    <font>
      <i/>
      <sz val="10"/>
      <color indexed="8"/>
      <name val="Arial"/>
      <family val="2"/>
    </font>
    <font>
      <sz val="8"/>
      <color indexed="22"/>
      <name val="Arial"/>
      <family val="2"/>
    </font>
    <font>
      <i/>
      <sz val="10"/>
      <color indexed="22"/>
      <name val="Arial"/>
      <family val="2"/>
    </font>
    <font>
      <b/>
      <i/>
      <sz val="10"/>
      <color indexed="8"/>
      <name val="Arial"/>
      <family val="2"/>
    </font>
    <font>
      <sz val="8"/>
      <color indexed="8"/>
      <name val="Arial"/>
      <family val="2"/>
    </font>
    <font>
      <sz val="7"/>
      <color indexed="8"/>
      <name val="Arial"/>
      <family val="2"/>
    </font>
    <font>
      <b/>
      <sz val="8"/>
      <color indexed="8"/>
      <name val="Arial"/>
      <family val="2"/>
    </font>
    <font>
      <b/>
      <sz val="7"/>
      <color indexed="8"/>
      <name val="Arial"/>
      <family val="2"/>
    </font>
    <font>
      <b/>
      <sz val="10"/>
      <color indexed="8"/>
      <name val="Arial"/>
      <family val="2"/>
    </font>
    <font>
      <i/>
      <sz val="7"/>
      <color indexed="8"/>
      <name val="Arial"/>
      <family val="2"/>
    </font>
    <font>
      <b/>
      <sz val="12"/>
      <color indexed="12"/>
      <name val="Arial"/>
      <family val="2"/>
    </font>
    <font>
      <sz val="18"/>
      <color theme="0"/>
      <name val="Arial"/>
      <family val="2"/>
    </font>
    <font>
      <b/>
      <sz val="16"/>
      <color theme="0"/>
      <name val="Arial"/>
      <family val="2"/>
    </font>
    <font>
      <b/>
      <sz val="8"/>
      <color theme="0"/>
      <name val="Arial"/>
      <family val="2"/>
    </font>
    <font>
      <b/>
      <sz val="10"/>
      <color theme="0"/>
      <name val="Arial"/>
      <family val="2"/>
    </font>
    <font>
      <sz val="12"/>
      <color theme="0"/>
      <name val="Arial"/>
      <family val="2"/>
    </font>
    <font>
      <i/>
      <sz val="10"/>
      <color rgb="FFFF0000"/>
      <name val="Arial"/>
      <family val="2"/>
    </font>
    <font>
      <b/>
      <i/>
      <sz val="10"/>
      <color rgb="FF273476"/>
      <name val="Arial"/>
      <family val="2"/>
    </font>
    <font>
      <b/>
      <sz val="10"/>
      <color rgb="FF273476"/>
      <name val="Arial"/>
      <family val="2"/>
    </font>
    <font>
      <sz val="8"/>
      <color rgb="FF273476"/>
      <name val="Arial"/>
      <family val="2"/>
    </font>
    <font>
      <b/>
      <sz val="7"/>
      <color rgb="FF273476"/>
      <name val="Arial"/>
      <family val="2"/>
    </font>
    <font>
      <sz val="12"/>
      <color indexed="8"/>
      <name val="Calibri"/>
      <family val="2"/>
    </font>
    <font>
      <sz val="12"/>
      <color rgb="FF273476"/>
      <name val="Arial"/>
      <family val="2"/>
    </font>
    <font>
      <b/>
      <sz val="18"/>
      <color rgb="FFFF0613"/>
      <name val="Arial"/>
      <family val="2"/>
    </font>
    <font>
      <b/>
      <sz val="16"/>
      <color indexed="12"/>
      <name val="Arial"/>
      <family val="2"/>
    </font>
    <font>
      <b/>
      <sz val="14"/>
      <color indexed="8"/>
      <name val="Arial"/>
      <family val="2"/>
    </font>
    <font>
      <sz val="12"/>
      <color indexed="12"/>
      <name val="Arial"/>
      <family val="2"/>
    </font>
    <font>
      <i/>
      <sz val="12"/>
      <color indexed="8"/>
      <name val="Arial"/>
      <family val="2"/>
    </font>
    <font>
      <b/>
      <u/>
      <sz val="14"/>
      <color rgb="FF273476"/>
      <name val="Arial"/>
      <family val="2"/>
    </font>
    <font>
      <b/>
      <sz val="12"/>
      <color rgb="FF273476"/>
      <name val="Arial"/>
      <family val="2"/>
    </font>
    <font>
      <b/>
      <sz val="12"/>
      <name val="Arial"/>
      <family val="2"/>
    </font>
    <font>
      <b/>
      <sz val="12"/>
      <color theme="0"/>
      <name val="Arial"/>
      <family val="2"/>
    </font>
    <font>
      <b/>
      <sz val="12"/>
      <color rgb="FFFF0000"/>
      <name val="Arial"/>
      <family val="2"/>
    </font>
    <font>
      <sz val="11"/>
      <color rgb="FF000000"/>
      <name val="Arial1"/>
    </font>
    <font>
      <sz val="10"/>
      <name val="Arial"/>
      <family val="2"/>
    </font>
    <font>
      <sz val="10"/>
      <color indexed="23"/>
      <name val="Arial"/>
      <family val="2"/>
    </font>
    <font>
      <b/>
      <sz val="9"/>
      <color indexed="9"/>
      <name val="Arial"/>
      <family val="2"/>
    </font>
    <font>
      <b/>
      <sz val="8"/>
      <color indexed="9"/>
      <name val="Arial"/>
      <family val="2"/>
    </font>
    <font>
      <b/>
      <sz val="9"/>
      <color indexed="63"/>
      <name val="Arial"/>
      <family val="2"/>
    </font>
    <font>
      <sz val="9"/>
      <color indexed="63"/>
      <name val="Arial"/>
      <family val="2"/>
    </font>
    <font>
      <sz val="9"/>
      <name val="Arial"/>
      <family val="2"/>
    </font>
    <font>
      <sz val="8"/>
      <color indexed="18"/>
      <name val="Book Antiqua"/>
      <family val="1"/>
    </font>
    <font>
      <sz val="10"/>
      <color indexed="18"/>
      <name val="Book Antiqua"/>
      <family val="1"/>
    </font>
    <font>
      <b/>
      <u/>
      <sz val="12"/>
      <color theme="0"/>
      <name val="Calibri"/>
      <family val="2"/>
    </font>
    <font>
      <sz val="11"/>
      <color theme="1"/>
      <name val="Arial"/>
      <family val="2"/>
    </font>
    <font>
      <b/>
      <sz val="9"/>
      <name val="Arial"/>
      <family val="2"/>
    </font>
    <font>
      <b/>
      <sz val="9"/>
      <color theme="0"/>
      <name val="Arial"/>
      <family val="2"/>
    </font>
    <font>
      <sz val="9"/>
      <color theme="0"/>
      <name val="Arial"/>
      <family val="2"/>
    </font>
    <font>
      <b/>
      <sz val="11"/>
      <color rgb="FF273476"/>
      <name val="Arial"/>
      <family val="2"/>
    </font>
    <font>
      <sz val="12"/>
      <color rgb="FF00B050"/>
      <name val="Arial"/>
      <family val="2"/>
    </font>
    <font>
      <b/>
      <sz val="18"/>
      <color rgb="FFFF0000"/>
      <name val="Arial"/>
      <family val="2"/>
    </font>
    <font>
      <b/>
      <sz val="12"/>
      <color theme="4" tint="-0.499984740745262"/>
      <name val="Arial"/>
      <family val="2"/>
    </font>
    <font>
      <sz val="9"/>
      <color rgb="FF7A6E67"/>
      <name val="Arial Unicode MS"/>
      <family val="2"/>
    </font>
    <font>
      <sz val="10"/>
      <color rgb="FF7A6E67"/>
      <name val="Arial Unicode MS"/>
      <family val="2"/>
    </font>
    <font>
      <sz val="8"/>
      <color rgb="FF786E64"/>
      <name val="Arial Unicode MS"/>
      <family val="2"/>
    </font>
    <font>
      <b/>
      <sz val="16"/>
      <color rgb="FF5F5F5F"/>
      <name val="Arial Narrow"/>
      <family val="2"/>
    </font>
    <font>
      <sz val="8"/>
      <color rgb="FF7A6E67"/>
      <name val="Arial Unicode MS"/>
      <family val="2"/>
    </font>
    <font>
      <u/>
      <sz val="10"/>
      <color indexed="12"/>
      <name val="Arial"/>
      <family val="2"/>
    </font>
    <font>
      <b/>
      <sz val="16"/>
      <color indexed="10"/>
      <name val="Arial Narrow"/>
      <family val="2"/>
    </font>
    <font>
      <b/>
      <sz val="16"/>
      <color indexed="23"/>
      <name val="Arial Narrow"/>
      <family val="2"/>
    </font>
    <font>
      <b/>
      <sz val="9"/>
      <color rgb="FF5F5F5F"/>
      <name val="Arial"/>
      <family val="2"/>
    </font>
    <font>
      <b/>
      <sz val="12"/>
      <color indexed="23"/>
      <name val="Arial"/>
      <family val="2"/>
    </font>
    <font>
      <b/>
      <sz val="8"/>
      <color rgb="FF5F5F5F"/>
      <name val="Arial"/>
      <family val="2"/>
    </font>
    <font>
      <sz val="8"/>
      <color indexed="10"/>
      <name val="Arial"/>
      <family val="2"/>
    </font>
    <font>
      <sz val="10"/>
      <color rgb="FF5F5F5F"/>
      <name val="Arial"/>
      <family val="2"/>
    </font>
    <font>
      <sz val="9"/>
      <color rgb="FF5F5F5F"/>
      <name val="Arial"/>
      <family val="2"/>
    </font>
    <font>
      <i/>
      <sz val="10"/>
      <color rgb="FF5F5F5F"/>
      <name val="Arial"/>
      <family val="2"/>
    </font>
    <font>
      <i/>
      <sz val="9"/>
      <color rgb="FF5F5F5F"/>
      <name val="Arial"/>
      <family val="2"/>
    </font>
    <font>
      <b/>
      <sz val="10"/>
      <color indexed="23"/>
      <name val="Arial"/>
      <family val="2"/>
    </font>
    <font>
      <sz val="8"/>
      <color indexed="23"/>
      <name val="Arial"/>
      <family val="2"/>
    </font>
    <font>
      <sz val="8"/>
      <color rgb="FFFF0000"/>
      <name val="Arial"/>
      <family val="2"/>
    </font>
    <font>
      <sz val="11"/>
      <color rgb="FF786E64"/>
      <name val="Arial"/>
      <family val="2"/>
    </font>
    <font>
      <b/>
      <sz val="10"/>
      <color rgb="FF002060"/>
      <name val="Arial Narrow"/>
      <family val="2"/>
    </font>
    <font>
      <sz val="11"/>
      <color rgb="FF002060"/>
      <name val="Helvetica Neue"/>
      <family val="2"/>
      <scheme val="minor"/>
    </font>
    <font>
      <b/>
      <sz val="11"/>
      <color rgb="FF002060"/>
      <name val="Helvetica Neue"/>
      <family val="2"/>
      <scheme val="minor"/>
    </font>
    <font>
      <sz val="10"/>
      <color rgb="FF002060"/>
      <name val="Arial"/>
      <family val="2"/>
    </font>
    <font>
      <sz val="9"/>
      <color rgb="FFFF0000"/>
      <name val="Arial"/>
      <family val="2"/>
    </font>
    <font>
      <b/>
      <sz val="9"/>
      <color rgb="FFFF0000"/>
      <name val="Arial"/>
      <family val="2"/>
    </font>
    <font>
      <sz val="12"/>
      <color indexed="8"/>
      <name val="Calibri"/>
      <family val="2"/>
    </font>
    <font>
      <sz val="5"/>
      <color indexed="8"/>
      <name val="Arial"/>
      <family val="2"/>
    </font>
    <font>
      <sz val="10"/>
      <color rgb="FF273476"/>
      <name val="Arial"/>
      <family val="2"/>
    </font>
    <font>
      <sz val="11"/>
      <color indexed="8"/>
      <name val="Arial"/>
      <family val="2"/>
    </font>
    <font>
      <sz val="8"/>
      <color indexed="12"/>
      <name val="Arial"/>
      <family val="2"/>
    </font>
    <font>
      <sz val="9"/>
      <color indexed="8"/>
      <name val="Arial"/>
      <family val="2"/>
    </font>
    <font>
      <sz val="5"/>
      <color indexed="12"/>
      <name val="Arial"/>
      <family val="2"/>
    </font>
    <font>
      <sz val="9"/>
      <color rgb="FF273476"/>
      <name val="Arial"/>
      <family val="2"/>
    </font>
    <font>
      <b/>
      <sz val="9"/>
      <color indexed="8"/>
      <name val="Arial"/>
      <family val="2"/>
    </font>
    <font>
      <sz val="4"/>
      <color indexed="8"/>
      <name val="Arial"/>
      <family val="2"/>
    </font>
    <font>
      <b/>
      <sz val="8"/>
      <color rgb="FF273476"/>
      <name val="Arial"/>
      <family val="2"/>
    </font>
    <font>
      <b/>
      <sz val="10"/>
      <color indexed="12"/>
      <name val="Arial"/>
      <family val="2"/>
    </font>
    <font>
      <sz val="6"/>
      <color indexed="8"/>
      <name val="Arial"/>
      <family val="2"/>
    </font>
    <font>
      <b/>
      <sz val="7"/>
      <color indexed="12"/>
      <name val="Arial"/>
      <family val="2"/>
    </font>
    <font>
      <sz val="10"/>
      <color theme="1"/>
      <name val="Helvetica Neue"/>
      <family val="2"/>
      <scheme val="minor"/>
    </font>
    <font>
      <i/>
      <sz val="10"/>
      <color theme="1"/>
      <name val="Helvetica Neue"/>
      <family val="2"/>
      <scheme val="minor"/>
    </font>
    <font>
      <i/>
      <sz val="9"/>
      <name val="Arial"/>
      <family val="2"/>
    </font>
    <font>
      <i/>
      <sz val="8"/>
      <color rgb="FFFF0000"/>
      <name val="Helvetica Neue"/>
      <scheme val="minor"/>
    </font>
    <font>
      <sz val="12"/>
      <color indexed="8"/>
      <name val="Calibri"/>
      <family val="2"/>
    </font>
    <font>
      <b/>
      <sz val="11"/>
      <color theme="0"/>
      <name val="Helvetica Neue"/>
      <family val="2"/>
      <scheme val="minor"/>
    </font>
    <font>
      <b/>
      <i/>
      <sz val="8"/>
      <color rgb="FFFF0000"/>
      <name val="Arial"/>
      <family val="2"/>
    </font>
    <font>
      <b/>
      <u/>
      <sz val="11"/>
      <color theme="1"/>
      <name val="Helvetica Neue"/>
      <family val="2"/>
      <scheme val="minor"/>
    </font>
    <font>
      <i/>
      <sz val="8"/>
      <color rgb="FFFF0000"/>
      <name val="Arial"/>
      <family val="2"/>
    </font>
    <font>
      <sz val="9"/>
      <color theme="1"/>
      <name val="Arial"/>
      <family val="2"/>
    </font>
    <font>
      <i/>
      <sz val="9"/>
      <color rgb="FFFF0000"/>
      <name val="Arial"/>
      <family val="2"/>
    </font>
    <font>
      <b/>
      <sz val="9"/>
      <color rgb="FF273476"/>
      <name val="Arial"/>
      <family val="2"/>
    </font>
    <font>
      <i/>
      <sz val="9"/>
      <color theme="0" tint="-0.249977111117893"/>
      <name val="Arial"/>
      <family val="2"/>
    </font>
    <font>
      <sz val="10"/>
      <color theme="0"/>
      <name val="Helvetica Neue"/>
      <family val="2"/>
      <scheme val="minor"/>
    </font>
    <font>
      <b/>
      <sz val="10"/>
      <color theme="0"/>
      <name val="Helvetica Neue"/>
      <family val="2"/>
      <scheme val="minor"/>
    </font>
    <font>
      <sz val="10"/>
      <color rgb="FFC00000"/>
      <name val="Helvetica Neue"/>
      <family val="2"/>
      <scheme val="minor"/>
    </font>
    <font>
      <b/>
      <sz val="10"/>
      <color rgb="FFC00000"/>
      <name val="Helvetica Neue"/>
      <family val="2"/>
      <scheme val="minor"/>
    </font>
    <font>
      <b/>
      <sz val="10"/>
      <color theme="1"/>
      <name val="Helvetica Neue"/>
      <family val="2"/>
      <scheme val="minor"/>
    </font>
    <font>
      <sz val="10"/>
      <color rgb="FF002060"/>
      <name val="Helvetica Neue"/>
      <family val="2"/>
      <scheme val="minor"/>
    </font>
    <font>
      <b/>
      <sz val="10"/>
      <color rgb="FF002060"/>
      <name val="Helvetica Neue"/>
      <family val="2"/>
      <scheme val="minor"/>
    </font>
    <font>
      <b/>
      <u/>
      <sz val="10"/>
      <color theme="1"/>
      <name val="Helvetica Neue"/>
      <family val="2"/>
      <scheme val="minor"/>
    </font>
    <font>
      <b/>
      <i/>
      <sz val="10"/>
      <color theme="1"/>
      <name val="Helvetica Neue"/>
      <family val="2"/>
      <scheme val="minor"/>
    </font>
    <font>
      <b/>
      <i/>
      <sz val="10"/>
      <color theme="0"/>
      <name val="Helvetica Neue"/>
      <family val="2"/>
      <scheme val="minor"/>
    </font>
    <font>
      <b/>
      <sz val="10"/>
      <color rgb="FFFF0000"/>
      <name val="Helvetica Neue"/>
      <family val="2"/>
      <scheme val="minor"/>
    </font>
    <font>
      <b/>
      <sz val="8"/>
      <color rgb="FFFF0000"/>
      <name val="Arial"/>
      <family val="2"/>
    </font>
    <font>
      <sz val="8"/>
      <color theme="0" tint="-0.249977111117893"/>
      <name val="Arial"/>
      <family val="2"/>
    </font>
    <font>
      <sz val="8"/>
      <color rgb="FFFF0000"/>
      <name val="Helvetica Neue"/>
      <scheme val="minor"/>
    </font>
    <font>
      <b/>
      <sz val="8"/>
      <color rgb="FFFF0000"/>
      <name val="Helvetica Neue"/>
      <scheme val="minor"/>
    </font>
  </fonts>
  <fills count="26">
    <fill>
      <patternFill patternType="none"/>
    </fill>
    <fill>
      <patternFill patternType="gray125"/>
    </fill>
    <fill>
      <patternFill patternType="solid">
        <fgColor rgb="FF273476"/>
        <bgColor indexed="64"/>
      </patternFill>
    </fill>
    <fill>
      <patternFill patternType="solid">
        <fgColor theme="0"/>
        <bgColor indexed="64"/>
      </patternFill>
    </fill>
    <fill>
      <patternFill patternType="solid">
        <fgColor rgb="FFA6C1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DDDDDD"/>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rgb="FF000000"/>
      </patternFill>
    </fill>
    <fill>
      <patternFill patternType="solid">
        <fgColor indexed="23"/>
        <bgColor auto="1"/>
      </patternFill>
    </fill>
    <fill>
      <patternFill patternType="solid">
        <fgColor theme="0" tint="-0.249977111117893"/>
        <bgColor indexed="64"/>
      </patternFill>
    </fill>
    <fill>
      <patternFill patternType="solid">
        <fgColor theme="4" tint="0.59999389629810485"/>
        <bgColor indexed="64"/>
      </patternFill>
    </fill>
    <fill>
      <patternFill patternType="solid">
        <fgColor theme="4"/>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1"/>
        <bgColor indexed="64"/>
      </patternFill>
    </fill>
    <fill>
      <patternFill patternType="lightGray">
        <fgColor theme="0" tint="-0.34998626667073579"/>
        <bgColor indexed="65"/>
      </patternFill>
    </fill>
    <fill>
      <patternFill patternType="solid">
        <fgColor rgb="FFFFFFCC"/>
        <bgColor indexed="64"/>
      </patternFill>
    </fill>
    <fill>
      <patternFill patternType="solid">
        <fgColor rgb="FF92D050"/>
        <bgColor indexed="64"/>
      </patternFill>
    </fill>
    <fill>
      <patternFill patternType="solid">
        <fgColor rgb="FFC00000"/>
        <bgColor indexed="64"/>
      </patternFill>
    </fill>
    <fill>
      <patternFill patternType="solid">
        <fgColor rgb="FF002060"/>
        <bgColor indexed="64"/>
      </patternFill>
    </fill>
  </fills>
  <borders count="8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style="thick">
        <color rgb="FF00B050"/>
      </left>
      <right style="thick">
        <color rgb="FF00B050"/>
      </right>
      <top style="thick">
        <color rgb="FF00B050"/>
      </top>
      <bottom style="thick">
        <color rgb="FF00B050"/>
      </bottom>
      <diagonal/>
    </border>
    <border>
      <left style="thick">
        <color rgb="FF00B050"/>
      </left>
      <right style="thin">
        <color indexed="64"/>
      </right>
      <top style="thick">
        <color rgb="FF00B050"/>
      </top>
      <bottom style="thin">
        <color indexed="64"/>
      </bottom>
      <diagonal/>
    </border>
    <border>
      <left style="thin">
        <color indexed="64"/>
      </left>
      <right style="thin">
        <color indexed="64"/>
      </right>
      <top style="thick">
        <color rgb="FF00B050"/>
      </top>
      <bottom style="thin">
        <color indexed="64"/>
      </bottom>
      <diagonal/>
    </border>
    <border>
      <left style="thin">
        <color indexed="64"/>
      </left>
      <right style="thick">
        <color rgb="FF00B050"/>
      </right>
      <top style="thick">
        <color rgb="FF00B050"/>
      </top>
      <bottom style="thin">
        <color indexed="64"/>
      </bottom>
      <diagonal/>
    </border>
    <border>
      <left style="thick">
        <color rgb="FF00B050"/>
      </left>
      <right style="thin">
        <color indexed="64"/>
      </right>
      <top style="thin">
        <color indexed="64"/>
      </top>
      <bottom style="thick">
        <color rgb="FF00B050"/>
      </bottom>
      <diagonal/>
    </border>
    <border>
      <left style="thin">
        <color indexed="64"/>
      </left>
      <right style="thin">
        <color indexed="64"/>
      </right>
      <top style="thin">
        <color indexed="64"/>
      </top>
      <bottom style="thick">
        <color rgb="FF00B050"/>
      </bottom>
      <diagonal/>
    </border>
    <border>
      <left style="thin">
        <color indexed="64"/>
      </left>
      <right style="thick">
        <color rgb="FF00B050"/>
      </right>
      <top style="thin">
        <color indexed="64"/>
      </top>
      <bottom style="thick">
        <color rgb="FF00B050"/>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s>
  <cellStyleXfs count="21">
    <xf numFmtId="0" fontId="0" fillId="0" borderId="0" applyNumberFormat="0" applyFill="0" applyBorder="0" applyProtection="0"/>
    <xf numFmtId="0" fontId="40" fillId="0" borderId="1"/>
    <xf numFmtId="0" fontId="41" fillId="0" borderId="1"/>
    <xf numFmtId="0" fontId="4" fillId="0" borderId="1"/>
    <xf numFmtId="43" fontId="4" fillId="0" borderId="1" applyFont="0" applyFill="0" applyBorder="0" applyAlignment="0" applyProtection="0"/>
    <xf numFmtId="0" fontId="28" fillId="0" borderId="1" applyNumberFormat="0" applyFill="0" applyBorder="0" applyProtection="0"/>
    <xf numFmtId="0" fontId="2" fillId="0" borderId="1"/>
    <xf numFmtId="166" fontId="2" fillId="0" borderId="1" applyFont="0" applyFill="0" applyBorder="0" applyAlignment="0" applyProtection="0"/>
    <xf numFmtId="0" fontId="60" fillId="10" borderId="1" applyFill="0" applyBorder="0" applyProtection="0">
      <alignment wrapText="1"/>
    </xf>
    <xf numFmtId="0" fontId="59" fillId="0" borderId="1" applyAlignment="0">
      <alignment horizontal="justify" vertical="top" wrapText="1"/>
    </xf>
    <xf numFmtId="0" fontId="63" fillId="11" borderId="1">
      <alignment vertical="center" wrapText="1"/>
    </xf>
    <xf numFmtId="0" fontId="64" fillId="0" borderId="1" applyNumberFormat="0" applyFill="0" applyBorder="0" applyAlignment="0" applyProtection="0">
      <alignment vertical="top"/>
      <protection locked="0"/>
    </xf>
    <xf numFmtId="0" fontId="61" fillId="0" borderId="1">
      <alignment horizontal="justify" vertical="center" wrapText="1"/>
    </xf>
    <xf numFmtId="0" fontId="60" fillId="10" borderId="1"/>
    <xf numFmtId="0" fontId="63" fillId="11" borderId="1">
      <alignment vertical="center" wrapText="1"/>
    </xf>
    <xf numFmtId="0" fontId="78" fillId="0" borderId="1" applyFont="0" applyFill="0">
      <alignment horizontal="justify"/>
    </xf>
    <xf numFmtId="43" fontId="85" fillId="0" borderId="0" applyFont="0" applyFill="0" applyBorder="0" applyAlignment="0" applyProtection="0"/>
    <xf numFmtId="0" fontId="1" fillId="0" borderId="1"/>
    <xf numFmtId="166" fontId="1" fillId="0" borderId="1" applyFont="0" applyFill="0" applyBorder="0" applyAlignment="0" applyProtection="0"/>
    <xf numFmtId="9" fontId="1" fillId="0" borderId="1" applyFont="0" applyFill="0" applyBorder="0" applyAlignment="0" applyProtection="0"/>
    <xf numFmtId="9" fontId="103" fillId="0" borderId="0" applyFont="0" applyFill="0" applyBorder="0" applyAlignment="0" applyProtection="0"/>
  </cellStyleXfs>
  <cellXfs count="605">
    <xf numFmtId="0" fontId="0" fillId="0" borderId="0" xfId="0"/>
    <xf numFmtId="0" fontId="5" fillId="3" borderId="1" xfId="0" applyFont="1" applyFill="1" applyBorder="1" applyAlignment="1">
      <alignment horizontal="center"/>
    </xf>
    <xf numFmtId="3" fontId="5" fillId="3" borderId="1" xfId="0" applyNumberFormat="1" applyFont="1" applyFill="1" applyBorder="1" applyAlignment="1">
      <alignment vertical="center"/>
    </xf>
    <xf numFmtId="0" fontId="17" fillId="3" borderId="1" xfId="0" applyFont="1" applyFill="1" applyBorder="1" applyAlignment="1">
      <alignment vertical="center"/>
    </xf>
    <xf numFmtId="49" fontId="13" fillId="3" borderId="2" xfId="0" applyNumberFormat="1" applyFont="1" applyFill="1" applyBorder="1" applyAlignment="1">
      <alignment horizontal="right" vertical="center" wrapText="1"/>
    </xf>
    <xf numFmtId="49" fontId="5" fillId="3" borderId="2" xfId="0" applyNumberFormat="1" applyFont="1" applyFill="1" applyBorder="1" applyAlignment="1" applyProtection="1">
      <alignment horizontal="right" vertical="center"/>
      <protection locked="0"/>
    </xf>
    <xf numFmtId="1" fontId="5" fillId="3" borderId="2" xfId="0" applyNumberFormat="1" applyFont="1" applyFill="1" applyBorder="1" applyAlignment="1" applyProtection="1">
      <alignment horizontal="right" vertical="center"/>
      <protection locked="0"/>
    </xf>
    <xf numFmtId="3" fontId="26" fillId="0" borderId="2" xfId="0" applyNumberFormat="1" applyFont="1" applyBorder="1"/>
    <xf numFmtId="49" fontId="21" fillId="3" borderId="1" xfId="0" applyNumberFormat="1" applyFont="1" applyFill="1" applyBorder="1" applyAlignment="1">
      <alignment horizontal="center"/>
    </xf>
    <xf numFmtId="0" fontId="5" fillId="3" borderId="1" xfId="0" applyFont="1" applyFill="1" applyBorder="1"/>
    <xf numFmtId="0" fontId="5" fillId="3" borderId="1" xfId="0" applyNumberFormat="1" applyFont="1" applyFill="1" applyBorder="1"/>
    <xf numFmtId="0" fontId="30" fillId="3" borderId="1" xfId="0" applyFont="1" applyFill="1" applyBorder="1" applyAlignment="1">
      <alignment horizontal="center" vertical="center"/>
    </xf>
    <xf numFmtId="49" fontId="31" fillId="3" borderId="1" xfId="0" applyNumberFormat="1" applyFont="1" applyFill="1" applyBorder="1" applyAlignment="1">
      <alignment vertical="center"/>
    </xf>
    <xf numFmtId="0" fontId="32" fillId="3" borderId="1" xfId="0" applyFont="1" applyFill="1" applyBorder="1"/>
    <xf numFmtId="0" fontId="19" fillId="3" borderId="1" xfId="0" applyNumberFormat="1" applyFont="1" applyFill="1" applyBorder="1" applyAlignment="1">
      <alignment vertical="center"/>
    </xf>
    <xf numFmtId="0" fontId="19" fillId="3" borderId="1" xfId="0" applyNumberFormat="1" applyFont="1" applyFill="1" applyBorder="1" applyAlignment="1">
      <alignment horizontal="center" vertical="center"/>
    </xf>
    <xf numFmtId="0" fontId="29" fillId="3" borderId="1" xfId="0" applyFont="1" applyFill="1" applyBorder="1" applyAlignment="1">
      <alignment horizontal="left"/>
    </xf>
    <xf numFmtId="0" fontId="22" fillId="3" borderId="1" xfId="0" applyNumberFormat="1" applyFont="1" applyFill="1" applyBorder="1"/>
    <xf numFmtId="14" fontId="33" fillId="3" borderId="1" xfId="0" applyNumberFormat="1" applyFont="1" applyFill="1" applyBorder="1"/>
    <xf numFmtId="0" fontId="34" fillId="3" borderId="1" xfId="0" applyFont="1" applyFill="1" applyBorder="1"/>
    <xf numFmtId="0" fontId="29" fillId="3" borderId="1" xfId="0" applyFont="1" applyFill="1" applyBorder="1"/>
    <xf numFmtId="0" fontId="33" fillId="3" borderId="1" xfId="0" applyFont="1" applyFill="1" applyBorder="1"/>
    <xf numFmtId="0" fontId="33" fillId="3" borderId="1" xfId="0" applyNumberFormat="1" applyFont="1" applyFill="1" applyBorder="1"/>
    <xf numFmtId="49" fontId="5" fillId="3" borderId="2" xfId="0" applyNumberFormat="1" applyFont="1" applyFill="1" applyBorder="1" applyAlignment="1">
      <alignment horizontal="center" vertical="center"/>
    </xf>
    <xf numFmtId="164" fontId="5" fillId="3" borderId="2" xfId="0" applyNumberFormat="1" applyFont="1" applyFill="1" applyBorder="1" applyAlignment="1">
      <alignment horizontal="center" vertical="center"/>
    </xf>
    <xf numFmtId="0" fontId="29" fillId="3" borderId="2" xfId="0" applyNumberFormat="1" applyFont="1" applyFill="1" applyBorder="1" applyAlignment="1">
      <alignment horizontal="center" vertical="center"/>
    </xf>
    <xf numFmtId="0" fontId="6" fillId="3" borderId="1" xfId="0" applyFont="1" applyFill="1" applyBorder="1"/>
    <xf numFmtId="1" fontId="15" fillId="3" borderId="2" xfId="0" applyNumberFormat="1" applyFont="1" applyFill="1" applyBorder="1" applyAlignment="1">
      <alignment horizontal="center" vertical="center"/>
    </xf>
    <xf numFmtId="1" fontId="25" fillId="3" borderId="2" xfId="0" applyNumberFormat="1" applyFont="1" applyFill="1" applyBorder="1" applyAlignment="1">
      <alignment horizontal="center" vertical="center"/>
    </xf>
    <xf numFmtId="0" fontId="6" fillId="3" borderId="1" xfId="0" applyNumberFormat="1" applyFont="1" applyFill="1" applyBorder="1"/>
    <xf numFmtId="0" fontId="29" fillId="3" borderId="1" xfId="0" applyNumberFormat="1" applyFont="1" applyFill="1" applyBorder="1"/>
    <xf numFmtId="49" fontId="29" fillId="3" borderId="1" xfId="0" applyNumberFormat="1" applyFont="1" applyFill="1" applyBorder="1"/>
    <xf numFmtId="49" fontId="29" fillId="7" borderId="1" xfId="0" applyNumberFormat="1" applyFont="1" applyFill="1" applyBorder="1"/>
    <xf numFmtId="0" fontId="5" fillId="7" borderId="1" xfId="0" applyFont="1" applyFill="1" applyBorder="1"/>
    <xf numFmtId="0" fontId="29" fillId="7" borderId="1" xfId="0" applyFont="1" applyFill="1" applyBorder="1"/>
    <xf numFmtId="49" fontId="38" fillId="3" borderId="1" xfId="0" applyNumberFormat="1" applyFont="1" applyFill="1" applyBorder="1" applyAlignment="1">
      <alignment horizontal="center"/>
    </xf>
    <xf numFmtId="0" fontId="29" fillId="3" borderId="1" xfId="0" applyNumberFormat="1" applyFont="1" applyFill="1" applyBorder="1" applyProtection="1"/>
    <xf numFmtId="0" fontId="5" fillId="3" borderId="1" xfId="0" applyNumberFormat="1" applyFont="1" applyFill="1" applyBorder="1" applyProtection="1"/>
    <xf numFmtId="0" fontId="5" fillId="3" borderId="0" xfId="0" applyFont="1" applyFill="1"/>
    <xf numFmtId="0" fontId="4" fillId="0" borderId="1" xfId="3"/>
    <xf numFmtId="0" fontId="42" fillId="0" borderId="1" xfId="2" applyFont="1" applyAlignment="1">
      <alignment vertical="center" wrapText="1"/>
    </xf>
    <xf numFmtId="0" fontId="43" fillId="0" borderId="1" xfId="2" applyFont="1" applyAlignment="1">
      <alignment horizontal="center" vertical="center"/>
    </xf>
    <xf numFmtId="0" fontId="44" fillId="0" borderId="1" xfId="2" applyFont="1" applyAlignment="1">
      <alignment vertical="center"/>
    </xf>
    <xf numFmtId="0" fontId="48" fillId="0" borderId="1" xfId="2" applyFont="1" applyAlignment="1">
      <alignment vertical="top" wrapText="1"/>
    </xf>
    <xf numFmtId="0" fontId="49" fillId="0" borderId="1" xfId="2" applyFont="1"/>
    <xf numFmtId="1" fontId="29" fillId="3" borderId="2" xfId="0" applyNumberFormat="1" applyFont="1" applyFill="1" applyBorder="1" applyAlignment="1">
      <alignment horizontal="center" vertical="center"/>
    </xf>
    <xf numFmtId="0" fontId="30" fillId="3" borderId="1" xfId="0" applyFont="1" applyFill="1" applyBorder="1" applyAlignment="1">
      <alignment vertical="center"/>
    </xf>
    <xf numFmtId="0" fontId="29" fillId="3" borderId="2" xfId="0" applyNumberFormat="1" applyFont="1" applyFill="1" applyBorder="1" applyProtection="1"/>
    <xf numFmtId="0" fontId="0" fillId="0" borderId="2" xfId="0" applyBorder="1"/>
    <xf numFmtId="0" fontId="50" fillId="2" borderId="2" xfId="0" applyFont="1" applyFill="1" applyBorder="1"/>
    <xf numFmtId="0" fontId="30" fillId="3" borderId="12" xfId="0" applyFont="1" applyFill="1" applyBorder="1" applyAlignment="1">
      <alignment horizontal="center" vertical="center" wrapText="1"/>
    </xf>
    <xf numFmtId="1" fontId="15" fillId="3" borderId="1" xfId="0" applyNumberFormat="1" applyFont="1" applyFill="1" applyBorder="1" applyAlignment="1">
      <alignment horizontal="center" vertical="center"/>
    </xf>
    <xf numFmtId="1" fontId="25" fillId="3" borderId="1" xfId="0" applyNumberFormat="1" applyFont="1" applyFill="1" applyBorder="1" applyAlignment="1">
      <alignment horizontal="center" vertical="center"/>
    </xf>
    <xf numFmtId="1" fontId="25" fillId="3" borderId="1" xfId="0" applyNumberFormat="1" applyFont="1" applyFill="1" applyBorder="1"/>
    <xf numFmtId="1" fontId="5" fillId="3" borderId="2" xfId="0" applyNumberFormat="1" applyFont="1" applyFill="1" applyBorder="1" applyAlignment="1">
      <alignment horizontal="right"/>
    </xf>
    <xf numFmtId="0" fontId="47" fillId="0" borderId="2" xfId="2" applyFont="1" applyBorder="1" applyAlignment="1">
      <alignment horizontal="left" vertical="center" wrapText="1"/>
    </xf>
    <xf numFmtId="0" fontId="30" fillId="3" borderId="1" xfId="0" applyFont="1" applyFill="1" applyBorder="1" applyAlignment="1">
      <alignment vertical="center" wrapText="1"/>
    </xf>
    <xf numFmtId="0" fontId="30" fillId="3" borderId="1" xfId="0" applyFont="1" applyFill="1" applyBorder="1" applyAlignment="1">
      <alignment horizontal="center" vertical="center" wrapText="1"/>
    </xf>
    <xf numFmtId="0" fontId="38" fillId="2" borderId="2" xfId="0" applyFont="1" applyFill="1" applyBorder="1" applyAlignment="1">
      <alignment horizontal="center"/>
    </xf>
    <xf numFmtId="3" fontId="24" fillId="6" borderId="3" xfId="0" applyNumberFormat="1" applyFont="1" applyFill="1" applyBorder="1" applyAlignment="1" applyProtection="1">
      <alignment horizontal="right" vertical="center" wrapText="1"/>
    </xf>
    <xf numFmtId="3" fontId="24" fillId="6" borderId="2" xfId="0" applyNumberFormat="1" applyFont="1" applyFill="1" applyBorder="1" applyAlignment="1" applyProtection="1">
      <alignment horizontal="right" vertical="center" wrapText="1"/>
    </xf>
    <xf numFmtId="0" fontId="51" fillId="0" borderId="1" xfId="3" applyFont="1"/>
    <xf numFmtId="165" fontId="46" fillId="6" borderId="2" xfId="4" applyNumberFormat="1" applyFont="1" applyFill="1" applyBorder="1" applyAlignment="1">
      <alignment horizontal="left" vertical="center" wrapText="1"/>
    </xf>
    <xf numFmtId="0" fontId="3" fillId="0" borderId="1" xfId="3" applyFont="1"/>
    <xf numFmtId="165" fontId="54" fillId="2" borderId="23" xfId="4" applyNumberFormat="1" applyFont="1" applyFill="1" applyBorder="1" applyAlignment="1">
      <alignment horizontal="left" vertical="center" wrapText="1"/>
    </xf>
    <xf numFmtId="165" fontId="45" fillId="6" borderId="14" xfId="4" applyNumberFormat="1" applyFont="1" applyFill="1" applyBorder="1" applyAlignment="1">
      <alignment horizontal="left" vertical="center" wrapText="1"/>
    </xf>
    <xf numFmtId="165" fontId="45" fillId="6" borderId="23" xfId="4" applyNumberFormat="1" applyFont="1" applyFill="1" applyBorder="1" applyAlignment="1">
      <alignment horizontal="left" vertical="center" wrapText="1"/>
    </xf>
    <xf numFmtId="2" fontId="5" fillId="8" borderId="2" xfId="0" applyNumberFormat="1" applyFont="1" applyFill="1" applyBorder="1" applyAlignment="1" applyProtection="1">
      <alignment vertical="center"/>
      <protection locked="0"/>
    </xf>
    <xf numFmtId="3" fontId="29" fillId="8" borderId="2" xfId="0" applyNumberFormat="1" applyFont="1" applyFill="1" applyBorder="1" applyAlignment="1" applyProtection="1">
      <alignment vertical="center"/>
      <protection locked="0"/>
    </xf>
    <xf numFmtId="0" fontId="29" fillId="8" borderId="2" xfId="0" applyNumberFormat="1" applyFont="1" applyFill="1" applyBorder="1" applyAlignment="1">
      <alignment horizontal="center" vertical="center"/>
    </xf>
    <xf numFmtId="0" fontId="29" fillId="8" borderId="3" xfId="0" applyNumberFormat="1" applyFont="1" applyFill="1" applyBorder="1" applyAlignment="1">
      <alignment horizontal="center" vertical="center"/>
    </xf>
    <xf numFmtId="10" fontId="29" fillId="8" borderId="2" xfId="0" applyNumberFormat="1" applyFont="1" applyFill="1" applyBorder="1" applyAlignment="1">
      <alignment horizontal="center" vertical="center"/>
    </xf>
    <xf numFmtId="10" fontId="29" fillId="8" borderId="3" xfId="0" applyNumberFormat="1" applyFont="1" applyFill="1" applyBorder="1" applyAlignment="1">
      <alignment horizontal="center" vertical="center"/>
    </xf>
    <xf numFmtId="0" fontId="5" fillId="8" borderId="2" xfId="0" applyNumberFormat="1" applyFont="1" applyFill="1" applyBorder="1"/>
    <xf numFmtId="1" fontId="26" fillId="3" borderId="2" xfId="0" applyNumberFormat="1" applyFont="1" applyFill="1" applyBorder="1" applyAlignment="1">
      <alignment horizontal="center" vertical="center"/>
    </xf>
    <xf numFmtId="1" fontId="27" fillId="3" borderId="2" xfId="0" applyNumberFormat="1" applyFont="1" applyFill="1" applyBorder="1" applyAlignment="1">
      <alignment horizontal="center" vertical="center"/>
    </xf>
    <xf numFmtId="3" fontId="11" fillId="8" borderId="2" xfId="0" applyNumberFormat="1" applyFont="1" applyFill="1" applyBorder="1" applyAlignment="1" applyProtection="1">
      <alignment vertical="center"/>
      <protection locked="0"/>
    </xf>
    <xf numFmtId="165" fontId="46" fillId="8" borderId="17" xfId="4" applyNumberFormat="1" applyFont="1" applyFill="1" applyBorder="1" applyAlignment="1">
      <alignment horizontal="left" vertical="center" wrapText="1"/>
    </xf>
    <xf numFmtId="165" fontId="46" fillId="8" borderId="2" xfId="4" applyNumberFormat="1" applyFont="1" applyFill="1" applyBorder="1" applyAlignment="1">
      <alignment horizontal="left" vertical="center" wrapText="1"/>
    </xf>
    <xf numFmtId="1" fontId="55" fillId="3" borderId="2" xfId="0" applyNumberFormat="1" applyFont="1" applyFill="1" applyBorder="1" applyAlignment="1">
      <alignment horizontal="center" vertical="center"/>
    </xf>
    <xf numFmtId="3" fontId="24" fillId="6" borderId="3" xfId="0" applyNumberFormat="1" applyFont="1" applyFill="1" applyBorder="1" applyProtection="1"/>
    <xf numFmtId="3" fontId="24" fillId="6" borderId="2" xfId="0" applyNumberFormat="1" applyFont="1" applyFill="1" applyBorder="1" applyProtection="1"/>
    <xf numFmtId="49" fontId="18" fillId="3" borderId="1" xfId="0" applyNumberFormat="1" applyFont="1" applyFill="1" applyBorder="1" applyAlignment="1">
      <alignment vertical="center" textRotation="90"/>
    </xf>
    <xf numFmtId="0" fontId="35" fillId="7" borderId="7" xfId="0" applyFont="1" applyFill="1" applyBorder="1" applyAlignment="1">
      <alignment horizontal="left"/>
    </xf>
    <xf numFmtId="0" fontId="5" fillId="7" borderId="8" xfId="0" applyFont="1" applyFill="1" applyBorder="1"/>
    <xf numFmtId="0" fontId="17" fillId="7" borderId="8" xfId="0" applyFont="1" applyFill="1" applyBorder="1"/>
    <xf numFmtId="0" fontId="5" fillId="7" borderId="27" xfId="0" applyNumberFormat="1" applyFont="1" applyFill="1" applyBorder="1"/>
    <xf numFmtId="0" fontId="5" fillId="7" borderId="9" xfId="0" applyFont="1" applyFill="1" applyBorder="1"/>
    <xf numFmtId="0" fontId="5" fillId="7" borderId="10" xfId="0" applyNumberFormat="1" applyFont="1" applyFill="1" applyBorder="1"/>
    <xf numFmtId="49" fontId="29" fillId="7" borderId="12" xfId="0" applyNumberFormat="1" applyFont="1" applyFill="1" applyBorder="1"/>
    <xf numFmtId="0" fontId="5" fillId="7" borderId="12" xfId="0" applyFont="1" applyFill="1" applyBorder="1"/>
    <xf numFmtId="0" fontId="5" fillId="7" borderId="28" xfId="0" applyNumberFormat="1" applyFont="1" applyFill="1" applyBorder="1"/>
    <xf numFmtId="0" fontId="0" fillId="0" borderId="0" xfId="0" applyFill="1"/>
    <xf numFmtId="0" fontId="42" fillId="0" borderId="1" xfId="6" applyFont="1"/>
    <xf numFmtId="0" fontId="49" fillId="0" borderId="1" xfId="6" applyFont="1"/>
    <xf numFmtId="0" fontId="65" fillId="0" borderId="1" xfId="6" applyFont="1" applyAlignment="1">
      <alignment vertical="center" wrapText="1"/>
    </xf>
    <xf numFmtId="0" fontId="67" fillId="0" borderId="1" xfId="6" applyFont="1" applyAlignment="1">
      <alignment horizontal="left" vertical="center"/>
    </xf>
    <xf numFmtId="0" fontId="68" fillId="0" borderId="1" xfId="6" applyFont="1" applyAlignment="1">
      <alignment horizontal="left" vertical="center"/>
    </xf>
    <xf numFmtId="0" fontId="43" fillId="0" borderId="1" xfId="6" applyFont="1" applyAlignment="1">
      <alignment horizontal="center" vertical="center"/>
    </xf>
    <xf numFmtId="0" fontId="49" fillId="0" borderId="1" xfId="6" applyFont="1" applyAlignment="1">
      <alignment vertical="center"/>
    </xf>
    <xf numFmtId="0" fontId="72" fillId="0" borderId="35" xfId="6" applyFont="1" applyBorder="1" applyAlignment="1">
      <alignment vertical="center" wrapText="1"/>
    </xf>
    <xf numFmtId="0" fontId="74" fillId="0" borderId="37" xfId="6" applyFont="1" applyBorder="1" applyAlignment="1">
      <alignment vertical="center" wrapText="1"/>
    </xf>
    <xf numFmtId="0" fontId="74" fillId="0" borderId="38" xfId="6" applyFont="1" applyBorder="1" applyAlignment="1">
      <alignment vertical="center" wrapText="1"/>
    </xf>
    <xf numFmtId="0" fontId="74" fillId="0" borderId="40" xfId="6" applyFont="1" applyBorder="1" applyAlignment="1">
      <alignment vertical="center" wrapText="1"/>
    </xf>
    <xf numFmtId="0" fontId="72" fillId="0" borderId="43" xfId="6" applyFont="1" applyBorder="1" applyAlignment="1">
      <alignment vertical="center" wrapText="1"/>
    </xf>
    <xf numFmtId="0" fontId="72" fillId="0" borderId="37" xfId="6" applyFont="1" applyBorder="1" applyAlignment="1">
      <alignment vertical="center" wrapText="1"/>
    </xf>
    <xf numFmtId="0" fontId="72" fillId="0" borderId="38" xfId="6" applyFont="1" applyBorder="1" applyAlignment="1">
      <alignment vertical="center" wrapText="1"/>
    </xf>
    <xf numFmtId="165" fontId="72" fillId="0" borderId="35" xfId="7" applyNumberFormat="1" applyFont="1" applyFill="1" applyBorder="1" applyAlignment="1">
      <alignment vertical="center" wrapText="1"/>
    </xf>
    <xf numFmtId="165" fontId="72" fillId="0" borderId="38" xfId="7" applyNumberFormat="1" applyFont="1" applyFill="1" applyBorder="1" applyAlignment="1">
      <alignment vertical="center" wrapText="1"/>
    </xf>
    <xf numFmtId="165" fontId="72" fillId="0" borderId="55" xfId="7" applyNumberFormat="1" applyFont="1" applyFill="1" applyBorder="1" applyAlignment="1">
      <alignment vertical="center" wrapText="1"/>
    </xf>
    <xf numFmtId="165" fontId="74" fillId="0" borderId="37" xfId="7" applyNumberFormat="1" applyFont="1" applyFill="1" applyBorder="1" applyAlignment="1">
      <alignment vertical="center" wrapText="1"/>
    </xf>
    <xf numFmtId="165" fontId="74" fillId="0" borderId="38" xfId="7" applyNumberFormat="1" applyFont="1" applyFill="1" applyBorder="1" applyAlignment="1">
      <alignment vertical="center" wrapText="1"/>
    </xf>
    <xf numFmtId="165" fontId="74" fillId="0" borderId="40" xfId="7" applyNumberFormat="1" applyFont="1" applyFill="1" applyBorder="1" applyAlignment="1">
      <alignment vertical="center" wrapText="1"/>
    </xf>
    <xf numFmtId="165" fontId="72" fillId="0" borderId="40" xfId="7" applyNumberFormat="1" applyFont="1" applyFill="1" applyBorder="1" applyAlignment="1">
      <alignment vertical="center" wrapText="1"/>
    </xf>
    <xf numFmtId="165" fontId="72" fillId="0" borderId="56" xfId="7" applyNumberFormat="1" applyFont="1" applyFill="1" applyBorder="1" applyAlignment="1">
      <alignment vertical="center" wrapText="1"/>
    </xf>
    <xf numFmtId="165" fontId="72" fillId="0" borderId="60" xfId="7" applyNumberFormat="1" applyFont="1" applyFill="1" applyBorder="1" applyAlignment="1">
      <alignment vertical="center" wrapText="1"/>
    </xf>
    <xf numFmtId="0" fontId="75" fillId="0" borderId="1" xfId="6" applyFont="1" applyAlignment="1">
      <alignment vertical="center" wrapText="1"/>
    </xf>
    <xf numFmtId="165" fontId="52" fillId="0" borderId="1" xfId="7" applyNumberFormat="1" applyFont="1" applyFill="1" applyBorder="1" applyAlignment="1">
      <alignment vertical="center" wrapText="1"/>
    </xf>
    <xf numFmtId="165" fontId="72" fillId="0" borderId="17" xfId="7" applyNumberFormat="1" applyFont="1" applyFill="1" applyBorder="1" applyAlignment="1">
      <alignment vertical="center" wrapText="1"/>
    </xf>
    <xf numFmtId="165" fontId="72" fillId="0" borderId="18" xfId="7" applyNumberFormat="1" applyFont="1" applyFill="1" applyBorder="1" applyAlignment="1">
      <alignment vertical="center" wrapText="1"/>
    </xf>
    <xf numFmtId="0" fontId="76" fillId="0" borderId="1" xfId="6" applyFont="1" applyAlignment="1">
      <alignment vertical="top" wrapText="1"/>
    </xf>
    <xf numFmtId="0" fontId="70" fillId="0" borderId="1" xfId="6" applyFont="1" applyAlignment="1">
      <alignment horizontal="left" vertical="center"/>
    </xf>
    <xf numFmtId="0" fontId="62" fillId="0" borderId="1" xfId="6" applyFont="1" applyAlignment="1">
      <alignment vertical="center" wrapText="1"/>
    </xf>
    <xf numFmtId="0" fontId="2" fillId="0" borderId="1" xfId="6" applyAlignment="1">
      <alignment horizontal="left" vertical="center"/>
    </xf>
    <xf numFmtId="0" fontId="72" fillId="0" borderId="67" xfId="6" applyFont="1" applyBorder="1" applyAlignment="1">
      <alignment vertical="center" wrapText="1"/>
    </xf>
    <xf numFmtId="0" fontId="74" fillId="0" borderId="14" xfId="6" applyFont="1" applyBorder="1" applyAlignment="1">
      <alignment vertical="center" wrapText="1"/>
    </xf>
    <xf numFmtId="0" fontId="72" fillId="0" borderId="6" xfId="6" applyFont="1" applyBorder="1" applyAlignment="1">
      <alignment vertical="center" wrapText="1"/>
    </xf>
    <xf numFmtId="165" fontId="72" fillId="0" borderId="67" xfId="7" applyNumberFormat="1" applyFont="1" applyFill="1" applyBorder="1" applyAlignment="1">
      <alignment vertical="center" wrapText="1"/>
    </xf>
    <xf numFmtId="165" fontId="72" fillId="0" borderId="37" xfId="7" applyNumberFormat="1" applyFont="1" applyFill="1" applyBorder="1" applyAlignment="1">
      <alignment vertical="center" wrapText="1"/>
    </xf>
    <xf numFmtId="165" fontId="72" fillId="0" borderId="13" xfId="7" applyNumberFormat="1" applyFont="1" applyFill="1" applyBorder="1" applyAlignment="1">
      <alignment vertical="center" wrapText="1"/>
    </xf>
    <xf numFmtId="165" fontId="74" fillId="0" borderId="14" xfId="7" applyNumberFormat="1" applyFont="1" applyFill="1" applyBorder="1" applyAlignment="1">
      <alignment vertical="center" wrapText="1"/>
    </xf>
    <xf numFmtId="165" fontId="72" fillId="0" borderId="14" xfId="7" applyNumberFormat="1" applyFont="1" applyFill="1" applyBorder="1" applyAlignment="1">
      <alignment vertical="center" wrapText="1"/>
    </xf>
    <xf numFmtId="165" fontId="72" fillId="0" borderId="71" xfId="7" applyNumberFormat="1" applyFont="1" applyFill="1" applyBorder="1" applyAlignment="1">
      <alignment vertical="center" wrapText="1"/>
    </xf>
    <xf numFmtId="165" fontId="72" fillId="0" borderId="65" xfId="7" applyNumberFormat="1" applyFont="1" applyFill="1" applyBorder="1" applyAlignment="1">
      <alignment vertical="center" wrapText="1"/>
    </xf>
    <xf numFmtId="165" fontId="52" fillId="6" borderId="23" xfId="7" applyNumberFormat="1" applyFont="1" applyFill="1" applyBorder="1" applyAlignment="1">
      <alignment vertical="center" wrapText="1"/>
    </xf>
    <xf numFmtId="165" fontId="52" fillId="6" borderId="24" xfId="7" applyNumberFormat="1" applyFont="1" applyFill="1" applyBorder="1" applyAlignment="1">
      <alignment vertical="center" wrapText="1"/>
    </xf>
    <xf numFmtId="165" fontId="52" fillId="6" borderId="6" xfId="7" applyNumberFormat="1" applyFont="1" applyFill="1" applyBorder="1" applyAlignment="1">
      <alignment vertical="center" wrapText="1"/>
    </xf>
    <xf numFmtId="165" fontId="52" fillId="6" borderId="43" xfId="7" applyNumberFormat="1" applyFont="1" applyFill="1" applyBorder="1" applyAlignment="1">
      <alignment vertical="center" wrapText="1"/>
    </xf>
    <xf numFmtId="165" fontId="52" fillId="6" borderId="30" xfId="7" applyNumberFormat="1" applyFont="1" applyFill="1" applyBorder="1" applyAlignment="1">
      <alignment vertical="center" wrapText="1"/>
    </xf>
    <xf numFmtId="165" fontId="52" fillId="6" borderId="31" xfId="7" applyNumberFormat="1" applyFont="1" applyFill="1" applyBorder="1" applyAlignment="1">
      <alignment vertical="center" wrapText="1"/>
    </xf>
    <xf numFmtId="166" fontId="47" fillId="6" borderId="2" xfId="7" applyFont="1" applyFill="1" applyBorder="1" applyAlignment="1">
      <alignment vertical="center" wrapText="1"/>
    </xf>
    <xf numFmtId="166" fontId="47" fillId="6" borderId="20" xfId="7" applyFont="1" applyFill="1" applyBorder="1" applyAlignment="1">
      <alignment vertical="center" wrapText="1"/>
    </xf>
    <xf numFmtId="0" fontId="77" fillId="0" borderId="0" xfId="0" applyFont="1" applyFill="1" applyAlignment="1">
      <alignment horizontal="left" vertical="top" wrapText="1"/>
    </xf>
    <xf numFmtId="1" fontId="27" fillId="3" borderId="14" xfId="0" applyNumberFormat="1" applyFont="1" applyFill="1" applyBorder="1" applyAlignment="1">
      <alignment horizontal="center" vertical="center"/>
    </xf>
    <xf numFmtId="0" fontId="84" fillId="0" borderId="2" xfId="2" quotePrefix="1" applyFont="1" applyBorder="1" applyAlignment="1">
      <alignment horizontal="center" vertical="center"/>
    </xf>
    <xf numFmtId="0" fontId="20" fillId="2" borderId="1" xfId="0" applyNumberFormat="1" applyFont="1" applyFill="1" applyBorder="1" applyAlignment="1">
      <alignment horizontal="right"/>
    </xf>
    <xf numFmtId="165" fontId="46" fillId="9" borderId="17" xfId="4" applyNumberFormat="1" applyFont="1" applyFill="1" applyBorder="1" applyAlignment="1">
      <alignment horizontal="left" vertical="center" wrapText="1"/>
    </xf>
    <xf numFmtId="165" fontId="46" fillId="9" borderId="2" xfId="4" applyNumberFormat="1" applyFont="1" applyFill="1" applyBorder="1" applyAlignment="1">
      <alignment horizontal="left" vertical="center" wrapText="1"/>
    </xf>
    <xf numFmtId="165" fontId="54" fillId="9" borderId="23" xfId="4" applyNumberFormat="1" applyFont="1" applyFill="1" applyBorder="1" applyAlignment="1">
      <alignment horizontal="left" vertical="center" wrapText="1"/>
    </xf>
    <xf numFmtId="165" fontId="45" fillId="9" borderId="14" xfId="4" applyNumberFormat="1" applyFont="1" applyFill="1" applyBorder="1" applyAlignment="1">
      <alignment horizontal="left" vertical="center" wrapText="1"/>
    </xf>
    <xf numFmtId="165" fontId="45" fillId="9" borderId="23" xfId="4" applyNumberFormat="1" applyFont="1" applyFill="1" applyBorder="1" applyAlignment="1">
      <alignment horizontal="left" vertical="center" wrapText="1"/>
    </xf>
    <xf numFmtId="0" fontId="51" fillId="8" borderId="2" xfId="3" applyFont="1" applyFill="1" applyBorder="1"/>
    <xf numFmtId="165" fontId="46" fillId="8" borderId="16" xfId="4" applyNumberFormat="1" applyFont="1" applyFill="1" applyBorder="1" applyAlignment="1">
      <alignment horizontal="left" vertical="center" wrapText="1"/>
    </xf>
    <xf numFmtId="165" fontId="46" fillId="8" borderId="4" xfId="4" applyNumberFormat="1" applyFont="1" applyFill="1" applyBorder="1" applyAlignment="1">
      <alignment horizontal="left" vertical="center" wrapText="1"/>
    </xf>
    <xf numFmtId="165" fontId="54" fillId="2" borderId="48" xfId="4" applyNumberFormat="1" applyFont="1" applyFill="1" applyBorder="1" applyAlignment="1">
      <alignment horizontal="left" vertical="center" wrapText="1"/>
    </xf>
    <xf numFmtId="165" fontId="45" fillId="6" borderId="28" xfId="4" applyNumberFormat="1" applyFont="1" applyFill="1" applyBorder="1" applyAlignment="1">
      <alignment horizontal="left" vertical="center" wrapText="1"/>
    </xf>
    <xf numFmtId="0" fontId="51" fillId="8" borderId="17" xfId="3" applyFont="1" applyFill="1" applyBorder="1"/>
    <xf numFmtId="165" fontId="46" fillId="9" borderId="18" xfId="4" applyNumberFormat="1" applyFont="1" applyFill="1" applyBorder="1" applyAlignment="1">
      <alignment horizontal="left" vertical="center" wrapText="1"/>
    </xf>
    <xf numFmtId="165" fontId="46" fillId="9" borderId="20" xfId="4" applyNumberFormat="1" applyFont="1" applyFill="1" applyBorder="1" applyAlignment="1">
      <alignment horizontal="left" vertical="center" wrapText="1"/>
    </xf>
    <xf numFmtId="165" fontId="54" fillId="9" borderId="24" xfId="4" applyNumberFormat="1" applyFont="1" applyFill="1" applyBorder="1" applyAlignment="1">
      <alignment horizontal="left" vertical="center" wrapText="1"/>
    </xf>
    <xf numFmtId="165" fontId="45" fillId="9" borderId="40" xfId="4" applyNumberFormat="1" applyFont="1" applyFill="1" applyBorder="1" applyAlignment="1">
      <alignment horizontal="left" vertical="center" wrapText="1"/>
    </xf>
    <xf numFmtId="165" fontId="45" fillId="9" borderId="24" xfId="4" applyNumberFormat="1" applyFont="1" applyFill="1" applyBorder="1" applyAlignment="1">
      <alignment horizontal="left" vertical="center" wrapText="1"/>
    </xf>
    <xf numFmtId="0" fontId="30" fillId="3" borderId="0" xfId="0" applyFont="1" applyFill="1" applyAlignment="1">
      <alignment horizontal="center" vertical="center"/>
    </xf>
    <xf numFmtId="0" fontId="30" fillId="3" borderId="0" xfId="0" applyFont="1" applyFill="1" applyAlignment="1">
      <alignment vertical="center"/>
    </xf>
    <xf numFmtId="49" fontId="31" fillId="3" borderId="0" xfId="0" applyNumberFormat="1" applyFont="1" applyFill="1" applyAlignment="1">
      <alignment vertical="center"/>
    </xf>
    <xf numFmtId="0" fontId="19" fillId="3" borderId="0" xfId="0" applyFont="1" applyFill="1" applyAlignment="1">
      <alignment vertical="center"/>
    </xf>
    <xf numFmtId="0" fontId="19" fillId="3" borderId="0" xfId="0" applyFont="1" applyFill="1" applyAlignment="1">
      <alignment horizontal="center" vertical="center"/>
    </xf>
    <xf numFmtId="0" fontId="5" fillId="0" borderId="0" xfId="0" applyFont="1"/>
    <xf numFmtId="0" fontId="86" fillId="0" borderId="0" xfId="0" applyFont="1" applyAlignment="1">
      <alignment horizontal="left" wrapText="1"/>
    </xf>
    <xf numFmtId="0" fontId="87" fillId="12" borderId="7" xfId="0" applyFont="1" applyFill="1" applyBorder="1" applyAlignment="1">
      <alignment horizontal="left" vertical="center"/>
    </xf>
    <xf numFmtId="0" fontId="88" fillId="12" borderId="8" xfId="0" applyFont="1" applyFill="1" applyBorder="1" applyAlignment="1">
      <alignment horizontal="left" vertical="center"/>
    </xf>
    <xf numFmtId="0" fontId="5" fillId="12" borderId="8" xfId="0" applyFont="1" applyFill="1" applyBorder="1" applyAlignment="1">
      <alignment horizontal="left" vertical="center"/>
    </xf>
    <xf numFmtId="0" fontId="5" fillId="12" borderId="8" xfId="0" applyFont="1" applyFill="1" applyBorder="1"/>
    <xf numFmtId="0" fontId="87" fillId="12" borderId="9" xfId="0" applyFont="1" applyFill="1" applyBorder="1" applyAlignment="1">
      <alignment horizontal="left" vertical="center"/>
    </xf>
    <xf numFmtId="0" fontId="88" fillId="12" borderId="0" xfId="0" applyFont="1" applyFill="1" applyAlignment="1">
      <alignment horizontal="left" vertical="center"/>
    </xf>
    <xf numFmtId="0" fontId="5" fillId="12" borderId="0" xfId="0" applyFont="1" applyFill="1" applyAlignment="1">
      <alignment horizontal="left" vertical="center"/>
    </xf>
    <xf numFmtId="0" fontId="5" fillId="12" borderId="0" xfId="0" applyFont="1" applyFill="1"/>
    <xf numFmtId="0" fontId="87" fillId="12" borderId="11" xfId="0" applyFont="1" applyFill="1" applyBorder="1" applyAlignment="1">
      <alignment horizontal="left" vertical="center"/>
    </xf>
    <xf numFmtId="0" fontId="5" fillId="12" borderId="12" xfId="0" applyFont="1" applyFill="1" applyBorder="1" applyAlignment="1">
      <alignment horizontal="left" vertical="center"/>
    </xf>
    <xf numFmtId="0" fontId="5" fillId="12" borderId="12" xfId="0" applyFont="1" applyFill="1" applyBorder="1"/>
    <xf numFmtId="0" fontId="89" fillId="3" borderId="0" xfId="0" applyFont="1" applyFill="1"/>
    <xf numFmtId="0" fontId="90" fillId="3" borderId="0" xfId="0" applyFont="1" applyFill="1"/>
    <xf numFmtId="0" fontId="91" fillId="3" borderId="0" xfId="0" applyFont="1" applyFill="1"/>
    <xf numFmtId="0" fontId="12" fillId="3" borderId="0" xfId="0" applyFont="1" applyFill="1"/>
    <xf numFmtId="0" fontId="12" fillId="0" borderId="0" xfId="0" applyFont="1"/>
    <xf numFmtId="0" fontId="90" fillId="0" borderId="0" xfId="0" applyFont="1" applyAlignment="1">
      <alignment horizontal="center" vertical="center"/>
    </xf>
    <xf numFmtId="0" fontId="29" fillId="3" borderId="0" xfId="0" applyFont="1" applyFill="1"/>
    <xf numFmtId="0" fontId="29" fillId="13" borderId="0" xfId="0" applyFont="1" applyFill="1"/>
    <xf numFmtId="0" fontId="86" fillId="0" borderId="0" xfId="0" applyFont="1" applyAlignment="1">
      <alignment horizontal="center" vertical="center"/>
    </xf>
    <xf numFmtId="49" fontId="12" fillId="0" borderId="2"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5" fillId="8" borderId="2" xfId="0" applyFont="1" applyFill="1" applyBorder="1" applyProtection="1">
      <protection locked="0"/>
    </xf>
    <xf numFmtId="3" fontId="92" fillId="14" borderId="2" xfId="0" applyNumberFormat="1" applyFont="1" applyFill="1" applyBorder="1" applyProtection="1">
      <protection locked="0"/>
    </xf>
    <xf numFmtId="3" fontId="29" fillId="14" borderId="2" xfId="0" applyNumberFormat="1" applyFont="1" applyFill="1" applyBorder="1" applyProtection="1">
      <protection locked="0"/>
    </xf>
    <xf numFmtId="0" fontId="11" fillId="0" borderId="0" xfId="0" applyFont="1" applyAlignment="1">
      <alignment horizontal="center" vertical="center"/>
    </xf>
    <xf numFmtId="3" fontId="92" fillId="6" borderId="2" xfId="0" applyNumberFormat="1" applyFont="1" applyFill="1" applyBorder="1" applyProtection="1">
      <protection locked="0"/>
    </xf>
    <xf numFmtId="3" fontId="13" fillId="0" borderId="0" xfId="0" applyNumberFormat="1" applyFont="1" applyAlignment="1">
      <alignment vertical="center"/>
    </xf>
    <xf numFmtId="3" fontId="11" fillId="8" borderId="2" xfId="0" applyNumberFormat="1" applyFont="1" applyFill="1" applyBorder="1" applyAlignment="1">
      <alignment vertical="center"/>
    </xf>
    <xf numFmtId="3" fontId="26" fillId="0" borderId="2" xfId="0" applyNumberFormat="1" applyFont="1" applyBorder="1" applyAlignment="1">
      <alignment vertical="center"/>
    </xf>
    <xf numFmtId="49" fontId="12" fillId="0" borderId="2" xfId="0" applyNumberFormat="1" applyFont="1" applyBorder="1" applyAlignment="1">
      <alignment vertical="center"/>
    </xf>
    <xf numFmtId="0" fontId="12" fillId="0" borderId="2" xfId="0" applyFont="1" applyBorder="1" applyAlignment="1">
      <alignment vertical="center"/>
    </xf>
    <xf numFmtId="3" fontId="11" fillId="0" borderId="0" xfId="0" applyNumberFormat="1" applyFont="1" applyAlignment="1">
      <alignment vertical="center"/>
    </xf>
    <xf numFmtId="3" fontId="26" fillId="6" borderId="2" xfId="0" applyNumberFormat="1" applyFont="1" applyFill="1" applyBorder="1" applyProtection="1">
      <protection locked="0"/>
    </xf>
    <xf numFmtId="3" fontId="26" fillId="14" borderId="2" xfId="0" applyNumberFormat="1" applyFont="1" applyFill="1" applyBorder="1" applyProtection="1">
      <protection locked="0"/>
    </xf>
    <xf numFmtId="0" fontId="5" fillId="0" borderId="2" xfId="0" applyFont="1" applyBorder="1" applyAlignment="1">
      <alignment vertical="center"/>
    </xf>
    <xf numFmtId="0" fontId="94" fillId="0" borderId="2" xfId="0" applyFont="1" applyBorder="1" applyAlignment="1">
      <alignment horizontal="center" vertical="center"/>
    </xf>
    <xf numFmtId="3" fontId="26" fillId="14" borderId="2" xfId="0" applyNumberFormat="1" applyFont="1" applyFill="1" applyBorder="1" applyAlignment="1" applyProtection="1">
      <alignment vertical="center"/>
      <protection locked="0"/>
    </xf>
    <xf numFmtId="0" fontId="11" fillId="0" borderId="0" xfId="0" applyFont="1" applyAlignment="1">
      <alignment vertical="center"/>
    </xf>
    <xf numFmtId="49" fontId="13" fillId="0" borderId="2" xfId="0" applyNumberFormat="1" applyFont="1" applyBorder="1" applyAlignment="1">
      <alignment vertical="center"/>
    </xf>
    <xf numFmtId="3" fontId="95" fillId="0" borderId="2" xfId="0" applyNumberFormat="1" applyFont="1" applyBorder="1" applyAlignment="1">
      <alignment vertical="center"/>
    </xf>
    <xf numFmtId="0" fontId="13" fillId="0" borderId="0" xfId="0" applyFont="1" applyAlignment="1">
      <alignment horizontal="center" vertical="center"/>
    </xf>
    <xf numFmtId="0" fontId="6" fillId="0" borderId="0" xfId="0" applyFont="1" applyAlignment="1">
      <alignment horizontal="center" vertical="center"/>
    </xf>
    <xf numFmtId="0" fontId="90" fillId="0" borderId="0" xfId="0" applyFont="1" applyAlignment="1">
      <alignment horizontal="right" vertical="center"/>
    </xf>
    <xf numFmtId="3" fontId="26" fillId="0" borderId="0" xfId="0" applyNumberFormat="1" applyFont="1"/>
    <xf numFmtId="3" fontId="11" fillId="0" borderId="0" xfId="0" applyNumberFormat="1" applyFont="1"/>
    <xf numFmtId="3" fontId="11" fillId="3" borderId="0" xfId="0" applyNumberFormat="1" applyFont="1" applyFill="1"/>
    <xf numFmtId="3" fontId="26" fillId="3" borderId="0" xfId="0" applyNumberFormat="1" applyFont="1" applyFill="1"/>
    <xf numFmtId="0" fontId="86" fillId="0" borderId="6" xfId="0" applyFont="1" applyBorder="1" applyAlignment="1">
      <alignment horizontal="center" vertical="center"/>
    </xf>
    <xf numFmtId="0" fontId="5" fillId="0" borderId="0" xfId="0" applyFont="1" applyAlignment="1">
      <alignment horizontal="center" vertical="center"/>
    </xf>
    <xf numFmtId="0" fontId="12" fillId="0" borderId="2" xfId="0" applyFont="1" applyBorder="1" applyAlignment="1">
      <alignment horizontal="center" vertical="center"/>
    </xf>
    <xf numFmtId="49" fontId="14" fillId="0" borderId="2" xfId="0" applyNumberFormat="1" applyFont="1" applyBorder="1" applyAlignment="1">
      <alignment horizontal="center" vertical="center"/>
    </xf>
    <xf numFmtId="0" fontId="12" fillId="0" borderId="2" xfId="0" applyFont="1" applyBorder="1" applyAlignment="1">
      <alignment horizontal="left" vertical="center"/>
    </xf>
    <xf numFmtId="49" fontId="86" fillId="0" borderId="2" xfId="0" applyNumberFormat="1" applyFont="1" applyBorder="1" applyAlignment="1">
      <alignment horizontal="right" vertical="center" wrapText="1"/>
    </xf>
    <xf numFmtId="0" fontId="14" fillId="0" borderId="2" xfId="0" applyFont="1" applyBorder="1" applyAlignment="1">
      <alignment horizontal="center" vertical="center"/>
    </xf>
    <xf numFmtId="3" fontId="26" fillId="3" borderId="2" xfId="0" applyNumberFormat="1" applyFont="1" applyFill="1" applyBorder="1" applyProtection="1">
      <protection locked="0"/>
    </xf>
    <xf numFmtId="49" fontId="97" fillId="0" borderId="2" xfId="0" applyNumberFormat="1" applyFont="1" applyBorder="1" applyAlignment="1">
      <alignment horizontal="center" vertical="center" wrapText="1"/>
    </xf>
    <xf numFmtId="0" fontId="12" fillId="0" borderId="2" xfId="0" applyFont="1" applyBorder="1" applyAlignment="1">
      <alignment horizontal="right" vertical="center"/>
    </xf>
    <xf numFmtId="0" fontId="90" fillId="0" borderId="2" xfId="0" applyFont="1" applyBorder="1" applyAlignment="1">
      <alignment vertical="center"/>
    </xf>
    <xf numFmtId="49" fontId="93" fillId="0" borderId="2" xfId="0" applyNumberFormat="1" applyFont="1" applyBorder="1" applyAlignment="1">
      <alignment horizontal="center" vertical="center"/>
    </xf>
    <xf numFmtId="49" fontId="16" fillId="0" borderId="2" xfId="0" applyNumberFormat="1" applyFont="1" applyBorder="1" applyAlignment="1">
      <alignment horizontal="center" vertical="center"/>
    </xf>
    <xf numFmtId="49" fontId="98" fillId="0" borderId="2" xfId="0" applyNumberFormat="1" applyFont="1" applyBorder="1" applyAlignment="1">
      <alignment horizontal="center" vertical="center"/>
    </xf>
    <xf numFmtId="0" fontId="16" fillId="0" borderId="2" xfId="0" applyFont="1" applyBorder="1" applyAlignment="1">
      <alignment vertical="center"/>
    </xf>
    <xf numFmtId="49" fontId="16" fillId="0" borderId="6" xfId="0" applyNumberFormat="1" applyFont="1" applyBorder="1" applyAlignment="1">
      <alignment horizontal="center" vertical="center"/>
    </xf>
    <xf numFmtId="3" fontId="13" fillId="8" borderId="2" xfId="0" applyNumberFormat="1" applyFont="1" applyFill="1" applyBorder="1" applyAlignment="1" applyProtection="1">
      <alignment vertical="center"/>
      <protection locked="0"/>
    </xf>
    <xf numFmtId="3" fontId="95" fillId="6" borderId="2" xfId="0" applyNumberFormat="1" applyFont="1" applyFill="1" applyBorder="1"/>
    <xf numFmtId="0" fontId="5" fillId="0" borderId="0" xfId="0" applyFont="1" applyAlignment="1">
      <alignment vertical="center"/>
    </xf>
    <xf numFmtId="3" fontId="26" fillId="14" borderId="2" xfId="0" applyNumberFormat="1" applyFont="1" applyFill="1" applyBorder="1" applyAlignment="1">
      <alignment vertical="center"/>
    </xf>
    <xf numFmtId="0" fontId="12" fillId="0" borderId="0" xfId="0" applyFont="1" applyAlignment="1">
      <alignment horizontal="center" vertical="center"/>
    </xf>
    <xf numFmtId="0" fontId="90" fillId="0" borderId="0" xfId="0" applyFont="1" applyAlignment="1">
      <alignment vertical="center"/>
    </xf>
    <xf numFmtId="0" fontId="26" fillId="3" borderId="0" xfId="0" applyFont="1" applyFill="1"/>
    <xf numFmtId="0" fontId="29" fillId="0" borderId="0" xfId="0" applyFont="1"/>
    <xf numFmtId="0" fontId="90" fillId="0" borderId="0" xfId="0" applyFont="1"/>
    <xf numFmtId="3" fontId="29" fillId="15" borderId="2" xfId="0" applyNumberFormat="1" applyFont="1" applyFill="1" applyBorder="1" applyProtection="1">
      <protection locked="0"/>
    </xf>
    <xf numFmtId="3" fontId="26" fillId="15" borderId="2" xfId="0" applyNumberFormat="1" applyFont="1" applyFill="1" applyBorder="1" applyAlignment="1">
      <alignment vertical="center"/>
    </xf>
    <xf numFmtId="3" fontId="26" fillId="15" borderId="2" xfId="0" applyNumberFormat="1" applyFont="1" applyFill="1" applyBorder="1" applyProtection="1">
      <protection locked="0"/>
    </xf>
    <xf numFmtId="3" fontId="26" fillId="15" borderId="2" xfId="0" applyNumberFormat="1" applyFont="1" applyFill="1" applyBorder="1" applyAlignment="1" applyProtection="1">
      <alignment vertical="center"/>
      <protection locked="0"/>
    </xf>
    <xf numFmtId="3" fontId="26" fillId="15" borderId="2" xfId="0" applyNumberFormat="1" applyFont="1" applyFill="1" applyBorder="1"/>
    <xf numFmtId="3" fontId="95" fillId="15" borderId="2" xfId="0" applyNumberFormat="1" applyFont="1" applyFill="1" applyBorder="1" applyAlignment="1">
      <alignment vertical="center"/>
    </xf>
    <xf numFmtId="3" fontId="95" fillId="15" borderId="2" xfId="0" applyNumberFormat="1" applyFont="1" applyFill="1" applyBorder="1"/>
    <xf numFmtId="0" fontId="1" fillId="0" borderId="1" xfId="17"/>
    <xf numFmtId="0" fontId="100" fillId="0" borderId="1" xfId="17" applyFont="1" applyAlignment="1">
      <alignment horizontal="right"/>
    </xf>
    <xf numFmtId="167" fontId="100" fillId="0" borderId="1" xfId="17" applyNumberFormat="1" applyFont="1"/>
    <xf numFmtId="167" fontId="100" fillId="0" borderId="1" xfId="18" applyNumberFormat="1" applyFont="1" applyFill="1"/>
    <xf numFmtId="0" fontId="106" fillId="0" borderId="0" xfId="0" applyFont="1"/>
    <xf numFmtId="1" fontId="92" fillId="3" borderId="17" xfId="0" applyNumberFormat="1" applyFont="1" applyFill="1" applyBorder="1" applyAlignment="1">
      <alignment horizontal="center" vertical="center"/>
    </xf>
    <xf numFmtId="0" fontId="108" fillId="0" borderId="1" xfId="3" applyFont="1"/>
    <xf numFmtId="1" fontId="110" fillId="3" borderId="2" xfId="0" applyNumberFormat="1" applyFont="1" applyFill="1" applyBorder="1" applyAlignment="1">
      <alignment horizontal="center" vertical="center"/>
    </xf>
    <xf numFmtId="167" fontId="108" fillId="0" borderId="2" xfId="18" applyNumberFormat="1" applyFont="1" applyFill="1" applyBorder="1"/>
    <xf numFmtId="167" fontId="108" fillId="0" borderId="2" xfId="18" applyNumberFormat="1" applyFont="1" applyBorder="1"/>
    <xf numFmtId="167" fontId="108" fillId="0" borderId="23" xfId="18" applyNumberFormat="1" applyFont="1" applyFill="1" applyBorder="1"/>
    <xf numFmtId="0" fontId="104" fillId="20" borderId="0" xfId="0" applyFont="1" applyFill="1" applyAlignment="1">
      <alignment horizontal="left" vertical="center"/>
    </xf>
    <xf numFmtId="0" fontId="112" fillId="20" borderId="0" xfId="0" applyFont="1" applyFill="1" applyAlignment="1">
      <alignment horizontal="center" vertical="center"/>
    </xf>
    <xf numFmtId="0" fontId="112" fillId="20" borderId="0" xfId="0" applyFont="1" applyFill="1"/>
    <xf numFmtId="0" fontId="99" fillId="0" borderId="0" xfId="0" applyFont="1"/>
    <xf numFmtId="0" fontId="113" fillId="19" borderId="2" xfId="0" applyFont="1" applyFill="1" applyBorder="1" applyAlignment="1">
      <alignment horizontal="center" vertical="center"/>
    </xf>
    <xf numFmtId="0" fontId="113" fillId="19" borderId="3" xfId="0" applyFont="1" applyFill="1" applyBorder="1" applyAlignment="1">
      <alignment horizontal="left" vertical="center"/>
    </xf>
    <xf numFmtId="0" fontId="112" fillId="19" borderId="5" xfId="0" applyFont="1" applyFill="1" applyBorder="1"/>
    <xf numFmtId="0" fontId="112" fillId="19" borderId="4" xfId="0" applyFont="1" applyFill="1" applyBorder="1"/>
    <xf numFmtId="0" fontId="114" fillId="0" borderId="2" xfId="0" applyFont="1" applyBorder="1" applyAlignment="1">
      <alignment horizontal="center" vertical="center"/>
    </xf>
    <xf numFmtId="0" fontId="99" fillId="0" borderId="2" xfId="0" applyFont="1" applyBorder="1" applyAlignment="1">
      <alignment horizontal="center" vertical="center" wrapText="1"/>
    </xf>
    <xf numFmtId="0" fontId="99" fillId="0" borderId="2" xfId="0" applyFont="1" applyBorder="1" applyAlignment="1">
      <alignment horizontal="center" vertical="center"/>
    </xf>
    <xf numFmtId="0" fontId="99" fillId="0" borderId="0" xfId="0" applyFont="1" applyAlignment="1">
      <alignment vertical="center"/>
    </xf>
    <xf numFmtId="0" fontId="114" fillId="0" borderId="2" xfId="0" applyFont="1" applyBorder="1" applyAlignment="1">
      <alignment horizontal="center"/>
    </xf>
    <xf numFmtId="0" fontId="99" fillId="21" borderId="2" xfId="0" applyFont="1" applyFill="1" applyBorder="1" applyAlignment="1">
      <alignment horizontal="center" vertical="center"/>
    </xf>
    <xf numFmtId="0" fontId="115" fillId="0" borderId="3" xfId="0" applyFont="1" applyBorder="1" applyAlignment="1">
      <alignment horizontal="left" vertical="center"/>
    </xf>
    <xf numFmtId="0" fontId="99" fillId="0" borderId="5" xfId="0" applyFont="1" applyBorder="1" applyAlignment="1">
      <alignment vertical="center"/>
    </xf>
    <xf numFmtId="0" fontId="99" fillId="0" borderId="4" xfId="0" applyFont="1" applyBorder="1" applyAlignment="1">
      <alignment vertical="center"/>
    </xf>
    <xf numFmtId="0" fontId="99" fillId="0" borderId="0" xfId="0" quotePrefix="1" applyFont="1" applyAlignment="1">
      <alignment horizontal="left" vertical="top" wrapText="1"/>
    </xf>
    <xf numFmtId="0" fontId="99" fillId="0" borderId="0" xfId="0" quotePrefix="1" applyFont="1"/>
    <xf numFmtId="0" fontId="119" fillId="0" borderId="0" xfId="0" applyFont="1"/>
    <xf numFmtId="0" fontId="120" fillId="22" borderId="2" xfId="0" applyFont="1" applyFill="1" applyBorder="1" applyAlignment="1">
      <alignment horizontal="center"/>
    </xf>
    <xf numFmtId="0" fontId="99" fillId="0" borderId="0" xfId="0" applyFont="1" applyAlignment="1">
      <alignment vertical="top"/>
    </xf>
    <xf numFmtId="0" fontId="113" fillId="19" borderId="3" xfId="0" applyFont="1" applyFill="1" applyBorder="1" applyAlignment="1">
      <alignment vertical="center"/>
    </xf>
    <xf numFmtId="0" fontId="112" fillId="19" borderId="5" xfId="0" applyFont="1" applyFill="1" applyBorder="1" applyAlignment="1">
      <alignment vertical="top"/>
    </xf>
    <xf numFmtId="0" fontId="112" fillId="19" borderId="4" xfId="0" applyFont="1" applyFill="1" applyBorder="1" applyAlignment="1">
      <alignment vertical="top"/>
    </xf>
    <xf numFmtId="0" fontId="112" fillId="19" borderId="2" xfId="0" applyFont="1" applyFill="1" applyBorder="1" applyAlignment="1">
      <alignment horizontal="center" vertical="top"/>
    </xf>
    <xf numFmtId="0" fontId="121" fillId="19" borderId="3" xfId="0" applyFont="1" applyFill="1" applyBorder="1" applyAlignment="1">
      <alignment vertical="center"/>
    </xf>
    <xf numFmtId="0" fontId="112" fillId="19" borderId="5" xfId="0" applyFont="1" applyFill="1" applyBorder="1" applyAlignment="1">
      <alignment vertical="center"/>
    </xf>
    <xf numFmtId="0" fontId="112" fillId="19" borderId="4" xfId="0" applyFont="1" applyFill="1" applyBorder="1" applyAlignment="1">
      <alignment vertical="center"/>
    </xf>
    <xf numFmtId="0" fontId="112" fillId="19" borderId="2" xfId="0" applyFont="1" applyFill="1" applyBorder="1" applyAlignment="1">
      <alignment horizontal="center" vertical="center" wrapText="1"/>
    </xf>
    <xf numFmtId="14" fontId="113" fillId="19" borderId="2" xfId="0" applyNumberFormat="1" applyFont="1" applyFill="1" applyBorder="1" applyAlignment="1">
      <alignment horizontal="center" vertical="center" wrapText="1"/>
    </xf>
    <xf numFmtId="0" fontId="99" fillId="0" borderId="3" xfId="0" applyFont="1" applyBorder="1"/>
    <xf numFmtId="0" fontId="99" fillId="0" borderId="5" xfId="0" applyFont="1" applyBorder="1"/>
    <xf numFmtId="0" fontId="99" fillId="0" borderId="4" xfId="0" applyFont="1" applyBorder="1"/>
    <xf numFmtId="0" fontId="99" fillId="0" borderId="2" xfId="0" applyFont="1" applyBorder="1"/>
    <xf numFmtId="168" fontId="99" fillId="22" borderId="2" xfId="16" applyNumberFormat="1" applyFont="1" applyFill="1" applyBorder="1" applyAlignment="1">
      <alignment horizontal="right"/>
    </xf>
    <xf numFmtId="0" fontId="113" fillId="20" borderId="3" xfId="0" applyFont="1" applyFill="1" applyBorder="1" applyAlignment="1">
      <alignment vertical="center"/>
    </xf>
    <xf numFmtId="0" fontId="112" fillId="20" borderId="5" xfId="0" applyFont="1" applyFill="1" applyBorder="1" applyAlignment="1">
      <alignment vertical="center"/>
    </xf>
    <xf numFmtId="0" fontId="112" fillId="20" borderId="4" xfId="0" applyFont="1" applyFill="1" applyBorder="1" applyAlignment="1">
      <alignment vertical="center"/>
    </xf>
    <xf numFmtId="0" fontId="112" fillId="20" borderId="2" xfId="0" applyFont="1" applyFill="1" applyBorder="1" applyAlignment="1">
      <alignment vertical="center"/>
    </xf>
    <xf numFmtId="168" fontId="113" fillId="20" borderId="2" xfId="16" applyNumberFormat="1" applyFont="1" applyFill="1" applyBorder="1" applyAlignment="1">
      <alignment horizontal="right" vertical="center"/>
    </xf>
    <xf numFmtId="168" fontId="116" fillId="22" borderId="2" xfId="16" applyNumberFormat="1" applyFont="1" applyFill="1" applyBorder="1" applyAlignment="1">
      <alignment horizontal="right"/>
    </xf>
    <xf numFmtId="0" fontId="114" fillId="0" borderId="0" xfId="0" applyFont="1" applyAlignment="1">
      <alignment horizontal="right" vertical="center"/>
    </xf>
    <xf numFmtId="0" fontId="112" fillId="24" borderId="2" xfId="0" applyFont="1" applyFill="1" applyBorder="1" applyAlignment="1">
      <alignment vertical="center"/>
    </xf>
    <xf numFmtId="0" fontId="99" fillId="24" borderId="2" xfId="0" applyFont="1" applyFill="1" applyBorder="1" applyAlignment="1">
      <alignment vertical="center"/>
    </xf>
    <xf numFmtId="9" fontId="112" fillId="24" borderId="2" xfId="20" applyFont="1" applyFill="1" applyBorder="1" applyAlignment="1">
      <alignment horizontal="right" vertical="center"/>
    </xf>
    <xf numFmtId="0" fontId="114" fillId="0" borderId="0" xfId="0" applyFont="1" applyAlignment="1">
      <alignment vertical="center"/>
    </xf>
    <xf numFmtId="0" fontId="99" fillId="0" borderId="3" xfId="0" applyFont="1" applyBorder="1" applyAlignment="1">
      <alignment vertical="center"/>
    </xf>
    <xf numFmtId="0" fontId="99" fillId="0" borderId="2" xfId="0" applyFont="1" applyBorder="1" applyAlignment="1">
      <alignment vertical="center" wrapText="1"/>
    </xf>
    <xf numFmtId="0" fontId="112" fillId="24" borderId="3" xfId="0" applyFont="1" applyFill="1" applyBorder="1" applyAlignment="1">
      <alignment vertical="center"/>
    </xf>
    <xf numFmtId="0" fontId="99" fillId="24" borderId="5" xfId="0" applyFont="1" applyFill="1" applyBorder="1" applyAlignment="1">
      <alignment vertical="center"/>
    </xf>
    <xf numFmtId="0" fontId="99" fillId="24" borderId="4" xfId="0" applyFont="1" applyFill="1" applyBorder="1" applyAlignment="1">
      <alignment vertical="center"/>
    </xf>
    <xf numFmtId="169" fontId="112" fillId="24" borderId="2" xfId="16" applyNumberFormat="1" applyFont="1" applyFill="1" applyBorder="1" applyAlignment="1">
      <alignment horizontal="right" vertical="center"/>
    </xf>
    <xf numFmtId="9" fontId="112" fillId="24" borderId="2" xfId="16" applyNumberFormat="1" applyFont="1" applyFill="1" applyBorder="1" applyAlignment="1">
      <alignment horizontal="right" vertical="center"/>
    </xf>
    <xf numFmtId="167" fontId="99" fillId="0" borderId="0" xfId="16" applyNumberFormat="1" applyFont="1" applyAlignment="1">
      <alignment horizontal="center" wrapText="1"/>
    </xf>
    <xf numFmtId="167" fontId="99" fillId="0" borderId="0" xfId="16" applyNumberFormat="1" applyFont="1"/>
    <xf numFmtId="0" fontId="90" fillId="0" borderId="10" xfId="0" applyFont="1" applyBorder="1" applyAlignment="1">
      <alignment horizontal="left" wrapText="1"/>
    </xf>
    <xf numFmtId="0" fontId="109" fillId="0" borderId="2" xfId="0" applyFont="1" applyBorder="1"/>
    <xf numFmtId="0" fontId="90" fillId="0" borderId="10" xfId="0" applyFont="1" applyBorder="1" applyAlignment="1">
      <alignment horizontal="right" wrapText="1"/>
    </xf>
    <xf numFmtId="0" fontId="90" fillId="0" borderId="0" xfId="0" applyFont="1" applyAlignment="1">
      <alignment wrapText="1"/>
    </xf>
    <xf numFmtId="0" fontId="83" fillId="0" borderId="0" xfId="0" applyFont="1"/>
    <xf numFmtId="0" fontId="99" fillId="23" borderId="2" xfId="0" applyFont="1" applyFill="1" applyBorder="1" applyAlignment="1">
      <alignment vertical="center"/>
    </xf>
    <xf numFmtId="0" fontId="99" fillId="5" borderId="74" xfId="0" applyFont="1" applyFill="1" applyBorder="1" applyAlignment="1">
      <alignment wrapText="1"/>
    </xf>
    <xf numFmtId="0" fontId="99" fillId="23" borderId="75" xfId="0" applyFont="1" applyFill="1" applyBorder="1"/>
    <xf numFmtId="4" fontId="99" fillId="5" borderId="76" xfId="0" applyNumberFormat="1" applyFont="1" applyFill="1" applyBorder="1"/>
    <xf numFmtId="4" fontId="99" fillId="5" borderId="77" xfId="0" applyNumberFormat="1" applyFont="1" applyFill="1" applyBorder="1"/>
    <xf numFmtId="0" fontId="99" fillId="23" borderId="78" xfId="0" applyFont="1" applyFill="1" applyBorder="1"/>
    <xf numFmtId="0" fontId="99" fillId="5" borderId="79" xfId="0" applyFont="1" applyFill="1" applyBorder="1"/>
    <xf numFmtId="0" fontId="99" fillId="5" borderId="80" xfId="0" applyFont="1" applyFill="1" applyBorder="1"/>
    <xf numFmtId="0" fontId="105" fillId="0" borderId="6" xfId="6" applyFont="1" applyBorder="1" applyAlignment="1">
      <alignment horizontal="left" vertical="center" wrapText="1"/>
    </xf>
    <xf numFmtId="1" fontId="26" fillId="3" borderId="6" xfId="0" applyNumberFormat="1" applyFont="1" applyFill="1" applyBorder="1" applyAlignment="1">
      <alignment horizontal="center" vertical="center"/>
    </xf>
    <xf numFmtId="0" fontId="102" fillId="0" borderId="2" xfId="6" applyFont="1" applyBorder="1" applyAlignment="1">
      <alignment horizontal="left" vertical="center" wrapText="1"/>
    </xf>
    <xf numFmtId="165" fontId="47" fillId="0" borderId="23" xfId="16" applyNumberFormat="1" applyFont="1" applyFill="1" applyBorder="1" applyAlignment="1">
      <alignment vertical="center" wrapText="1"/>
    </xf>
    <xf numFmtId="165" fontId="47" fillId="0" borderId="2" xfId="7" applyNumberFormat="1" applyFont="1" applyFill="1" applyBorder="1" applyAlignment="1">
      <alignment vertical="center" wrapText="1"/>
    </xf>
    <xf numFmtId="165" fontId="47" fillId="0" borderId="20" xfId="7" applyNumberFormat="1" applyFont="1" applyFill="1" applyBorder="1" applyAlignment="1">
      <alignment vertical="center" wrapText="1"/>
    </xf>
    <xf numFmtId="0" fontId="102" fillId="0" borderId="67" xfId="6" applyFont="1" applyBorder="1" applyAlignment="1">
      <alignment horizontal="left" vertical="center" wrapText="1"/>
    </xf>
    <xf numFmtId="0" fontId="102" fillId="0" borderId="37" xfId="6" applyFont="1" applyBorder="1" applyAlignment="1">
      <alignment horizontal="left" vertical="center" wrapText="1"/>
    </xf>
    <xf numFmtId="0" fontId="102" fillId="0" borderId="13" xfId="6" applyFont="1" applyBorder="1" applyAlignment="1">
      <alignment horizontal="left" vertical="center" wrapText="1"/>
    </xf>
    <xf numFmtId="0" fontId="102" fillId="0" borderId="6" xfId="6" applyFont="1" applyBorder="1" applyAlignment="1">
      <alignment horizontal="left" vertical="center" wrapText="1"/>
    </xf>
    <xf numFmtId="0" fontId="102" fillId="0" borderId="81" xfId="6" applyFont="1" applyBorder="1" applyAlignment="1">
      <alignment horizontal="left" vertical="center" wrapText="1"/>
    </xf>
    <xf numFmtId="0" fontId="81" fillId="6" borderId="23" xfId="6" applyFont="1" applyFill="1" applyBorder="1" applyAlignment="1">
      <alignment horizontal="left" vertical="center" wrapText="1"/>
    </xf>
    <xf numFmtId="0" fontId="80" fillId="6" borderId="6" xfId="6" applyFont="1" applyFill="1" applyBorder="1" applyAlignment="1">
      <alignment horizontal="left" vertical="center" wrapText="1"/>
    </xf>
    <xf numFmtId="0" fontId="80" fillId="6" borderId="23" xfId="6" applyFont="1" applyFill="1" applyBorder="1" applyAlignment="1">
      <alignment horizontal="left" vertical="center" wrapText="1"/>
    </xf>
    <xf numFmtId="0" fontId="102" fillId="0" borderId="14" xfId="6" applyFont="1" applyBorder="1" applyAlignment="1">
      <alignment horizontal="left" vertical="center" wrapText="1"/>
    </xf>
    <xf numFmtId="0" fontId="102" fillId="0" borderId="71" xfId="6" applyFont="1" applyBorder="1" applyAlignment="1">
      <alignment horizontal="left" vertical="center" wrapText="1"/>
    </xf>
    <xf numFmtId="0" fontId="102" fillId="0" borderId="65" xfId="6" applyFont="1" applyBorder="1" applyAlignment="1">
      <alignment horizontal="left" vertical="center" wrapText="1"/>
    </xf>
    <xf numFmtId="0" fontId="75" fillId="0" borderId="33" xfId="6" applyFont="1" applyBorder="1" applyAlignment="1">
      <alignment vertical="center" wrapText="1"/>
    </xf>
    <xf numFmtId="0" fontId="107" fillId="0" borderId="17" xfId="6" applyFont="1" applyBorder="1" applyAlignment="1">
      <alignment vertical="center" wrapText="1"/>
    </xf>
    <xf numFmtId="165" fontId="47" fillId="0" borderId="24" xfId="16" applyNumberFormat="1" applyFont="1" applyFill="1" applyBorder="1" applyAlignment="1">
      <alignment vertical="center" wrapText="1"/>
    </xf>
    <xf numFmtId="0" fontId="123" fillId="0" borderId="1" xfId="6" quotePrefix="1" applyFont="1" applyAlignment="1">
      <alignment horizontal="center" vertical="center"/>
    </xf>
    <xf numFmtId="0" fontId="102" fillId="0" borderId="2" xfId="6" quotePrefix="1" applyFont="1" applyBorder="1" applyAlignment="1">
      <alignment horizontal="left" vertical="center" wrapText="1"/>
    </xf>
    <xf numFmtId="0" fontId="124" fillId="0" borderId="2" xfId="0" applyFont="1" applyBorder="1" applyAlignment="1">
      <alignment wrapText="1"/>
    </xf>
    <xf numFmtId="1" fontId="92" fillId="3" borderId="2" xfId="0" applyNumberFormat="1" applyFont="1" applyFill="1" applyBorder="1" applyAlignment="1">
      <alignment horizontal="center" vertical="center"/>
    </xf>
    <xf numFmtId="0" fontId="90" fillId="6" borderId="2" xfId="0" applyFont="1" applyFill="1" applyBorder="1"/>
    <xf numFmtId="3" fontId="90" fillId="18" borderId="2" xfId="0" applyNumberFormat="1" applyFont="1" applyFill="1" applyBorder="1"/>
    <xf numFmtId="0" fontId="109" fillId="0" borderId="20" xfId="3" applyFont="1" applyBorder="1"/>
    <xf numFmtId="9" fontId="108" fillId="0" borderId="20" xfId="19" applyFont="1" applyBorder="1"/>
    <xf numFmtId="9" fontId="108" fillId="0" borderId="24" xfId="19" applyFont="1" applyBorder="1"/>
    <xf numFmtId="1" fontId="92" fillId="3" borderId="68" xfId="0" applyNumberFormat="1" applyFont="1" applyFill="1" applyBorder="1" applyAlignment="1">
      <alignment horizontal="center" vertical="center"/>
    </xf>
    <xf numFmtId="1" fontId="110" fillId="3" borderId="3" xfId="0" applyNumberFormat="1" applyFont="1" applyFill="1" applyBorder="1" applyAlignment="1">
      <alignment horizontal="center" vertical="center"/>
    </xf>
    <xf numFmtId="167" fontId="108" fillId="0" borderId="3" xfId="18" applyNumberFormat="1" applyFont="1" applyFill="1" applyBorder="1"/>
    <xf numFmtId="167" fontId="108" fillId="0" borderId="3" xfId="18" applyNumberFormat="1" applyFont="1" applyBorder="1"/>
    <xf numFmtId="167" fontId="108" fillId="0" borderId="66" xfId="18" applyNumberFormat="1" applyFont="1" applyFill="1" applyBorder="1"/>
    <xf numFmtId="0" fontId="109" fillId="0" borderId="21" xfId="3" applyFont="1" applyBorder="1"/>
    <xf numFmtId="9" fontId="108" fillId="0" borderId="21" xfId="19" applyFont="1" applyBorder="1"/>
    <xf numFmtId="9" fontId="108" fillId="0" borderId="22" xfId="19" applyFont="1" applyBorder="1"/>
    <xf numFmtId="3" fontId="90" fillId="18" borderId="23" xfId="0" applyNumberFormat="1" applyFont="1" applyFill="1" applyBorder="1"/>
    <xf numFmtId="0" fontId="90" fillId="6" borderId="3" xfId="0" applyFont="1" applyFill="1" applyBorder="1"/>
    <xf numFmtId="3" fontId="90" fillId="18" borderId="3" xfId="0" applyNumberFormat="1" applyFont="1" applyFill="1" applyBorder="1"/>
    <xf numFmtId="3" fontId="90" fillId="18" borderId="66" xfId="0" applyNumberFormat="1" applyFont="1" applyFill="1" applyBorder="1"/>
    <xf numFmtId="0" fontId="109" fillId="0" borderId="1" xfId="0" applyFont="1" applyBorder="1" applyAlignment="1">
      <alignment horizontal="center"/>
    </xf>
    <xf numFmtId="9" fontId="90" fillId="6" borderId="2" xfId="20" applyFont="1" applyFill="1" applyBorder="1"/>
    <xf numFmtId="0" fontId="102" fillId="0" borderId="1" xfId="6" applyFont="1" applyAlignment="1">
      <alignment horizontal="left" vertical="center" wrapText="1"/>
    </xf>
    <xf numFmtId="0" fontId="126" fillId="0" borderId="2" xfId="6" quotePrefix="1" applyFont="1" applyBorder="1" applyAlignment="1">
      <alignment horizontal="left" vertical="center" wrapText="1"/>
    </xf>
    <xf numFmtId="0" fontId="124" fillId="0" borderId="23" xfId="0" applyFont="1" applyBorder="1" applyAlignment="1">
      <alignment wrapText="1"/>
    </xf>
    <xf numFmtId="0" fontId="124" fillId="0" borderId="3" xfId="0" applyFont="1" applyBorder="1"/>
    <xf numFmtId="0" fontId="124" fillId="0" borderId="66" xfId="0" applyFont="1" applyBorder="1"/>
    <xf numFmtId="170" fontId="24" fillId="6" borderId="3" xfId="20" applyNumberFormat="1" applyFont="1" applyFill="1" applyBorder="1" applyProtection="1"/>
    <xf numFmtId="0" fontId="109" fillId="0" borderId="11" xfId="17" applyFont="1" applyBorder="1"/>
    <xf numFmtId="49" fontId="22" fillId="2" borderId="3" xfId="0" applyNumberFormat="1" applyFont="1" applyFill="1" applyBorder="1" applyAlignment="1">
      <alignment horizontal="center" vertical="center"/>
    </xf>
    <xf numFmtId="49" fontId="22" fillId="2" borderId="4" xfId="0" applyNumberFormat="1" applyFont="1" applyFill="1" applyBorder="1" applyAlignment="1">
      <alignment horizontal="center" vertical="center"/>
    </xf>
    <xf numFmtId="0" fontId="57" fillId="3" borderId="1" xfId="0" applyFont="1" applyFill="1" applyBorder="1" applyAlignment="1">
      <alignment horizontal="center" vertical="top" wrapText="1"/>
    </xf>
    <xf numFmtId="0" fontId="30" fillId="3" borderId="1" xfId="0" applyFont="1" applyFill="1" applyBorder="1" applyAlignment="1">
      <alignment horizontal="center" vertical="top" wrapText="1"/>
    </xf>
    <xf numFmtId="2" fontId="5" fillId="8" borderId="3" xfId="0" applyNumberFormat="1" applyFont="1" applyFill="1" applyBorder="1" applyAlignment="1" applyProtection="1">
      <alignment horizontal="center" vertical="center"/>
      <protection locked="0"/>
    </xf>
    <xf numFmtId="2" fontId="5" fillId="8" borderId="5" xfId="0" applyNumberFormat="1" applyFont="1" applyFill="1" applyBorder="1" applyAlignment="1" applyProtection="1">
      <alignment horizontal="center" vertical="center"/>
      <protection locked="0"/>
    </xf>
    <xf numFmtId="2" fontId="5" fillId="8" borderId="4" xfId="0" applyNumberFormat="1" applyFont="1" applyFill="1" applyBorder="1" applyAlignment="1" applyProtection="1">
      <alignment horizontal="center" vertical="center"/>
      <protection locked="0"/>
    </xf>
    <xf numFmtId="49" fontId="22" fillId="2" borderId="9" xfId="0" applyNumberFormat="1" applyFont="1" applyFill="1" applyBorder="1" applyAlignment="1">
      <alignment horizontal="center" vertical="center"/>
    </xf>
    <xf numFmtId="49" fontId="22" fillId="2" borderId="1" xfId="0" applyNumberFormat="1" applyFont="1" applyFill="1" applyBorder="1" applyAlignment="1">
      <alignment horizontal="center" vertical="center"/>
    </xf>
    <xf numFmtId="49" fontId="22" fillId="2" borderId="10" xfId="0" applyNumberFormat="1" applyFont="1" applyFill="1" applyBorder="1" applyAlignment="1">
      <alignment horizontal="center" vertical="center"/>
    </xf>
    <xf numFmtId="49" fontId="39" fillId="3" borderId="1" xfId="0" applyNumberFormat="1" applyFont="1" applyFill="1" applyBorder="1" applyAlignment="1">
      <alignment horizontal="center"/>
    </xf>
    <xf numFmtId="0" fontId="5" fillId="3" borderId="1" xfId="0" applyFont="1" applyFill="1" applyBorder="1" applyAlignment="1">
      <alignment horizontal="center"/>
    </xf>
    <xf numFmtId="49" fontId="21" fillId="2" borderId="2" xfId="0" applyNumberFormat="1" applyFont="1" applyFill="1" applyBorder="1" applyAlignment="1">
      <alignment horizontal="center"/>
    </xf>
    <xf numFmtId="49" fontId="58" fillId="5" borderId="2" xfId="0" applyNumberFormat="1" applyFont="1" applyFill="1" applyBorder="1" applyAlignment="1">
      <alignment horizontal="center"/>
    </xf>
    <xf numFmtId="49" fontId="36" fillId="5" borderId="2" xfId="0" applyNumberFormat="1" applyFont="1" applyFill="1" applyBorder="1" applyAlignment="1">
      <alignment horizontal="center"/>
    </xf>
    <xf numFmtId="49" fontId="37" fillId="5" borderId="2" xfId="0" applyNumberFormat="1" applyFont="1" applyFill="1" applyBorder="1" applyAlignment="1">
      <alignment horizontal="center"/>
    </xf>
    <xf numFmtId="0" fontId="56" fillId="7" borderId="12" xfId="0" applyFont="1" applyFill="1" applyBorder="1" applyAlignment="1">
      <alignment horizontal="center"/>
    </xf>
    <xf numFmtId="0" fontId="5" fillId="7" borderId="1" xfId="0" applyFont="1" applyFill="1" applyBorder="1" applyAlignment="1">
      <alignment horizontal="center"/>
    </xf>
    <xf numFmtId="49" fontId="23" fillId="8" borderId="6" xfId="0" applyNumberFormat="1" applyFont="1" applyFill="1" applyBorder="1" applyAlignment="1" applyProtection="1">
      <alignment horizontal="center" vertical="center" wrapText="1"/>
      <protection locked="0"/>
    </xf>
    <xf numFmtId="49" fontId="23" fillId="8" borderId="13" xfId="0" applyNumberFormat="1" applyFont="1" applyFill="1" applyBorder="1" applyAlignment="1" applyProtection="1">
      <alignment horizontal="center" vertical="center" wrapText="1"/>
      <protection locked="0"/>
    </xf>
    <xf numFmtId="49" fontId="23" fillId="8" borderId="14" xfId="0" applyNumberFormat="1" applyFont="1" applyFill="1" applyBorder="1" applyAlignment="1" applyProtection="1">
      <alignment horizontal="center" vertical="center" wrapText="1"/>
      <protection locked="0"/>
    </xf>
    <xf numFmtId="49" fontId="18" fillId="2" borderId="27" xfId="0" applyNumberFormat="1" applyFont="1" applyFill="1" applyBorder="1" applyAlignment="1">
      <alignment horizontal="center" vertical="center" textRotation="90"/>
    </xf>
    <xf numFmtId="49" fontId="18" fillId="2" borderId="10" xfId="0" applyNumberFormat="1" applyFont="1" applyFill="1" applyBorder="1" applyAlignment="1">
      <alignment horizontal="center" vertical="center" textRotation="90"/>
    </xf>
    <xf numFmtId="0" fontId="30" fillId="3" borderId="1" xfId="0" applyFont="1" applyFill="1" applyBorder="1" applyAlignment="1">
      <alignment horizontal="center" vertical="center" wrapText="1"/>
    </xf>
    <xf numFmtId="0" fontId="30" fillId="3" borderId="1" xfId="0" applyFont="1" applyFill="1" applyBorder="1" applyAlignment="1">
      <alignment horizontal="center" vertical="center"/>
    </xf>
    <xf numFmtId="49" fontId="7" fillId="4" borderId="6" xfId="0" applyNumberFormat="1" applyFont="1" applyFill="1" applyBorder="1" applyAlignment="1" applyProtection="1">
      <alignment horizontal="center" vertical="center" wrapText="1"/>
      <protection locked="0"/>
    </xf>
    <xf numFmtId="49" fontId="7" fillId="4" borderId="13" xfId="0" applyNumberFormat="1" applyFont="1" applyFill="1" applyBorder="1" applyAlignment="1" applyProtection="1">
      <alignment horizontal="center" vertical="center" wrapText="1"/>
      <protection locked="0"/>
    </xf>
    <xf numFmtId="49" fontId="7" fillId="4" borderId="14" xfId="0" applyNumberFormat="1" applyFont="1" applyFill="1" applyBorder="1" applyAlignment="1" applyProtection="1">
      <alignment horizontal="center" vertical="center" wrapText="1"/>
      <protection locked="0"/>
    </xf>
    <xf numFmtId="0" fontId="8" fillId="8" borderId="6" xfId="0" applyNumberFormat="1" applyFont="1" applyFill="1" applyBorder="1" applyAlignment="1">
      <alignment horizontal="center" wrapText="1"/>
    </xf>
    <xf numFmtId="0" fontId="8" fillId="8" borderId="13" xfId="0" applyNumberFormat="1" applyFont="1" applyFill="1" applyBorder="1" applyAlignment="1">
      <alignment horizontal="center" wrapText="1"/>
    </xf>
    <xf numFmtId="0" fontId="8" fillId="8" borderId="14" xfId="0" applyNumberFormat="1" applyFont="1" applyFill="1" applyBorder="1" applyAlignment="1">
      <alignment horizontal="center" wrapText="1"/>
    </xf>
    <xf numFmtId="0" fontId="9" fillId="8" borderId="6" xfId="0" applyNumberFormat="1" applyFont="1" applyFill="1" applyBorder="1" applyAlignment="1">
      <alignment horizontal="center"/>
    </xf>
    <xf numFmtId="0" fontId="9" fillId="8" borderId="13" xfId="0" applyNumberFormat="1" applyFont="1" applyFill="1" applyBorder="1" applyAlignment="1">
      <alignment horizontal="center"/>
    </xf>
    <xf numFmtId="0" fontId="9" fillId="8" borderId="14" xfId="0" applyNumberFormat="1" applyFont="1" applyFill="1" applyBorder="1" applyAlignment="1">
      <alignment horizontal="center"/>
    </xf>
    <xf numFmtId="49" fontId="23" fillId="8" borderId="2" xfId="0" applyNumberFormat="1" applyFont="1" applyFill="1" applyBorder="1" applyAlignment="1" applyProtection="1">
      <alignment horizontal="center" vertical="center" wrapText="1"/>
      <protection locked="0"/>
    </xf>
    <xf numFmtId="49" fontId="7" fillId="8" borderId="13" xfId="0" applyNumberFormat="1" applyFont="1" applyFill="1" applyBorder="1" applyAlignment="1" applyProtection="1">
      <alignment horizontal="center" vertical="center" wrapText="1"/>
      <protection locked="0"/>
    </xf>
    <xf numFmtId="49" fontId="7" fillId="8" borderId="14" xfId="0" applyNumberFormat="1" applyFont="1" applyFill="1" applyBorder="1" applyAlignment="1" applyProtection="1">
      <alignment horizontal="center" vertical="center" wrapText="1"/>
      <protection locked="0"/>
    </xf>
    <xf numFmtId="49" fontId="20" fillId="2" borderId="1" xfId="0" applyNumberFormat="1" applyFont="1" applyFill="1" applyBorder="1" applyAlignment="1">
      <alignment horizontal="right"/>
    </xf>
    <xf numFmtId="0" fontId="20" fillId="2" borderId="1" xfId="0" applyNumberFormat="1" applyFont="1" applyFill="1" applyBorder="1" applyAlignment="1">
      <alignment horizontal="right"/>
    </xf>
    <xf numFmtId="49" fontId="16" fillId="0" borderId="2" xfId="0" applyNumberFormat="1" applyFont="1" applyBorder="1" applyAlignment="1">
      <alignment vertical="center"/>
    </xf>
    <xf numFmtId="0" fontId="34" fillId="0" borderId="2" xfId="0" applyFont="1" applyBorder="1" applyAlignment="1">
      <alignment vertical="center"/>
    </xf>
    <xf numFmtId="49" fontId="16" fillId="0" borderId="6" xfId="0" applyNumberFormat="1" applyFont="1" applyBorder="1" applyAlignment="1">
      <alignment vertical="center"/>
    </xf>
    <xf numFmtId="0" fontId="34" fillId="0" borderId="6" xfId="0" applyFont="1" applyBorder="1" applyAlignment="1">
      <alignment vertical="center"/>
    </xf>
    <xf numFmtId="0" fontId="16" fillId="0" borderId="3" xfId="0" applyFont="1" applyBorder="1" applyAlignment="1">
      <alignment horizontal="left" vertical="center"/>
    </xf>
    <xf numFmtId="0" fontId="16" fillId="0" borderId="5" xfId="0" applyFont="1" applyBorder="1" applyAlignment="1">
      <alignment horizontal="left" vertical="center"/>
    </xf>
    <xf numFmtId="0" fontId="16" fillId="0" borderId="4" xfId="0" applyFont="1" applyBorder="1" applyAlignment="1">
      <alignment horizontal="left" vertical="center"/>
    </xf>
    <xf numFmtId="49" fontId="86" fillId="0" borderId="2" xfId="0" applyNumberFormat="1" applyFont="1" applyBorder="1" applyAlignment="1">
      <alignment horizontal="center" vertical="center" wrapText="1"/>
    </xf>
    <xf numFmtId="0" fontId="86" fillId="0" borderId="2" xfId="0" applyFont="1" applyBorder="1" applyAlignment="1">
      <alignment horizontal="center" vertical="center" wrapText="1"/>
    </xf>
    <xf numFmtId="49" fontId="12" fillId="0" borderId="2" xfId="0" applyNumberFormat="1" applyFont="1" applyBorder="1" applyAlignment="1">
      <alignment vertical="center"/>
    </xf>
    <xf numFmtId="0" fontId="5" fillId="0" borderId="2" xfId="0" applyFont="1" applyBorder="1" applyAlignment="1">
      <alignment vertical="center"/>
    </xf>
    <xf numFmtId="49" fontId="93" fillId="0" borderId="2" xfId="0" applyNumberFormat="1" applyFont="1" applyBorder="1" applyAlignment="1">
      <alignment horizontal="right" vertical="center"/>
    </xf>
    <xf numFmtId="0" fontId="5" fillId="0" borderId="2" xfId="0" applyFont="1" applyBorder="1" applyAlignment="1">
      <alignment horizontal="right" vertical="center"/>
    </xf>
    <xf numFmtId="0" fontId="90" fillId="0" borderId="2" xfId="0" applyFont="1" applyBorder="1" applyAlignment="1">
      <alignment horizontal="right" vertical="center"/>
    </xf>
    <xf numFmtId="49" fontId="16" fillId="0" borderId="2" xfId="0" applyNumberFormat="1" applyFont="1" applyBorder="1" applyAlignment="1">
      <alignment horizontal="center" vertical="center"/>
    </xf>
    <xf numFmtId="0" fontId="34" fillId="0" borderId="2" xfId="0" applyFont="1" applyBorder="1" applyAlignment="1">
      <alignment horizontal="center" vertical="center"/>
    </xf>
    <xf numFmtId="49" fontId="12"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right" vertical="center"/>
    </xf>
    <xf numFmtId="49" fontId="93" fillId="0" borderId="2" xfId="0" applyNumberFormat="1" applyFont="1" applyBorder="1" applyAlignment="1">
      <alignment horizontal="left" vertical="center"/>
    </xf>
    <xf numFmtId="0" fontId="5" fillId="0" borderId="2" xfId="0" applyFont="1" applyBorder="1" applyAlignment="1">
      <alignment horizontal="left" vertical="center"/>
    </xf>
    <xf numFmtId="0" fontId="12" fillId="0" borderId="2" xfId="0" applyFont="1" applyBorder="1" applyAlignment="1">
      <alignment vertical="center"/>
    </xf>
    <xf numFmtId="49" fontId="96" fillId="0" borderId="0" xfId="0" applyNumberFormat="1" applyFont="1" applyAlignment="1">
      <alignment horizontal="center" vertical="center"/>
    </xf>
    <xf numFmtId="0" fontId="96" fillId="0" borderId="0" xfId="0" applyFont="1" applyAlignment="1">
      <alignment horizontal="center" vertical="center"/>
    </xf>
    <xf numFmtId="0" fontId="86" fillId="0" borderId="0" xfId="0" applyFont="1" applyAlignment="1">
      <alignment horizontal="center" vertical="center"/>
    </xf>
    <xf numFmtId="49" fontId="14" fillId="0" borderId="6"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86" fillId="0" borderId="2" xfId="0" applyFont="1" applyBorder="1" applyAlignment="1">
      <alignment horizontal="right" vertical="center" wrapText="1"/>
    </xf>
    <xf numFmtId="49" fontId="94" fillId="0" borderId="2" xfId="0" applyNumberFormat="1" applyFont="1" applyBorder="1" applyAlignment="1">
      <alignment horizontal="center" vertical="center"/>
    </xf>
    <xf numFmtId="0" fontId="94" fillId="0" borderId="2" xfId="0" applyFont="1" applyBorder="1" applyAlignment="1">
      <alignment horizontal="center" vertical="center"/>
    </xf>
    <xf numFmtId="0" fontId="93" fillId="0" borderId="2" xfId="0" applyFont="1" applyBorder="1" applyAlignment="1">
      <alignment horizontal="right" vertical="center"/>
    </xf>
    <xf numFmtId="49" fontId="14" fillId="0" borderId="3"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4" xfId="0" applyNumberFormat="1" applyFont="1" applyBorder="1" applyAlignment="1">
      <alignment horizontal="left" vertical="center"/>
    </xf>
    <xf numFmtId="49" fontId="13" fillId="0" borderId="2" xfId="0" applyNumberFormat="1" applyFont="1" applyBorder="1" applyAlignment="1">
      <alignment vertical="center" textRotation="90"/>
    </xf>
    <xf numFmtId="0" fontId="5" fillId="0" borderId="2" xfId="0" applyFont="1" applyBorder="1" applyAlignment="1">
      <alignment vertical="center" textRotation="90"/>
    </xf>
    <xf numFmtId="49" fontId="94" fillId="0" borderId="2" xfId="0" applyNumberFormat="1" applyFont="1" applyBorder="1" applyAlignment="1">
      <alignment horizontal="center" vertical="center" textRotation="90"/>
    </xf>
    <xf numFmtId="0" fontId="94" fillId="0" borderId="2" xfId="0" applyFont="1" applyBorder="1" applyAlignment="1">
      <alignment horizontal="center" vertical="center" textRotation="90"/>
    </xf>
    <xf numFmtId="0" fontId="30" fillId="3" borderId="0" xfId="0" applyFont="1" applyFill="1" applyAlignment="1">
      <alignment horizontal="center" vertical="center" wrapText="1"/>
    </xf>
    <xf numFmtId="0" fontId="30" fillId="3" borderId="0" xfId="0" applyFont="1" applyFill="1" applyAlignment="1">
      <alignment horizontal="center" vertical="center"/>
    </xf>
    <xf numFmtId="0" fontId="86" fillId="0" borderId="0" xfId="0" applyFont="1" applyAlignment="1">
      <alignment horizontal="left" wrapText="1"/>
    </xf>
    <xf numFmtId="0" fontId="5" fillId="3" borderId="2" xfId="0" applyFont="1" applyFill="1" applyBorder="1" applyAlignment="1">
      <alignment horizontal="left" vertical="center"/>
    </xf>
    <xf numFmtId="0" fontId="89" fillId="3" borderId="0" xfId="0" applyFont="1" applyFill="1" applyAlignment="1">
      <alignment horizontal="center"/>
    </xf>
    <xf numFmtId="49" fontId="17" fillId="0" borderId="2" xfId="0" applyNumberFormat="1" applyFont="1" applyBorder="1" applyAlignment="1">
      <alignment horizontal="center"/>
    </xf>
    <xf numFmtId="0" fontId="125" fillId="0" borderId="2" xfId="6" applyFont="1" applyBorder="1" applyAlignment="1">
      <alignment horizontal="left" vertical="center" wrapText="1"/>
    </xf>
    <xf numFmtId="0" fontId="102" fillId="0" borderId="3" xfId="6" applyFont="1" applyBorder="1" applyAlignment="1">
      <alignment horizontal="left" vertical="center" wrapText="1"/>
    </xf>
    <xf numFmtId="0" fontId="102" fillId="0" borderId="5" xfId="6" applyFont="1" applyBorder="1" applyAlignment="1">
      <alignment horizontal="left" vertical="center" wrapText="1"/>
    </xf>
    <xf numFmtId="0" fontId="102" fillId="0" borderId="4" xfId="6" applyFont="1" applyBorder="1" applyAlignment="1">
      <alignment horizontal="left" vertical="center" wrapText="1"/>
    </xf>
    <xf numFmtId="0" fontId="47" fillId="0" borderId="46" xfId="2" applyFont="1" applyBorder="1" applyAlignment="1">
      <alignment horizontal="left" vertical="center" wrapText="1"/>
    </xf>
    <xf numFmtId="0" fontId="47" fillId="0" borderId="47" xfId="2" applyFont="1" applyBorder="1" applyAlignment="1">
      <alignment horizontal="left" vertical="center" wrapText="1"/>
    </xf>
    <xf numFmtId="0" fontId="47" fillId="0" borderId="48" xfId="2" applyFont="1" applyBorder="1" applyAlignment="1">
      <alignment horizontal="left" vertical="center" wrapText="1"/>
    </xf>
    <xf numFmtId="0" fontId="47" fillId="0" borderId="19" xfId="2" applyFont="1" applyBorder="1" applyAlignment="1">
      <alignment horizontal="left" vertical="center" wrapText="1"/>
    </xf>
    <xf numFmtId="0" fontId="47" fillId="0" borderId="5" xfId="2" applyFont="1" applyBorder="1" applyAlignment="1">
      <alignment horizontal="left" vertical="center" wrapText="1"/>
    </xf>
    <xf numFmtId="0" fontId="47" fillId="0" borderId="4" xfId="2" applyFont="1" applyBorder="1" applyAlignment="1">
      <alignment horizontal="left" vertical="center" wrapText="1"/>
    </xf>
    <xf numFmtId="0" fontId="79" fillId="6" borderId="19" xfId="6" applyFont="1" applyFill="1" applyBorder="1" applyAlignment="1">
      <alignment horizontal="left" vertical="center" wrapText="1"/>
    </xf>
    <xf numFmtId="0" fontId="79" fillId="6" borderId="5" xfId="6" applyFont="1" applyFill="1" applyBorder="1" applyAlignment="1">
      <alignment horizontal="left" vertical="center" wrapText="1"/>
    </xf>
    <xf numFmtId="0" fontId="79" fillId="6" borderId="4" xfId="6" applyFont="1" applyFill="1" applyBorder="1" applyAlignment="1">
      <alignment horizontal="left" vertical="center" wrapText="1"/>
    </xf>
    <xf numFmtId="0" fontId="79" fillId="6" borderId="46" xfId="6" applyFont="1" applyFill="1" applyBorder="1" applyAlignment="1">
      <alignment horizontal="left" vertical="center" wrapText="1"/>
    </xf>
    <xf numFmtId="0" fontId="79" fillId="6" borderId="47" xfId="6" applyFont="1" applyFill="1" applyBorder="1" applyAlignment="1">
      <alignment horizontal="left" vertical="center" wrapText="1"/>
    </xf>
    <xf numFmtId="0" fontId="71" fillId="0" borderId="49" xfId="6" applyFont="1" applyBorder="1" applyAlignment="1">
      <alignment horizontal="left" vertical="center" wrapText="1"/>
    </xf>
    <xf numFmtId="0" fontId="71" fillId="0" borderId="50" xfId="6" applyFont="1" applyBorder="1" applyAlignment="1">
      <alignment horizontal="left" vertical="center" wrapText="1"/>
    </xf>
    <xf numFmtId="0" fontId="71" fillId="0" borderId="51" xfId="6" quotePrefix="1" applyFont="1" applyBorder="1" applyAlignment="1">
      <alignment horizontal="left" vertical="center" wrapText="1"/>
    </xf>
    <xf numFmtId="0" fontId="71" fillId="0" borderId="52" xfId="6" quotePrefix="1" applyFont="1" applyBorder="1" applyAlignment="1">
      <alignment horizontal="left" vertical="center" wrapText="1"/>
    </xf>
    <xf numFmtId="0" fontId="71" fillId="0" borderId="32" xfId="6" applyFont="1" applyBorder="1" applyAlignment="1">
      <alignment horizontal="left" vertical="center" wrapText="1"/>
    </xf>
    <xf numFmtId="0" fontId="71" fillId="0" borderId="33" xfId="6" applyFont="1" applyBorder="1" applyAlignment="1">
      <alignment horizontal="left" vertical="center" wrapText="1"/>
    </xf>
    <xf numFmtId="0" fontId="73" fillId="0" borderId="36" xfId="6" applyFont="1" applyBorder="1" applyAlignment="1">
      <alignment horizontal="left" vertical="center" wrapText="1"/>
    </xf>
    <xf numFmtId="0" fontId="73" fillId="0" borderId="1" xfId="6" applyFont="1" applyAlignment="1">
      <alignment horizontal="left" vertical="center" wrapText="1"/>
    </xf>
    <xf numFmtId="0" fontId="73" fillId="0" borderId="39" xfId="6" applyFont="1" applyBorder="1" applyAlignment="1">
      <alignment horizontal="left" vertical="center" wrapText="1"/>
    </xf>
    <xf numFmtId="0" fontId="73" fillId="0" borderId="12" xfId="6" applyFont="1" applyBorder="1" applyAlignment="1">
      <alignment horizontal="left" vertical="center" wrapText="1"/>
    </xf>
    <xf numFmtId="0" fontId="71" fillId="0" borderId="41" xfId="6" applyFont="1" applyBorder="1" applyAlignment="1">
      <alignment horizontal="left" vertical="center" wrapText="1"/>
    </xf>
    <xf numFmtId="0" fontId="71" fillId="0" borderId="42" xfId="6" applyFont="1" applyBorder="1" applyAlignment="1">
      <alignment horizontal="left" vertical="center" wrapText="1"/>
    </xf>
    <xf numFmtId="0" fontId="71" fillId="0" borderId="44" xfId="6" applyFont="1" applyBorder="1" applyAlignment="1">
      <alignment horizontal="left" vertical="center" wrapText="1"/>
    </xf>
    <xf numFmtId="0" fontId="71" fillId="0" borderId="45" xfId="6" applyFont="1" applyBorder="1" applyAlignment="1">
      <alignment horizontal="left" vertical="center" wrapText="1"/>
    </xf>
    <xf numFmtId="0" fontId="30" fillId="3" borderId="32" xfId="0" applyFont="1" applyFill="1" applyBorder="1" applyAlignment="1">
      <alignment horizontal="center" vertical="center" wrapText="1"/>
    </xf>
    <xf numFmtId="0" fontId="30" fillId="3" borderId="33" xfId="0" applyFont="1" applyFill="1" applyBorder="1" applyAlignment="1">
      <alignment horizontal="center" vertical="center" wrapText="1"/>
    </xf>
    <xf numFmtId="0" fontId="30" fillId="3" borderId="72" xfId="0" applyFont="1" applyFill="1" applyBorder="1" applyAlignment="1">
      <alignment horizontal="center" vertical="center" wrapText="1"/>
    </xf>
    <xf numFmtId="0" fontId="30" fillId="3" borderId="36" xfId="0" applyFont="1" applyFill="1" applyBorder="1" applyAlignment="1">
      <alignment horizontal="center" vertical="center" wrapText="1"/>
    </xf>
    <xf numFmtId="0" fontId="30" fillId="3" borderId="73" xfId="0" applyFont="1" applyFill="1" applyBorder="1" applyAlignment="1">
      <alignment horizontal="center" vertical="center" wrapText="1"/>
    </xf>
    <xf numFmtId="0" fontId="30" fillId="3" borderId="69" xfId="0" applyFont="1" applyFill="1" applyBorder="1" applyAlignment="1">
      <alignment horizontal="center" vertical="center" wrapText="1"/>
    </xf>
    <xf numFmtId="0" fontId="30" fillId="3" borderId="29" xfId="0" applyFont="1" applyFill="1" applyBorder="1" applyAlignment="1">
      <alignment horizontal="center" vertical="center" wrapText="1"/>
    </xf>
    <xf numFmtId="0" fontId="30" fillId="3" borderId="64" xfId="0" applyFont="1" applyFill="1" applyBorder="1" applyAlignment="1">
      <alignment horizontal="center" vertical="center" wrapText="1"/>
    </xf>
    <xf numFmtId="0" fontId="69" fillId="0" borderId="1" xfId="6" applyFont="1" applyAlignment="1">
      <alignment horizontal="center" vertical="center" wrapText="1"/>
    </xf>
    <xf numFmtId="0" fontId="66" fillId="0" borderId="1" xfId="6" applyFont="1" applyAlignment="1">
      <alignment horizontal="left" vertical="top" wrapText="1"/>
    </xf>
    <xf numFmtId="0" fontId="67" fillId="0" borderId="3" xfId="6" applyFont="1" applyBorder="1" applyAlignment="1">
      <alignment horizontal="left" vertical="center"/>
    </xf>
    <xf numFmtId="0" fontId="2" fillId="0" borderId="5" xfId="6" applyBorder="1" applyAlignment="1">
      <alignment horizontal="left" vertical="center"/>
    </xf>
    <xf numFmtId="0" fontId="2" fillId="0" borderId="4" xfId="6" applyBorder="1" applyAlignment="1">
      <alignment horizontal="left" vertical="center"/>
    </xf>
    <xf numFmtId="0" fontId="43" fillId="0" borderId="1" xfId="6" applyFont="1" applyAlignment="1">
      <alignment horizontal="center" vertical="center"/>
    </xf>
    <xf numFmtId="0" fontId="71" fillId="0" borderId="53" xfId="6" quotePrefix="1" applyFont="1" applyBorder="1" applyAlignment="1">
      <alignment horizontal="left" vertical="center" wrapText="1"/>
    </xf>
    <xf numFmtId="0" fontId="71" fillId="0" borderId="54" xfId="6" quotePrefix="1" applyFont="1" applyBorder="1" applyAlignment="1">
      <alignment horizontal="left" vertical="center" wrapText="1"/>
    </xf>
    <xf numFmtId="0" fontId="71" fillId="0" borderId="49" xfId="6" quotePrefix="1" applyFont="1" applyBorder="1" applyAlignment="1">
      <alignment horizontal="left" vertical="center" wrapText="1"/>
    </xf>
    <xf numFmtId="0" fontId="71" fillId="0" borderId="50" xfId="6" quotePrefix="1" applyFont="1" applyBorder="1" applyAlignment="1">
      <alignment horizontal="left" vertical="center" wrapText="1"/>
    </xf>
    <xf numFmtId="0" fontId="71" fillId="0" borderId="44" xfId="6" quotePrefix="1" applyFont="1" applyBorder="1" applyAlignment="1">
      <alignment horizontal="left" vertical="center" wrapText="1"/>
    </xf>
    <xf numFmtId="0" fontId="71" fillId="0" borderId="45" xfId="6" quotePrefix="1" applyFont="1" applyBorder="1" applyAlignment="1">
      <alignment horizontal="left" vertical="center" wrapText="1"/>
    </xf>
    <xf numFmtId="0" fontId="71" fillId="0" borderId="15" xfId="6" applyFont="1" applyBorder="1" applyAlignment="1">
      <alignment horizontal="left" vertical="center" wrapText="1"/>
    </xf>
    <xf numFmtId="0" fontId="71" fillId="0" borderId="63" xfId="6" applyFont="1" applyBorder="1" applyAlignment="1">
      <alignment horizontal="left" vertical="center" wrapText="1"/>
    </xf>
    <xf numFmtId="0" fontId="77" fillId="0" borderId="1" xfId="6" applyFont="1" applyAlignment="1">
      <alignment horizontal="left" vertical="center"/>
    </xf>
    <xf numFmtId="0" fontId="71" fillId="0" borderId="57" xfId="6" quotePrefix="1" applyFont="1" applyBorder="1" applyAlignment="1">
      <alignment horizontal="left" vertical="center" wrapText="1"/>
    </xf>
    <xf numFmtId="0" fontId="71" fillId="0" borderId="58" xfId="6" quotePrefix="1" applyFont="1" applyBorder="1" applyAlignment="1">
      <alignment horizontal="left" vertical="center" wrapText="1"/>
    </xf>
    <xf numFmtId="0" fontId="79" fillId="6" borderId="61" xfId="6" applyFont="1" applyFill="1" applyBorder="1" applyAlignment="1">
      <alignment horizontal="left" vertical="center" wrapText="1"/>
    </xf>
    <xf numFmtId="0" fontId="79" fillId="6" borderId="62" xfId="6" applyFont="1" applyFill="1" applyBorder="1" applyAlignment="1">
      <alignment horizontal="left" vertical="center" wrapText="1"/>
    </xf>
    <xf numFmtId="0" fontId="47" fillId="0" borderId="21" xfId="2" applyFont="1" applyBorder="1" applyAlignment="1">
      <alignment horizontal="left" vertical="center" wrapText="1"/>
    </xf>
    <xf numFmtId="0" fontId="47" fillId="0" borderId="2" xfId="2" applyFont="1" applyBorder="1" applyAlignment="1">
      <alignment horizontal="left" vertical="center" wrapText="1"/>
    </xf>
    <xf numFmtId="0" fontId="53" fillId="2" borderId="22" xfId="2" applyFont="1" applyFill="1" applyBorder="1" applyAlignment="1">
      <alignment horizontal="left" vertical="center" wrapText="1"/>
    </xf>
    <xf numFmtId="0" fontId="53" fillId="2" borderId="23" xfId="2" applyFont="1" applyFill="1" applyBorder="1" applyAlignment="1">
      <alignment horizontal="left" vertical="center" wrapText="1"/>
    </xf>
    <xf numFmtId="0" fontId="47" fillId="0" borderId="25" xfId="2" applyFont="1" applyBorder="1" applyAlignment="1">
      <alignment horizontal="left" vertical="center" wrapText="1"/>
    </xf>
    <xf numFmtId="0" fontId="47" fillId="0" borderId="17" xfId="2" applyFont="1" applyBorder="1" applyAlignment="1">
      <alignment horizontal="left" vertical="center" wrapText="1"/>
    </xf>
    <xf numFmtId="0" fontId="45" fillId="0" borderId="70" xfId="2" applyFont="1" applyBorder="1" applyAlignment="1">
      <alignment horizontal="center" vertical="center" wrapText="1"/>
    </xf>
    <xf numFmtId="0" fontId="45" fillId="0" borderId="59" xfId="2" applyFont="1" applyBorder="1" applyAlignment="1">
      <alignment horizontal="center" vertical="center" wrapText="1"/>
    </xf>
    <xf numFmtId="0" fontId="83" fillId="0" borderId="68" xfId="2" quotePrefix="1" applyFont="1" applyBorder="1" applyAlignment="1">
      <alignment horizontal="center" vertical="center" wrapText="1"/>
    </xf>
    <xf numFmtId="0" fontId="83" fillId="0" borderId="16" xfId="2" applyFont="1" applyBorder="1" applyAlignment="1">
      <alignment horizontal="center" vertical="center" wrapText="1"/>
    </xf>
    <xf numFmtId="0" fontId="83" fillId="0" borderId="3" xfId="2" quotePrefix="1" applyFont="1" applyBorder="1" applyAlignment="1">
      <alignment horizontal="center" vertical="center" wrapText="1"/>
    </xf>
    <xf numFmtId="0" fontId="83" fillId="0" borderId="4" xfId="2" applyFont="1" applyBorder="1" applyAlignment="1">
      <alignment horizontal="center" vertical="center" wrapText="1"/>
    </xf>
    <xf numFmtId="0" fontId="45" fillId="0" borderId="1" xfId="2" applyFont="1" applyAlignment="1">
      <alignment horizontal="center" vertical="center" wrapText="1"/>
    </xf>
    <xf numFmtId="0" fontId="45" fillId="0" borderId="10" xfId="2" applyFont="1" applyBorder="1" applyAlignment="1">
      <alignment horizontal="center" vertical="center" wrapText="1"/>
    </xf>
    <xf numFmtId="0" fontId="47" fillId="0" borderId="15" xfId="2" applyFont="1" applyBorder="1" applyAlignment="1">
      <alignment horizontal="left" vertical="center" wrapText="1"/>
    </xf>
    <xf numFmtId="0" fontId="47" fillId="0" borderId="16" xfId="2" applyFont="1" applyBorder="1" applyAlignment="1">
      <alignment horizontal="left" vertical="center" wrapText="1"/>
    </xf>
    <xf numFmtId="0" fontId="77" fillId="9" borderId="0" xfId="0" applyFont="1" applyFill="1" applyAlignment="1">
      <alignment horizontal="left" vertical="top" wrapText="1"/>
    </xf>
    <xf numFmtId="0" fontId="53" fillId="2" borderId="66" xfId="2" applyFont="1" applyFill="1" applyBorder="1" applyAlignment="1">
      <alignment horizontal="center" vertical="center" wrapText="1"/>
    </xf>
    <xf numFmtId="0" fontId="53" fillId="2" borderId="48" xfId="2" applyFont="1" applyFill="1" applyBorder="1" applyAlignment="1">
      <alignment horizontal="center" vertical="center" wrapText="1"/>
    </xf>
    <xf numFmtId="0" fontId="52" fillId="0" borderId="26" xfId="2" applyFont="1" applyBorder="1" applyAlignment="1">
      <alignment horizontal="left" vertical="center" wrapText="1"/>
    </xf>
    <xf numFmtId="0" fontId="52" fillId="0" borderId="14" xfId="2" applyFont="1" applyBorder="1" applyAlignment="1">
      <alignment horizontal="left" vertical="center" wrapText="1"/>
    </xf>
    <xf numFmtId="0" fontId="52" fillId="0" borderId="22" xfId="2" applyFont="1" applyBorder="1" applyAlignment="1">
      <alignment horizontal="left" vertical="center" wrapText="1"/>
    </xf>
    <xf numFmtId="0" fontId="52" fillId="0" borderId="23" xfId="2" applyFont="1" applyBorder="1" applyAlignment="1">
      <alignment horizontal="left" vertical="center" wrapText="1"/>
    </xf>
    <xf numFmtId="0" fontId="83" fillId="0" borderId="66" xfId="2" quotePrefix="1" applyFont="1" applyBorder="1" applyAlignment="1">
      <alignment horizontal="center" vertical="center" wrapText="1"/>
    </xf>
    <xf numFmtId="0" fontId="83" fillId="0" borderId="48" xfId="2" applyFont="1" applyBorder="1" applyAlignment="1">
      <alignment horizontal="center" vertical="center" wrapText="1"/>
    </xf>
    <xf numFmtId="0" fontId="47" fillId="0" borderId="21" xfId="2" applyFont="1" applyBorder="1" applyAlignment="1">
      <alignment horizontal="left" vertical="center"/>
    </xf>
    <xf numFmtId="0" fontId="53" fillId="25" borderId="1" xfId="3" applyFont="1" applyFill="1" applyAlignment="1">
      <alignment horizontal="left" vertical="center"/>
    </xf>
    <xf numFmtId="0" fontId="53" fillId="25" borderId="12" xfId="3" applyFont="1" applyFill="1" applyBorder="1" applyAlignment="1">
      <alignment horizontal="left" vertical="center"/>
    </xf>
    <xf numFmtId="0" fontId="108" fillId="16" borderId="25" xfId="17" applyFont="1" applyFill="1" applyBorder="1" applyAlignment="1">
      <alignment horizontal="center" wrapText="1"/>
    </xf>
    <xf numFmtId="0" fontId="108" fillId="16" borderId="21" xfId="17" applyFont="1" applyFill="1" applyBorder="1" applyAlignment="1">
      <alignment horizontal="center" wrapText="1"/>
    </xf>
    <xf numFmtId="0" fontId="111" fillId="0" borderId="3" xfId="0" applyFont="1" applyBorder="1" applyAlignment="1">
      <alignment horizontal="left" vertical="top" wrapText="1"/>
    </xf>
    <xf numFmtId="0" fontId="111" fillId="0" borderId="5" xfId="0" applyFont="1" applyBorder="1" applyAlignment="1">
      <alignment horizontal="left" vertical="top" wrapText="1"/>
    </xf>
    <xf numFmtId="0" fontId="111" fillId="0" borderId="4" xfId="0" applyFont="1" applyBorder="1" applyAlignment="1">
      <alignment horizontal="left" vertical="top" wrapText="1"/>
    </xf>
    <xf numFmtId="0" fontId="90" fillId="18" borderId="3" xfId="0" applyFont="1" applyFill="1" applyBorder="1" applyAlignment="1">
      <alignment horizontal="left" vertical="top"/>
    </xf>
    <xf numFmtId="0" fontId="90" fillId="18" borderId="5" xfId="0" applyFont="1" applyFill="1" applyBorder="1" applyAlignment="1">
      <alignment horizontal="left" vertical="top"/>
    </xf>
    <xf numFmtId="0" fontId="90" fillId="18" borderId="4" xfId="0" applyFont="1" applyFill="1" applyBorder="1" applyAlignment="1">
      <alignment horizontal="left" vertical="top"/>
    </xf>
    <xf numFmtId="0" fontId="109" fillId="0" borderId="11" xfId="17" applyFont="1" applyBorder="1" applyAlignment="1">
      <alignment horizontal="center"/>
    </xf>
    <xf numFmtId="0" fontId="109" fillId="0" borderId="12" xfId="17" applyFont="1" applyBorder="1" applyAlignment="1">
      <alignment horizontal="center"/>
    </xf>
    <xf numFmtId="0" fontId="109" fillId="0" borderId="82" xfId="17" applyFont="1" applyBorder="1" applyAlignment="1">
      <alignment horizontal="center"/>
    </xf>
    <xf numFmtId="0" fontId="53" fillId="2" borderId="32" xfId="2" applyFont="1" applyFill="1" applyBorder="1" applyAlignment="1">
      <alignment horizontal="left" vertical="center" wrapText="1"/>
    </xf>
    <xf numFmtId="0" fontId="53" fillId="2" borderId="33" xfId="2" applyFont="1" applyFill="1" applyBorder="1" applyAlignment="1">
      <alignment horizontal="left" vertical="center" wrapText="1"/>
    </xf>
    <xf numFmtId="0" fontId="53" fillId="2" borderId="72" xfId="2" applyFont="1" applyFill="1" applyBorder="1" applyAlignment="1">
      <alignment horizontal="left" vertical="center" wrapText="1"/>
    </xf>
    <xf numFmtId="0" fontId="53" fillId="17" borderId="32" xfId="2" applyFont="1" applyFill="1" applyBorder="1" applyAlignment="1">
      <alignment horizontal="left" vertical="center" wrapText="1"/>
    </xf>
    <xf numFmtId="0" fontId="53" fillId="17" borderId="33" xfId="2" applyFont="1" applyFill="1" applyBorder="1" applyAlignment="1">
      <alignment horizontal="left" vertical="center" wrapText="1"/>
    </xf>
    <xf numFmtId="0" fontId="53" fillId="17" borderId="39" xfId="2" applyFont="1" applyFill="1" applyBorder="1" applyAlignment="1">
      <alignment horizontal="left" vertical="center" wrapText="1"/>
    </xf>
    <xf numFmtId="0" fontId="53" fillId="17" borderId="12" xfId="2" applyFont="1" applyFill="1" applyBorder="1" applyAlignment="1">
      <alignment horizontal="left" vertical="center" wrapText="1"/>
    </xf>
    <xf numFmtId="0" fontId="108" fillId="16" borderId="18" xfId="17" applyFont="1" applyFill="1" applyBorder="1" applyAlignment="1">
      <alignment horizontal="center" wrapText="1"/>
    </xf>
    <xf numFmtId="0" fontId="108" fillId="16" borderId="20" xfId="17" applyFont="1" applyFill="1" applyBorder="1" applyAlignment="1">
      <alignment horizontal="center" wrapText="1"/>
    </xf>
    <xf numFmtId="0" fontId="108" fillId="0" borderId="21" xfId="17" applyFont="1" applyBorder="1" applyAlignment="1">
      <alignment horizontal="left" vertical="top"/>
    </xf>
    <xf numFmtId="0" fontId="108" fillId="0" borderId="2" xfId="17" applyFont="1" applyBorder="1" applyAlignment="1">
      <alignment horizontal="left" vertical="top"/>
    </xf>
    <xf numFmtId="0" fontId="108" fillId="0" borderId="22" xfId="17" applyFont="1" applyBorder="1" applyAlignment="1">
      <alignment horizontal="left" vertical="top"/>
    </xf>
    <xf numFmtId="0" fontId="108" fillId="0" borderId="23" xfId="17" applyFont="1" applyBorder="1" applyAlignment="1">
      <alignment horizontal="left" vertical="top"/>
    </xf>
    <xf numFmtId="0" fontId="108" fillId="16" borderId="21" xfId="17" applyFont="1" applyFill="1" applyBorder="1" applyAlignment="1">
      <alignment horizontal="left"/>
    </xf>
    <xf numFmtId="0" fontId="108" fillId="16" borderId="2" xfId="17" applyFont="1" applyFill="1" applyBorder="1" applyAlignment="1">
      <alignment horizontal="left"/>
    </xf>
    <xf numFmtId="0" fontId="53" fillId="2" borderId="36" xfId="2" applyFont="1" applyFill="1" applyBorder="1" applyAlignment="1">
      <alignment horizontal="left" vertical="center" wrapText="1"/>
    </xf>
    <xf numFmtId="0" fontId="53" fillId="2" borderId="1" xfId="2" applyFont="1" applyFill="1" applyAlignment="1">
      <alignment horizontal="left" vertical="center" wrapText="1"/>
    </xf>
    <xf numFmtId="0" fontId="108" fillId="0" borderId="46" xfId="17" applyFont="1" applyBorder="1" applyAlignment="1">
      <alignment horizontal="left"/>
    </xf>
    <xf numFmtId="0" fontId="108" fillId="0" borderId="47" xfId="17" applyFont="1" applyBorder="1" applyAlignment="1">
      <alignment horizontal="left"/>
    </xf>
    <xf numFmtId="0" fontId="108" fillId="0" borderId="48" xfId="17" applyFont="1" applyBorder="1" applyAlignment="1">
      <alignment horizontal="left"/>
    </xf>
    <xf numFmtId="0" fontId="90" fillId="18" borderId="3" xfId="0" applyFont="1" applyFill="1" applyBorder="1" applyAlignment="1">
      <alignment horizontal="left" vertical="top" wrapText="1"/>
    </xf>
    <xf numFmtId="0" fontId="111" fillId="0" borderId="2" xfId="0" applyFont="1" applyBorder="1" applyAlignment="1">
      <alignment horizontal="left" vertical="top" wrapText="1"/>
    </xf>
    <xf numFmtId="0" fontId="108" fillId="16" borderId="35" xfId="17" applyFont="1" applyFill="1" applyBorder="1" applyAlignment="1">
      <alignment horizontal="center" wrapText="1"/>
    </xf>
    <xf numFmtId="0" fontId="108" fillId="16" borderId="55" xfId="17" applyFont="1" applyFill="1" applyBorder="1" applyAlignment="1">
      <alignment horizontal="center" wrapText="1"/>
    </xf>
    <xf numFmtId="0" fontId="53" fillId="17" borderId="34" xfId="2" applyFont="1" applyFill="1" applyBorder="1" applyAlignment="1">
      <alignment horizontal="left" vertical="center" wrapText="1"/>
    </xf>
    <xf numFmtId="0" fontId="53" fillId="17" borderId="36" xfId="2" applyFont="1" applyFill="1" applyBorder="1" applyAlignment="1">
      <alignment horizontal="left" vertical="center" wrapText="1"/>
    </xf>
    <xf numFmtId="0" fontId="53" fillId="17" borderId="1" xfId="2" applyFont="1" applyFill="1" applyAlignment="1">
      <alignment horizontal="left" vertical="center" wrapText="1"/>
    </xf>
    <xf numFmtId="0" fontId="53" fillId="17" borderId="10" xfId="2" applyFont="1" applyFill="1" applyBorder="1" applyAlignment="1">
      <alignment horizontal="left" vertical="center" wrapText="1"/>
    </xf>
    <xf numFmtId="0" fontId="53" fillId="17" borderId="28" xfId="2" applyFont="1" applyFill="1" applyBorder="1" applyAlignment="1">
      <alignment horizontal="left" vertical="center" wrapText="1"/>
    </xf>
    <xf numFmtId="0" fontId="108" fillId="16" borderId="32" xfId="17" applyFont="1" applyFill="1" applyBorder="1" applyAlignment="1">
      <alignment horizontal="center" wrapText="1"/>
    </xf>
    <xf numFmtId="0" fontId="108" fillId="16" borderId="36" xfId="17" applyFont="1" applyFill="1" applyBorder="1" applyAlignment="1">
      <alignment horizontal="center" wrapText="1"/>
    </xf>
    <xf numFmtId="0" fontId="99" fillId="5" borderId="2" xfId="0" applyFont="1" applyFill="1" applyBorder="1" applyAlignment="1">
      <alignment horizontal="center" vertical="center" wrapText="1"/>
    </xf>
    <xf numFmtId="0" fontId="99" fillId="5" borderId="2" xfId="0" applyFont="1" applyFill="1" applyBorder="1" applyAlignment="1">
      <alignment horizontal="center" vertical="top"/>
    </xf>
    <xf numFmtId="0" fontId="99" fillId="5" borderId="6" xfId="0" applyFont="1" applyFill="1" applyBorder="1" applyAlignment="1">
      <alignment horizontal="center" vertical="top"/>
    </xf>
    <xf numFmtId="0" fontId="99" fillId="0" borderId="3" xfId="0" applyFont="1" applyBorder="1" applyAlignment="1">
      <alignment horizontal="left" vertical="top" wrapText="1"/>
    </xf>
    <xf numFmtId="0" fontId="99" fillId="0" borderId="5" xfId="0" applyFont="1" applyBorder="1" applyAlignment="1">
      <alignment horizontal="left" vertical="top" wrapText="1"/>
    </xf>
    <xf numFmtId="0" fontId="99" fillId="0" borderId="4" xfId="0" applyFont="1" applyBorder="1" applyAlignment="1">
      <alignment horizontal="left" vertical="top" wrapText="1"/>
    </xf>
    <xf numFmtId="0" fontId="99" fillId="21" borderId="3" xfId="0" applyFont="1" applyFill="1" applyBorder="1" applyAlignment="1">
      <alignment horizontal="left" vertical="center"/>
    </xf>
    <xf numFmtId="0" fontId="99" fillId="21" borderId="5" xfId="0" applyFont="1" applyFill="1" applyBorder="1" applyAlignment="1">
      <alignment horizontal="left" vertical="center"/>
    </xf>
    <xf numFmtId="0" fontId="99" fillId="21" borderId="4" xfId="0" applyFont="1" applyFill="1" applyBorder="1" applyAlignment="1">
      <alignment horizontal="left" vertical="center"/>
    </xf>
    <xf numFmtId="0" fontId="99" fillId="0" borderId="3" xfId="0" quotePrefix="1" applyFont="1" applyBorder="1" applyAlignment="1">
      <alignment horizontal="left" vertical="center" wrapText="1"/>
    </xf>
    <xf numFmtId="0" fontId="99" fillId="0" borderId="5" xfId="0" quotePrefix="1" applyFont="1" applyBorder="1" applyAlignment="1">
      <alignment horizontal="left" vertical="center" wrapText="1"/>
    </xf>
    <xf numFmtId="0" fontId="99" fillId="0" borderId="4" xfId="0" quotePrefix="1" applyFont="1" applyBorder="1" applyAlignment="1">
      <alignment horizontal="left" vertical="center" wrapText="1"/>
    </xf>
    <xf numFmtId="0" fontId="99" fillId="0" borderId="0" xfId="0" quotePrefix="1" applyFont="1" applyAlignment="1">
      <alignment horizontal="left" vertical="top" wrapText="1"/>
    </xf>
    <xf numFmtId="2" fontId="122" fillId="8" borderId="2" xfId="0" applyNumberFormat="1" applyFont="1" applyFill="1" applyBorder="1" applyAlignment="1">
      <alignment horizontal="center" vertical="center" wrapText="1"/>
    </xf>
    <xf numFmtId="0" fontId="122" fillId="8" borderId="2" xfId="0" applyFont="1" applyFill="1" applyBorder="1" applyAlignment="1">
      <alignment horizontal="center" vertical="center"/>
    </xf>
    <xf numFmtId="0" fontId="111" fillId="0" borderId="1" xfId="0" applyFont="1" applyBorder="1" applyAlignment="1">
      <alignment vertical="top" wrapText="1"/>
    </xf>
  </cellXfs>
  <cellStyles count="21">
    <cellStyle name="Lien hypertexte 2" xfId="11" xr:uid="{94175C93-DA8F-483E-8682-F5D3303A65BB}"/>
    <cellStyle name="Milliers" xfId="16" builtinId="3"/>
    <cellStyle name="Milliers 2" xfId="4" xr:uid="{1C482A1C-ACC1-44C0-BE7C-757F7E8BB816}"/>
    <cellStyle name="Milliers 3" xfId="7" xr:uid="{4C19C5EA-04D2-4D3A-A26C-3FF82091AC68}"/>
    <cellStyle name="Milliers 4" xfId="18" xr:uid="{A780C45B-EA00-4E85-90F9-35C896B2A59D}"/>
    <cellStyle name="Normal" xfId="0" builtinId="0"/>
    <cellStyle name="Normal 2" xfId="1" xr:uid="{00000000-0005-0000-0000-000002000000}"/>
    <cellStyle name="Normal 2 2" xfId="2" xr:uid="{382E34EC-C13D-4540-8AA2-4D39D95F047B}"/>
    <cellStyle name="Normal 3" xfId="3" xr:uid="{075FC21A-F3C4-4052-AF2D-1E9A4AE4E0B4}"/>
    <cellStyle name="Normal 3 2" xfId="15" xr:uid="{34C43E7A-65CB-4554-8B87-F8592D40BD7E}"/>
    <cellStyle name="Normal 4" xfId="5" xr:uid="{161B05BA-930B-43D3-9E78-D39B6C524A24}"/>
    <cellStyle name="Normal 5" xfId="6" xr:uid="{1D1ECF63-D41D-4474-8F16-1B35F46FE896}"/>
    <cellStyle name="Normal 6" xfId="17" xr:uid="{D26FBBF6-A4BF-488E-B158-091873181D2B}"/>
    <cellStyle name="p wg 10c" xfId="13" xr:uid="{97B3008B-981E-4864-B5C6-C2670A018E30}"/>
    <cellStyle name="Pourcentage" xfId="20" builtinId="5"/>
    <cellStyle name="Pourcentage 2" xfId="19" xr:uid="{9D34728E-9246-4221-9408-8E275F512D5B}"/>
    <cellStyle name="Style 1 2" xfId="8" xr:uid="{96D6100D-0AEB-4E17-946F-A4273DA903FE}"/>
    <cellStyle name="Style 11" xfId="12" xr:uid="{A1336E99-AE4D-4B52-A371-C7CB39B329E1}"/>
    <cellStyle name="Style 2" xfId="10" xr:uid="{55EC7042-2795-4D36-AAEC-AC44972316D9}"/>
    <cellStyle name="Style 3 centré" xfId="14" xr:uid="{3754E988-1E16-47B8-9CF1-615F75DEAC45}"/>
    <cellStyle name="Style 5" xfId="9" xr:uid="{26261CAF-2082-4E9D-90F5-009D9CD56B7C}"/>
  </cellStyles>
  <dxfs count="67">
    <dxf>
      <fill>
        <patternFill>
          <bgColor rgb="FF00B050"/>
        </patternFill>
      </fill>
    </dxf>
    <dxf>
      <font>
        <color theme="0"/>
      </font>
      <fill>
        <patternFill>
          <bgColor rgb="FFFF0000"/>
        </patternFill>
      </fill>
    </dxf>
    <dxf>
      <fill>
        <patternFill>
          <bgColor rgb="FFFF0000"/>
        </patternFill>
      </fill>
    </dxf>
    <dxf>
      <fill>
        <patternFill>
          <bgColor rgb="FFC00000"/>
        </patternFill>
      </fill>
    </dxf>
    <dxf>
      <fill>
        <patternFill>
          <bgColor rgb="FF00B050"/>
        </patternFill>
      </fill>
    </dxf>
    <dxf>
      <font>
        <color theme="0"/>
      </font>
      <fill>
        <patternFill>
          <bgColor rgb="FFFF0000"/>
        </patternFill>
      </fill>
    </dxf>
    <dxf>
      <fill>
        <patternFill>
          <bgColor rgb="FFFF0000"/>
        </patternFill>
      </fill>
    </dxf>
    <dxf>
      <fill>
        <patternFill>
          <bgColor rgb="FF00B050"/>
        </patternFill>
      </fill>
    </dxf>
    <dxf>
      <font>
        <color theme="0"/>
      </font>
      <fill>
        <patternFill>
          <bgColor rgb="FFFF0000"/>
        </patternFill>
      </fill>
    </dxf>
    <dxf>
      <fill>
        <patternFill>
          <bgColor rgb="FFC00000"/>
        </patternFill>
      </fill>
    </dxf>
    <dxf>
      <fill>
        <patternFill>
          <bgColor rgb="FFFF0000"/>
        </patternFill>
      </fill>
    </dxf>
    <dxf>
      <fill>
        <gradientFill degree="90">
          <stop position="0">
            <color theme="0"/>
          </stop>
          <stop position="0.5">
            <color theme="9" tint="0.40000610370189521"/>
          </stop>
          <stop position="1">
            <color theme="0"/>
          </stop>
        </gradientFill>
      </fill>
    </dxf>
    <dxf>
      <fill>
        <gradientFill degree="90">
          <stop position="0">
            <color theme="0"/>
          </stop>
          <stop position="0.5">
            <color theme="9" tint="0.40000610370189521"/>
          </stop>
          <stop position="1">
            <color theme="0"/>
          </stop>
        </gradientFill>
      </fill>
    </dxf>
    <dxf>
      <font>
        <strike val="0"/>
        <color rgb="FFC00000"/>
      </font>
      <fill>
        <patternFill>
          <bgColor rgb="FFF2DBD8"/>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C000"/>
        </patternFill>
      </fill>
    </dxf>
    <dxf>
      <fill>
        <patternFill>
          <bgColor rgb="FFFFFF00"/>
        </patternFill>
      </fill>
    </dxf>
    <dxf>
      <fill>
        <patternFill>
          <bgColor theme="0" tint="-0.14996795556505021"/>
        </patternFill>
      </fill>
    </dxf>
    <dxf>
      <fill>
        <patternFill>
          <bgColor rgb="FF273476"/>
        </patternFill>
      </fill>
    </dxf>
    <dxf>
      <fill>
        <patternFill>
          <bgColor theme="8" tint="0.79998168889431442"/>
        </patternFill>
      </fill>
    </dxf>
    <dxf>
      <font>
        <color rgb="FF9C0006"/>
      </font>
      <fill>
        <patternFill>
          <bgColor rgb="FFFFC7CE"/>
        </patternFill>
      </fill>
    </dxf>
    <dxf>
      <fill>
        <patternFill>
          <bgColor theme="8" tint="0.79998168889431442"/>
        </patternFill>
      </fill>
    </dxf>
    <dxf>
      <fill>
        <patternFill>
          <bgColor theme="8" tint="0.79998168889431442"/>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595959"/>
      <rgbColor rgb="FFB4C6E7"/>
      <rgbColor rgb="FFA9CD90"/>
      <rgbColor rgb="00000000"/>
      <rgbColor rgb="FFFFC7CE"/>
      <rgbColor rgb="FF9C0006"/>
      <rgbColor rgb="FF3F3F3F"/>
      <rgbColor rgb="FFF2F2F2"/>
      <rgbColor rgb="FF000090"/>
      <rgbColor rgb="FFD9E2F3"/>
      <rgbColor rgb="FFE2EEDA"/>
      <rgbColor rgb="FFC0C0C0"/>
      <rgbColor rgb="FFD8D8D8"/>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DBD8"/>
      <color rgb="FFFFFF00"/>
      <color rgb="FFDDDDDD"/>
      <color rgb="FFFFFF99"/>
      <color rgb="FFF0F8A0"/>
      <color rgb="FFEEF16B"/>
      <color rgb="FFFF0613"/>
      <color rgb="FF273476"/>
      <color rgb="FFFFFF66"/>
      <color rgb="FFA6C1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588645</xdr:colOff>
      <xdr:row>1</xdr:row>
      <xdr:rowOff>164465</xdr:rowOff>
    </xdr:from>
    <xdr:to>
      <xdr:col>1</xdr:col>
      <xdr:colOff>2134172</xdr:colOff>
      <xdr:row>9</xdr:row>
      <xdr:rowOff>16056</xdr:rowOff>
    </xdr:to>
    <xdr:pic>
      <xdr:nvPicPr>
        <xdr:cNvPr id="4" name="Image 3" descr="Imag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42975" y="371475"/>
          <a:ext cx="1534097" cy="1809750"/>
        </a:xfrm>
        <a:prstGeom prst="rect">
          <a:avLst/>
        </a:prstGeom>
        <a:ln w="12700" cap="flat">
          <a:noFill/>
          <a:miter lim="400000"/>
        </a:ln>
        <a:effectLst/>
      </xdr:spPr>
    </xdr:pic>
    <xdr:clientData/>
  </xdr:twoCellAnchor>
  <xdr:twoCellAnchor editAs="absolute">
    <xdr:from>
      <xdr:col>9</xdr:col>
      <xdr:colOff>25945</xdr:colOff>
      <xdr:row>4</xdr:row>
      <xdr:rowOff>47940</xdr:rowOff>
    </xdr:from>
    <xdr:to>
      <xdr:col>17</xdr:col>
      <xdr:colOff>47898</xdr:colOff>
      <xdr:row>8</xdr:row>
      <xdr:rowOff>8997</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4439739" y="1219424"/>
          <a:ext cx="8536215" cy="777486"/>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sp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 </a:t>
          </a:r>
          <a:r>
            <a:rPr kumimoji="0" lang="fr-FR" sz="1400" b="0" i="0" u="none" strike="noStrike" cap="none" spc="0" normalizeH="0" baseline="0">
              <a:ln>
                <a:noFill/>
              </a:ln>
              <a:solidFill>
                <a:srgbClr val="FFFF00"/>
              </a:solidFill>
              <a:effectLst/>
              <a:uFillTx/>
              <a:latin typeface="Calibri"/>
              <a:ea typeface="Calibri"/>
              <a:cs typeface="Calibri"/>
              <a:sym typeface="Calibri"/>
            </a:rPr>
            <a:t>seules les cases jaune sont à compléter</a:t>
          </a:r>
          <a:r>
            <a:rPr kumimoji="0" lang="fr-FR" sz="1400" b="0" i="0" u="none" strike="noStrike" cap="none" spc="0" normalizeH="0" baseline="0">
              <a:ln>
                <a:noFill/>
              </a:ln>
              <a:solidFill>
                <a:schemeClr val="bg1"/>
              </a:solidFill>
              <a:effectLst/>
              <a:uFillTx/>
              <a:latin typeface="Calibri"/>
              <a:ea typeface="Calibri"/>
              <a:cs typeface="Calibri"/>
              <a:sym typeface="Calibri"/>
            </a:rPr>
            <a:t>. Les autres cellules sont des vérifications.</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Si une des cellules de cet onglet passe en rouge vérifiez vos données </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ou contactez l'ADEME car ces situations peuvent être bloquantes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93528</xdr:colOff>
      <xdr:row>1</xdr:row>
      <xdr:rowOff>90</xdr:rowOff>
    </xdr:from>
    <xdr:to>
      <xdr:col>2</xdr:col>
      <xdr:colOff>784046</xdr:colOff>
      <xdr:row>7</xdr:row>
      <xdr:rowOff>115074</xdr:rowOff>
    </xdr:to>
    <xdr:pic>
      <xdr:nvPicPr>
        <xdr:cNvPr id="2" name="Image 1" descr="Image 1">
          <a:extLst>
            <a:ext uri="{FF2B5EF4-FFF2-40B4-BE49-F238E27FC236}">
              <a16:creationId xmlns:a16="http://schemas.microsoft.com/office/drawing/2014/main" id="{35025AF9-452A-4F13-A829-A62F98BDF965}"/>
            </a:ext>
          </a:extLst>
        </xdr:cNvPr>
        <xdr:cNvPicPr>
          <a:picLocks noChangeAspect="1"/>
        </xdr:cNvPicPr>
      </xdr:nvPicPr>
      <xdr:blipFill>
        <a:blip xmlns:r="http://schemas.openxmlformats.org/officeDocument/2006/relationships" r:embed="rId1"/>
        <a:stretch>
          <a:fillRect/>
        </a:stretch>
      </xdr:blipFill>
      <xdr:spPr>
        <a:xfrm>
          <a:off x="445862" y="198210"/>
          <a:ext cx="1141640" cy="1350150"/>
        </a:xfrm>
        <a:prstGeom prst="rect">
          <a:avLst/>
        </a:prstGeom>
        <a:ln w="12700" cap="flat">
          <a:noFill/>
          <a:miter lim="400000"/>
        </a:ln>
        <a:effectLst/>
      </xdr:spPr>
    </xdr:pic>
    <xdr:clientData/>
  </xdr:twoCellAnchor>
  <xdr:twoCellAnchor editAs="absolute">
    <xdr:from>
      <xdr:col>4</xdr:col>
      <xdr:colOff>1829766</xdr:colOff>
      <xdr:row>4</xdr:row>
      <xdr:rowOff>134605</xdr:rowOff>
    </xdr:from>
    <xdr:to>
      <xdr:col>13</xdr:col>
      <xdr:colOff>130810</xdr:colOff>
      <xdr:row>7</xdr:row>
      <xdr:rowOff>76200</xdr:rowOff>
    </xdr:to>
    <xdr:sp macro="" textlink="">
      <xdr:nvSpPr>
        <xdr:cNvPr id="4" name="Rectangle 3">
          <a:extLst>
            <a:ext uri="{FF2B5EF4-FFF2-40B4-BE49-F238E27FC236}">
              <a16:creationId xmlns:a16="http://schemas.microsoft.com/office/drawing/2014/main" id="{C6C1516E-8FA7-4F26-A0E8-CF0ACB9AB4CE}"/>
            </a:ext>
          </a:extLst>
        </xdr:cNvPr>
        <xdr:cNvSpPr/>
      </xdr:nvSpPr>
      <xdr:spPr>
        <a:xfrm>
          <a:off x="5279933" y="953755"/>
          <a:ext cx="8359867" cy="541670"/>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sp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rgbClr val="FFFF00"/>
              </a:solidFill>
              <a:effectLst/>
              <a:uFillTx/>
              <a:latin typeface="Calibri"/>
              <a:ea typeface="Calibri"/>
              <a:cs typeface="Calibri"/>
              <a:sym typeface="Calibri"/>
            </a:rPr>
            <a:t>Sur cet onglet, seules les cases jaunes sont à compléter avec vos prévisions</a:t>
          </a:r>
          <a:endParaRPr lang="fr-FR" sz="1400">
            <a:solidFill>
              <a:srgbClr val="FFFF00"/>
            </a:solidFill>
            <a:effectLst/>
          </a:endParaRPr>
        </a:p>
        <a:p>
          <a:pPr algn="ctr"/>
          <a:r>
            <a:rPr kumimoji="0" lang="fr-FR" sz="1400" b="0" i="0" u="none" strike="noStrike" cap="none" spc="0" normalizeH="0" baseline="0">
              <a:ln>
                <a:noFill/>
              </a:ln>
              <a:solidFill>
                <a:schemeClr val="bg1"/>
              </a:solidFill>
              <a:effectLst/>
              <a:uFillTx/>
              <a:latin typeface="Calibri"/>
              <a:ea typeface="Calibri"/>
              <a:cs typeface="Calibri"/>
            </a:rPr>
            <a:t>Dans ce tableau les ETP sont a indiquer par année et non en cumulé</a:t>
          </a:r>
        </a:p>
      </xdr:txBody>
    </xdr:sp>
    <xdr:clientData/>
  </xdr:twoCellAnchor>
  <xdr:twoCellAnchor editAs="absolute">
    <xdr:from>
      <xdr:col>2</xdr:col>
      <xdr:colOff>2328</xdr:colOff>
      <xdr:row>43</xdr:row>
      <xdr:rowOff>121420</xdr:rowOff>
    </xdr:from>
    <xdr:to>
      <xdr:col>13</xdr:col>
      <xdr:colOff>688763</xdr:colOff>
      <xdr:row>77</xdr:row>
      <xdr:rowOff>85020</xdr:rowOff>
    </xdr:to>
    <xdr:sp macro="" textlink="">
      <xdr:nvSpPr>
        <xdr:cNvPr id="6" name="Rectangle 5">
          <a:extLst>
            <a:ext uri="{FF2B5EF4-FFF2-40B4-BE49-F238E27FC236}">
              <a16:creationId xmlns:a16="http://schemas.microsoft.com/office/drawing/2014/main" id="{62EECD91-E73A-4B54-9603-EFB2D0420506}"/>
            </a:ext>
          </a:extLst>
        </xdr:cNvPr>
        <xdr:cNvSpPr/>
      </xdr:nvSpPr>
      <xdr:spPr>
        <a:xfrm>
          <a:off x="796078" y="8779293"/>
          <a:ext cx="13365268" cy="6809958"/>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r>
            <a:rPr lang="fr-FR" sz="1200" b="1" i="0">
              <a:solidFill>
                <a:schemeClr val="bg1"/>
              </a:solidFill>
              <a:effectLst/>
              <a:latin typeface="+mn-lt"/>
              <a:ea typeface="+mn-ea"/>
              <a:cs typeface="+mn-cs"/>
            </a:rPr>
            <a:t>MODE</a:t>
          </a:r>
          <a:r>
            <a:rPr lang="fr-FR" sz="1200" b="1" i="0" baseline="0">
              <a:solidFill>
                <a:schemeClr val="bg1"/>
              </a:solidFill>
              <a:effectLst/>
              <a:latin typeface="+mn-lt"/>
              <a:ea typeface="+mn-ea"/>
              <a:cs typeface="+mn-cs"/>
            </a:rPr>
            <a:t> D'EMPLOI</a:t>
          </a:r>
        </a:p>
        <a:p>
          <a:endParaRPr lang="fr-FR" sz="1100" b="1"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 chiffre d'affaire (CA) </a:t>
          </a:r>
          <a:r>
            <a:rPr lang="fr-FR" sz="1100" b="0" i="0" baseline="0">
              <a:solidFill>
                <a:schemeClr val="bg1"/>
              </a:solidFill>
              <a:effectLst/>
              <a:latin typeface="+mn-lt"/>
              <a:ea typeface="+mn-ea"/>
              <a:cs typeface="+mn-cs"/>
            </a:rPr>
            <a:t>est une projection des débouchés économiques, matériels ou immatériels, du projet (vente de biens, de services ou de propriété intellectuelle par exemple sous forme de licence) qui peut avoir lieu durant le projet et/ou dans les 5 années suivant le projet. Si aucune vente n'est prévue durant le projet, laisser les cases vides. </a:t>
          </a:r>
          <a:endParaRPr lang="fr-FR" sz="1100" b="1" i="0" baseline="0">
            <a:solidFill>
              <a:schemeClr val="bg1"/>
            </a:solidFill>
            <a:effectLst/>
            <a:latin typeface="+mn-lt"/>
            <a:ea typeface="+mn-ea"/>
            <a:cs typeface="+mn-cs"/>
          </a:endParaRPr>
        </a:p>
        <a:p>
          <a:r>
            <a:rPr lang="fr-FR" sz="1100" b="1" i="0" baseline="0">
              <a:solidFill>
                <a:schemeClr val="bg1"/>
              </a:solidFill>
              <a:effectLst/>
              <a:latin typeface="+mn-lt"/>
              <a:ea typeface="+mn-ea"/>
              <a:cs typeface="+mn-cs"/>
            </a:rPr>
            <a:t> </a:t>
          </a:r>
        </a:p>
        <a:p>
          <a:r>
            <a:rPr lang="fr-FR" sz="1200" b="1" i="0" u="sng" baseline="0">
              <a:solidFill>
                <a:schemeClr val="bg1"/>
              </a:solidFill>
              <a:effectLst/>
              <a:latin typeface="+mn-lt"/>
              <a:ea typeface="+mn-ea"/>
              <a:cs typeface="+mn-cs"/>
            </a:rPr>
            <a:t>Les emplois directs MOBILISES </a:t>
          </a:r>
          <a:r>
            <a:rPr lang="fr-FR" sz="1100" b="1" i="0" baseline="0">
              <a:solidFill>
                <a:schemeClr val="bg1"/>
              </a:solidFill>
              <a:effectLst/>
              <a:latin typeface="+mn-lt"/>
              <a:ea typeface="+mn-ea"/>
              <a:cs typeface="+mn-cs"/>
            </a:rPr>
            <a:t>sont les emplois </a:t>
          </a:r>
          <a:r>
            <a:rPr lang="fr-FR" sz="1100" b="1" i="0" u="sng" baseline="0">
              <a:solidFill>
                <a:schemeClr val="bg1"/>
              </a:solidFill>
              <a:effectLst/>
              <a:latin typeface="+mn-lt"/>
              <a:ea typeface="+mn-ea"/>
              <a:cs typeface="+mn-cs"/>
            </a:rPr>
            <a:t>CREES ou MAINTENUS </a:t>
          </a:r>
          <a:r>
            <a:rPr lang="fr-FR" sz="1100" b="0" i="0" baseline="0">
              <a:solidFill>
                <a:schemeClr val="bg1"/>
              </a:solidFill>
              <a:effectLst/>
              <a:latin typeface="+mn-lt"/>
              <a:ea typeface="+mn-ea"/>
              <a:cs typeface="+mn-cs"/>
            </a:rPr>
            <a:t>qui concernent votre entreprise ou l'une de ses filiales : Ce sont les emplois des personnes affectées au projet c'est-à-dire occupées sur le projet ou les suites du projet, peu importe que le poste soit nouveau ou non. Il permet de connaître les emplois générés par le projet qu'ils aient été créés ou non.</a:t>
          </a:r>
        </a:p>
        <a:p>
          <a:r>
            <a:rPr lang="fr-FR" sz="1100" b="0" i="0" baseline="0">
              <a:solidFill>
                <a:schemeClr val="bg1"/>
              </a:solidFill>
              <a:effectLst/>
              <a:latin typeface="+mn-lt"/>
              <a:ea typeface="+mn-ea"/>
              <a:cs typeface="+mn-cs"/>
            </a:rPr>
            <a:t>- </a:t>
          </a:r>
          <a:r>
            <a:rPr lang="fr-FR" sz="1100" b="1" i="0" baseline="0">
              <a:solidFill>
                <a:schemeClr val="bg1"/>
              </a:solidFill>
              <a:effectLst/>
              <a:latin typeface="+mn-lt"/>
              <a:ea typeface="+mn-ea"/>
              <a:cs typeface="+mn-cs"/>
            </a:rPr>
            <a:t>1 "Projet" </a:t>
          </a:r>
          <a:r>
            <a:rPr lang="fr-FR" sz="1100" b="0" i="0" baseline="0">
              <a:solidFill>
                <a:schemeClr val="bg1"/>
              </a:solidFill>
              <a:effectLst/>
              <a:latin typeface="+mn-lt"/>
              <a:ea typeface="+mn-ea"/>
              <a:cs typeface="+mn-cs"/>
            </a:rPr>
            <a:t>: Pour la conduite du projet : Personnes de l’entreprise affectées au projet durant la durée du projet.</a:t>
          </a:r>
        </a:p>
        <a:p>
          <a:r>
            <a:rPr lang="fr-FR" sz="1100" b="0" i="0" baseline="0">
              <a:solidFill>
                <a:schemeClr val="bg1"/>
              </a:solidFill>
              <a:effectLst/>
              <a:latin typeface="+mn-lt"/>
              <a:ea typeface="+mn-ea"/>
              <a:cs typeface="+mn-cs"/>
            </a:rPr>
            <a:t>- </a:t>
          </a:r>
          <a:r>
            <a:rPr lang="fr-FR" sz="1100" b="1" i="0" baseline="0">
              <a:solidFill>
                <a:schemeClr val="bg1"/>
              </a:solidFill>
              <a:effectLst/>
              <a:latin typeface="+mn-lt"/>
              <a:ea typeface="+mn-ea"/>
              <a:cs typeface="+mn-cs"/>
            </a:rPr>
            <a:t>2 "Postprojet</a:t>
          </a:r>
          <a:r>
            <a:rPr lang="fr-FR" sz="1100" b="0" i="0" baseline="0">
              <a:solidFill>
                <a:schemeClr val="bg1"/>
              </a:solidFill>
              <a:effectLst/>
              <a:latin typeface="+mn-lt"/>
              <a:ea typeface="+mn-ea"/>
              <a:cs typeface="+mn-cs"/>
            </a:rPr>
            <a:t>" : Pour la valorisation des résultats du projet (industrialisation, commercialisation, suites en R&amp;D...) : Nombre de personnes de l'entreprise qui seront affectées à l'exploitation des résultats du projet durant les 5 années qui suivront le projet.</a:t>
          </a:r>
        </a:p>
        <a:p>
          <a:r>
            <a:rPr lang="fr-FR" sz="1100" b="1" i="0" u="sng" baseline="0">
              <a:solidFill>
                <a:schemeClr val="bg1"/>
              </a:solidFill>
              <a:effectLst/>
              <a:latin typeface="+mn-lt"/>
              <a:ea typeface="+mn-ea"/>
              <a:cs typeface="+mn-cs"/>
            </a:rPr>
            <a:t>Les emplois MAINTENUS </a:t>
          </a:r>
          <a:r>
            <a:rPr lang="fr-FR" sz="1100" b="0" i="0" baseline="0">
              <a:solidFill>
                <a:schemeClr val="bg1"/>
              </a:solidFill>
              <a:effectLst/>
              <a:latin typeface="+mn-lt"/>
              <a:ea typeface="+mn-ea"/>
              <a:cs typeface="+mn-cs"/>
            </a:rPr>
            <a:t>sont des emplois qui existaient déjà au sein de l'entreprise avant le projet et qui ont été déplacés ou substitués en interne pour être utilisés sur le projet. Ces emplois auraient pu être perdus/supprimés en l’absence du projet/de la subvention, car menacés par la pression économique par exemple, et bénéficieront d’une meilleure garantie grâce à l’aide. Il s’agit d’emplois maintenus chez le maître d’ouvrage bénéficiaire de l’aide, sur le périmètre (ou site industriel) concerné par l’intervention. </a:t>
          </a:r>
        </a:p>
        <a:p>
          <a:r>
            <a:rPr lang="fr-FR" sz="1100" b="0" i="0">
              <a:solidFill>
                <a:srgbClr val="FF0000"/>
              </a:solidFill>
              <a:effectLst/>
              <a:latin typeface="+mn-lt"/>
              <a:ea typeface="+mn-ea"/>
              <a:cs typeface="+mn-cs"/>
            </a:rPr>
            <a:t>Attention, il ne faut compter que les emplois directement en lien avec le projet et non l’effectif total de l’entreprise aidée.</a:t>
          </a:r>
          <a:endParaRPr lang="fr-FR" sz="1100" b="0" i="0" baseline="0">
            <a:solidFill>
              <a:srgbClr val="FF0000"/>
            </a:solidFill>
            <a:effectLst/>
            <a:latin typeface="+mn-lt"/>
            <a:ea typeface="+mn-ea"/>
            <a:cs typeface="+mn-cs"/>
          </a:endParaRPr>
        </a:p>
        <a:p>
          <a:endParaRPr lang="fr-FR" sz="1100" b="0"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Les emplois CREES</a:t>
          </a:r>
          <a:r>
            <a:rPr lang="fr-FR" sz="1100" b="1" i="0" baseline="0">
              <a:solidFill>
                <a:schemeClr val="bg1"/>
              </a:solidFill>
              <a:effectLst/>
              <a:latin typeface="+mn-lt"/>
              <a:ea typeface="+mn-ea"/>
              <a:cs typeface="+mn-cs"/>
            </a:rPr>
            <a:t> </a:t>
          </a:r>
          <a:r>
            <a:rPr lang="fr-FR" sz="1100" b="0" i="0" baseline="0">
              <a:solidFill>
                <a:schemeClr val="bg1"/>
              </a:solidFill>
              <a:effectLst/>
              <a:latin typeface="+mn-lt"/>
              <a:ea typeface="+mn-ea"/>
              <a:cs typeface="+mn-cs"/>
            </a:rPr>
            <a:t>sont le nombre d’ETP annuels cumulés qui seront spécifiquement créés pour le projet et durant la phase d’exploitation du projet. Ils correspondent aux emplois nouveaux additionnels chez le maître d’ouvrage bénéficiaire de l’aide du fait de la réalisation de l’opération soutenue, et qui ne l’auraient pas été en l’absence du projet.. Le bénéficiaire est l’employeur des nouveaux salariés recrutés. Il s’agit d’emplois supplémentaires, il faut donc exclure de la comptabilisation, les emplois éventuellement déplacés ou substitués en interne. </a:t>
          </a:r>
        </a:p>
        <a:p>
          <a:endParaRPr lang="fr-FR" sz="1100" b="0" i="0" baseline="0">
            <a:solidFill>
              <a:schemeClr val="bg1"/>
            </a:solidFill>
            <a:effectLst/>
            <a:latin typeface="+mn-lt"/>
            <a:ea typeface="+mn-ea"/>
            <a:cs typeface="+mn-cs"/>
          </a:endParaRPr>
        </a:p>
        <a:p>
          <a:r>
            <a:rPr lang="fr-FR" sz="1200" b="1" i="1" u="sng">
              <a:solidFill>
                <a:schemeClr val="bg1"/>
              </a:solidFill>
              <a:effectLst/>
              <a:latin typeface="+mn-lt"/>
              <a:ea typeface="+mn-ea"/>
              <a:cs typeface="+mn-cs"/>
            </a:rPr>
            <a:t>Les emplois se comptent en ETP pour</a:t>
          </a:r>
          <a:r>
            <a:rPr lang="fr-FR" sz="1200" b="1" i="1" u="sng" baseline="0">
              <a:solidFill>
                <a:schemeClr val="bg1"/>
              </a:solidFill>
              <a:effectLst/>
              <a:latin typeface="+mn-lt"/>
              <a:ea typeface="+mn-ea"/>
              <a:cs typeface="+mn-cs"/>
            </a:rPr>
            <a:t> chaque année </a:t>
          </a:r>
        </a:p>
        <a:p>
          <a:r>
            <a:rPr lang="fr-FR" sz="1100" b="1" i="0" u="sng" baseline="0">
              <a:solidFill>
                <a:schemeClr val="bg1"/>
              </a:solidFill>
              <a:effectLst/>
              <a:latin typeface="+mn-lt"/>
              <a:ea typeface="+mn-ea"/>
              <a:cs typeface="+mn-cs"/>
            </a:rPr>
            <a:t>PAR EXEMPLE </a:t>
          </a:r>
          <a:r>
            <a:rPr lang="fr-FR" sz="1100" b="1" i="0" baseline="0">
              <a:solidFill>
                <a:schemeClr val="bg1"/>
              </a:solidFill>
              <a:effectLst/>
              <a:latin typeface="+mn-lt"/>
              <a:ea typeface="+mn-ea"/>
              <a:cs typeface="+mn-cs"/>
            </a:rPr>
            <a:t>Si 3 personnes ont travaillé à temps plein sur le projet en 2021, indiquer 3. S'il y a eu un renfort l'année d'après, en 2022, indiquer 4. Si vous avez supprimé 2 emplois l'année suivante, en 2023, indiquer 2.</a:t>
          </a:r>
        </a:p>
        <a:p>
          <a:r>
            <a:rPr lang="fr-FR" sz="1200" b="1" i="1" u="sng">
              <a:solidFill>
                <a:schemeClr val="bg1"/>
              </a:solidFill>
              <a:effectLst/>
              <a:latin typeface="+mn-lt"/>
              <a:ea typeface="+mn-ea"/>
              <a:cs typeface="+mn-cs"/>
            </a:rPr>
            <a:t>L'ETP (Equivalent</a:t>
          </a:r>
          <a:r>
            <a:rPr lang="fr-FR" sz="1200" b="1" i="1" u="sng" baseline="0">
              <a:solidFill>
                <a:schemeClr val="bg1"/>
              </a:solidFill>
              <a:effectLst/>
              <a:latin typeface="+mn-lt"/>
              <a:ea typeface="+mn-ea"/>
              <a:cs typeface="+mn-cs"/>
            </a:rPr>
            <a:t> Temps Plein), </a:t>
          </a:r>
          <a:r>
            <a:rPr lang="fr-FR" sz="1200" b="0" i="0" u="sng">
              <a:solidFill>
                <a:schemeClr val="bg1"/>
              </a:solidFill>
              <a:effectLst/>
              <a:latin typeface="+mn-lt"/>
              <a:ea typeface="+mn-ea"/>
              <a:cs typeface="+mn-cs"/>
            </a:rPr>
            <a:t>annuel, </a:t>
          </a:r>
          <a:r>
            <a:rPr lang="fr-FR" sz="1100" b="0" i="0">
              <a:solidFill>
                <a:schemeClr val="bg1"/>
              </a:solidFill>
              <a:effectLst/>
              <a:latin typeface="+mn-lt"/>
              <a:ea typeface="+mn-ea"/>
              <a:cs typeface="+mn-cs"/>
            </a:rPr>
            <a:t>correspond à l'effectif physique X quotité de temps de travail sur un an,</a:t>
          </a:r>
          <a:r>
            <a:rPr lang="fr-FR" sz="1100" b="0" i="0" baseline="0">
              <a:solidFill>
                <a:schemeClr val="bg1"/>
              </a:solidFill>
              <a:effectLst/>
              <a:latin typeface="+mn-lt"/>
              <a:ea typeface="+mn-ea"/>
              <a:cs typeface="+mn-cs"/>
            </a:rPr>
            <a:t> i.e. en proportion d'un temps plein pendant un an. D'où la possibilité d'avoir des nombres décimaux.</a:t>
          </a:r>
          <a:endParaRPr lang="fr-FR" sz="1400" b="0" i="0">
            <a:solidFill>
              <a:schemeClr val="bg1"/>
            </a:solidFill>
            <a:effectLst/>
          </a:endParaRPr>
        </a:p>
        <a:p>
          <a:r>
            <a:rPr lang="fr-FR" sz="1100" i="1">
              <a:solidFill>
                <a:schemeClr val="bg1"/>
              </a:solidFill>
              <a:effectLst/>
              <a:latin typeface="+mn-lt"/>
              <a:ea typeface="+mn-ea"/>
              <a:cs typeface="+mn-cs"/>
            </a:rPr>
            <a:t>1 agent à temps plein pendant 1 an = 1 ETP,</a:t>
          </a:r>
          <a:r>
            <a:rPr lang="fr-FR" sz="1100" i="1" baseline="0">
              <a:solidFill>
                <a:schemeClr val="bg1"/>
              </a:solidFill>
              <a:effectLst/>
              <a:latin typeface="+mn-lt"/>
              <a:ea typeface="+mn-ea"/>
              <a:cs typeface="+mn-cs"/>
            </a:rPr>
            <a:t> </a:t>
          </a:r>
        </a:p>
        <a:p>
          <a:r>
            <a:rPr lang="fr-FR" sz="1100" i="1">
              <a:solidFill>
                <a:schemeClr val="bg1"/>
              </a:solidFill>
              <a:effectLst/>
              <a:latin typeface="+mn-lt"/>
              <a:ea typeface="+mn-ea"/>
              <a:cs typeface="+mn-cs"/>
            </a:rPr>
            <a:t>1 agent à 80% = 0,8 ETP,</a:t>
          </a:r>
          <a:r>
            <a:rPr lang="fr-FR" sz="1100" i="1" baseline="0">
              <a:solidFill>
                <a:schemeClr val="bg1"/>
              </a:solidFill>
              <a:effectLst/>
              <a:latin typeface="+mn-lt"/>
              <a:ea typeface="+mn-ea"/>
              <a:cs typeface="+mn-cs"/>
            </a:rPr>
            <a:t> </a:t>
          </a:r>
        </a:p>
        <a:p>
          <a:r>
            <a:rPr lang="fr-FR" sz="1100" i="1">
              <a:solidFill>
                <a:schemeClr val="bg1"/>
              </a:solidFill>
              <a:effectLst/>
              <a:latin typeface="+mn-lt"/>
              <a:ea typeface="+mn-ea"/>
              <a:cs typeface="+mn-cs"/>
            </a:rPr>
            <a:t>2 agents à temps plein pendant 1 an = 2 ETP, </a:t>
          </a:r>
        </a:p>
        <a:p>
          <a:r>
            <a:rPr lang="fr-FR" sz="1100" i="1">
              <a:solidFill>
                <a:schemeClr val="bg1"/>
              </a:solidFill>
              <a:effectLst/>
              <a:latin typeface="+mn-lt"/>
              <a:ea typeface="+mn-ea"/>
              <a:cs typeface="+mn-cs"/>
            </a:rPr>
            <a:t>2 agents à mi-temps pendant 1 an = 1 ETP.</a:t>
          </a:r>
          <a:r>
            <a:rPr lang="fr-FR" sz="1100" i="1" baseline="0">
              <a:solidFill>
                <a:schemeClr val="bg1"/>
              </a:solidFill>
              <a:effectLst/>
              <a:latin typeface="+mn-lt"/>
              <a:ea typeface="+mn-ea"/>
              <a:cs typeface="+mn-cs"/>
            </a:rPr>
            <a:t> </a:t>
          </a:r>
        </a:p>
        <a:p>
          <a:r>
            <a:rPr lang="fr-FR" sz="1100" i="1" baseline="0">
              <a:solidFill>
                <a:schemeClr val="bg1"/>
              </a:solidFill>
              <a:effectLst/>
              <a:latin typeface="+mn-lt"/>
              <a:ea typeface="+mn-ea"/>
              <a:cs typeface="+mn-cs"/>
            </a:rPr>
            <a:t>L'ETP permet d'additionner et de moyenniser les impacts sur plusieurs années et entre les projets.  </a:t>
          </a:r>
        </a:p>
        <a:p>
          <a:r>
            <a:rPr lang="fr-FR" sz="1100" i="1" baseline="0">
              <a:solidFill>
                <a:schemeClr val="bg1"/>
              </a:solidFill>
              <a:effectLst/>
              <a:latin typeface="+mn-lt"/>
              <a:ea typeface="+mn-ea"/>
              <a:cs typeface="+mn-cs"/>
            </a:rPr>
            <a:t>Une entreprise qui aura mobilisé sur le projet 10 ETP (i.e. 10 emplois à plein temps sur une année) et les aura maintenus pendant les 4 années du projet comptabilisera 40 ETP au total (et non pas 10), avec une moyenne annuelle de 10 ETP.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127000</xdr:colOff>
      <xdr:row>43</xdr:row>
      <xdr:rowOff>177800</xdr:rowOff>
    </xdr:from>
    <xdr:to>
      <xdr:col>9</xdr:col>
      <xdr:colOff>127000</xdr:colOff>
      <xdr:row>45</xdr:row>
      <xdr:rowOff>0</xdr:rowOff>
    </xdr:to>
    <xdr:sp macro="" textlink="">
      <xdr:nvSpPr>
        <xdr:cNvPr id="2" name="Line 2">
          <a:extLst>
            <a:ext uri="{FF2B5EF4-FFF2-40B4-BE49-F238E27FC236}">
              <a16:creationId xmlns:a16="http://schemas.microsoft.com/office/drawing/2014/main" id="{92102183-2B16-4F62-8372-2D7F24BA034A}"/>
            </a:ext>
          </a:extLst>
        </xdr:cNvPr>
        <xdr:cNvSpPr/>
      </xdr:nvSpPr>
      <xdr:spPr>
        <a:xfrm>
          <a:off x="4114800" y="8258175"/>
          <a:ext cx="0" cy="180975"/>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46</xdr:row>
      <xdr:rowOff>177800</xdr:rowOff>
    </xdr:from>
    <xdr:to>
      <xdr:col>9</xdr:col>
      <xdr:colOff>127000</xdr:colOff>
      <xdr:row>48</xdr:row>
      <xdr:rowOff>0</xdr:rowOff>
    </xdr:to>
    <xdr:sp macro="" textlink="">
      <xdr:nvSpPr>
        <xdr:cNvPr id="3" name="Line 3">
          <a:extLst>
            <a:ext uri="{FF2B5EF4-FFF2-40B4-BE49-F238E27FC236}">
              <a16:creationId xmlns:a16="http://schemas.microsoft.com/office/drawing/2014/main" id="{E9E7990C-EFA2-414B-828A-C7939386C5C7}"/>
            </a:ext>
          </a:extLst>
        </xdr:cNvPr>
        <xdr:cNvSpPr/>
      </xdr:nvSpPr>
      <xdr:spPr>
        <a:xfrm>
          <a:off x="4114800" y="8801100"/>
          <a:ext cx="0" cy="180975"/>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47</xdr:row>
      <xdr:rowOff>177800</xdr:rowOff>
    </xdr:from>
    <xdr:to>
      <xdr:col>9</xdr:col>
      <xdr:colOff>127000</xdr:colOff>
      <xdr:row>49</xdr:row>
      <xdr:rowOff>0</xdr:rowOff>
    </xdr:to>
    <xdr:sp macro="" textlink="">
      <xdr:nvSpPr>
        <xdr:cNvPr id="4" name="Line 4">
          <a:extLst>
            <a:ext uri="{FF2B5EF4-FFF2-40B4-BE49-F238E27FC236}">
              <a16:creationId xmlns:a16="http://schemas.microsoft.com/office/drawing/2014/main" id="{73802B10-C1A2-44E9-8F5B-C3F6576CFE13}"/>
            </a:ext>
          </a:extLst>
        </xdr:cNvPr>
        <xdr:cNvSpPr/>
      </xdr:nvSpPr>
      <xdr:spPr>
        <a:xfrm>
          <a:off x="4114800" y="8982075"/>
          <a:ext cx="0" cy="180975"/>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2</xdr:col>
      <xdr:colOff>673100</xdr:colOff>
      <xdr:row>77</xdr:row>
      <xdr:rowOff>50800</xdr:rowOff>
    </xdr:from>
    <xdr:to>
      <xdr:col>2</xdr:col>
      <xdr:colOff>749300</xdr:colOff>
      <xdr:row>79</xdr:row>
      <xdr:rowOff>88900</xdr:rowOff>
    </xdr:to>
    <xdr:sp macro="" textlink="">
      <xdr:nvSpPr>
        <xdr:cNvPr id="5" name="AutoShape 6">
          <a:extLst>
            <a:ext uri="{FF2B5EF4-FFF2-40B4-BE49-F238E27FC236}">
              <a16:creationId xmlns:a16="http://schemas.microsoft.com/office/drawing/2014/main" id="{B64AE1B5-071E-4BAC-9F56-51796204FDEE}"/>
            </a:ext>
          </a:extLst>
        </xdr:cNvPr>
        <xdr:cNvSpPr/>
      </xdr:nvSpPr>
      <xdr:spPr>
        <a:xfrm>
          <a:off x="1190625" y="14277975"/>
          <a:ext cx="76200" cy="400050"/>
        </a:xfrm>
        <a:custGeom>
          <a:avLst/>
          <a:gdLst/>
          <a:ahLst/>
          <a:cxnLst>
            <a:cxn ang="0">
              <a:pos x="wd2" y="hd2"/>
            </a:cxn>
            <a:cxn ang="5400000">
              <a:pos x="wd2" y="hd2"/>
            </a:cxn>
            <a:cxn ang="10800000">
              <a:pos x="wd2" y="hd2"/>
            </a:cxn>
            <a:cxn ang="16200000">
              <a:pos x="wd2" y="hd2"/>
            </a:cxn>
          </a:cxnLst>
          <a:rect l="0" t="0" r="r" b="b"/>
          <a:pathLst>
            <a:path w="21600" h="21600" extrusionOk="0">
              <a:moveTo>
                <a:pt x="21600" y="21600"/>
              </a:moveTo>
              <a:cubicBezTo>
                <a:pt x="15635" y="21600"/>
                <a:pt x="10800" y="20794"/>
                <a:pt x="10800" y="19800"/>
              </a:cubicBezTo>
              <a:lnTo>
                <a:pt x="10800" y="12600"/>
              </a:lnTo>
              <a:cubicBezTo>
                <a:pt x="10800" y="11606"/>
                <a:pt x="5965" y="10800"/>
                <a:pt x="0" y="10800"/>
              </a:cubicBezTo>
              <a:cubicBezTo>
                <a:pt x="5965" y="10800"/>
                <a:pt x="10800" y="9994"/>
                <a:pt x="10800" y="9000"/>
              </a:cubicBezTo>
              <a:lnTo>
                <a:pt x="10800" y="1800"/>
              </a:lnTo>
              <a:cubicBezTo>
                <a:pt x="10800" y="806"/>
                <a:pt x="15635" y="0"/>
                <a:pt x="21600" y="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44</xdr:row>
      <xdr:rowOff>25400</xdr:rowOff>
    </xdr:from>
    <xdr:to>
      <xdr:col>9</xdr:col>
      <xdr:colOff>177800</xdr:colOff>
      <xdr:row>44</xdr:row>
      <xdr:rowOff>152400</xdr:rowOff>
    </xdr:to>
    <xdr:sp macro="" textlink="">
      <xdr:nvSpPr>
        <xdr:cNvPr id="6" name="AutoShape 19">
          <a:extLst>
            <a:ext uri="{FF2B5EF4-FFF2-40B4-BE49-F238E27FC236}">
              <a16:creationId xmlns:a16="http://schemas.microsoft.com/office/drawing/2014/main" id="{DFA47466-6981-43E0-A5F5-3A8080959560}"/>
            </a:ext>
          </a:extLst>
        </xdr:cNvPr>
        <xdr:cNvSpPr/>
      </xdr:nvSpPr>
      <xdr:spPr>
        <a:xfrm>
          <a:off x="4114800" y="8286750"/>
          <a:ext cx="57150" cy="123825"/>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152400</xdr:colOff>
      <xdr:row>47</xdr:row>
      <xdr:rowOff>38100</xdr:rowOff>
    </xdr:from>
    <xdr:to>
      <xdr:col>9</xdr:col>
      <xdr:colOff>203200</xdr:colOff>
      <xdr:row>47</xdr:row>
      <xdr:rowOff>165100</xdr:rowOff>
    </xdr:to>
    <xdr:sp macro="" textlink="">
      <xdr:nvSpPr>
        <xdr:cNvPr id="7" name="AutoShape 20">
          <a:extLst>
            <a:ext uri="{FF2B5EF4-FFF2-40B4-BE49-F238E27FC236}">
              <a16:creationId xmlns:a16="http://schemas.microsoft.com/office/drawing/2014/main" id="{F8335D81-73A8-4AEF-8FCF-FBFCA6BE5FE2}"/>
            </a:ext>
          </a:extLst>
        </xdr:cNvPr>
        <xdr:cNvSpPr/>
      </xdr:nvSpPr>
      <xdr:spPr>
        <a:xfrm>
          <a:off x="4143375" y="8839200"/>
          <a:ext cx="47625" cy="123825"/>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152400</xdr:colOff>
      <xdr:row>48</xdr:row>
      <xdr:rowOff>25400</xdr:rowOff>
    </xdr:from>
    <xdr:to>
      <xdr:col>9</xdr:col>
      <xdr:colOff>203200</xdr:colOff>
      <xdr:row>48</xdr:row>
      <xdr:rowOff>152400</xdr:rowOff>
    </xdr:to>
    <xdr:sp macro="" textlink="">
      <xdr:nvSpPr>
        <xdr:cNvPr id="8" name="AutoShape 21">
          <a:extLst>
            <a:ext uri="{FF2B5EF4-FFF2-40B4-BE49-F238E27FC236}">
              <a16:creationId xmlns:a16="http://schemas.microsoft.com/office/drawing/2014/main" id="{926D4799-D603-4725-9AC3-0C0A82827198}"/>
            </a:ext>
          </a:extLst>
        </xdr:cNvPr>
        <xdr:cNvSpPr/>
      </xdr:nvSpPr>
      <xdr:spPr>
        <a:xfrm>
          <a:off x="4143375" y="9010650"/>
          <a:ext cx="47625" cy="123825"/>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editAs="absolute">
    <xdr:from>
      <xdr:col>0</xdr:col>
      <xdr:colOff>0</xdr:colOff>
      <xdr:row>3</xdr:row>
      <xdr:rowOff>29152</xdr:rowOff>
    </xdr:from>
    <xdr:to>
      <xdr:col>22</xdr:col>
      <xdr:colOff>512041</xdr:colOff>
      <xdr:row>6</xdr:row>
      <xdr:rowOff>104743</xdr:rowOff>
    </xdr:to>
    <xdr:sp macro="" textlink="">
      <xdr:nvSpPr>
        <xdr:cNvPr id="9" name="Rectangle 8">
          <a:extLst>
            <a:ext uri="{FF2B5EF4-FFF2-40B4-BE49-F238E27FC236}">
              <a16:creationId xmlns:a16="http://schemas.microsoft.com/office/drawing/2014/main" id="{894586FA-54DC-40A5-9A34-88DE2B383B17}"/>
            </a:ext>
          </a:extLst>
        </xdr:cNvPr>
        <xdr:cNvSpPr/>
      </xdr:nvSpPr>
      <xdr:spPr>
        <a:xfrm>
          <a:off x="0" y="640772"/>
          <a:ext cx="14712950" cy="673069"/>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a:t>
          </a:r>
        </a:p>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 les cellules jaunes sont à compléter avec les données réelles</a:t>
          </a:r>
        </a:p>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panose="020F0502020204030204" pitchFamily="34" charset="0"/>
              <a:ea typeface="+mn-ea"/>
              <a:cs typeface="Calibri" panose="020F0502020204030204" pitchFamily="34" charset="0"/>
              <a:sym typeface="Calibri"/>
            </a:rPr>
            <a:t>- les cellules bleues sont à compléter de manière prospective</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790575</xdr:colOff>
      <xdr:row>3</xdr:row>
      <xdr:rowOff>66675</xdr:rowOff>
    </xdr:from>
    <xdr:to>
      <xdr:col>18</xdr:col>
      <xdr:colOff>76994</xdr:colOff>
      <xdr:row>5</xdr:row>
      <xdr:rowOff>134990</xdr:rowOff>
    </xdr:to>
    <xdr:sp macro="" textlink="">
      <xdr:nvSpPr>
        <xdr:cNvPr id="3" name="Rectangle 2">
          <a:extLst>
            <a:ext uri="{FF2B5EF4-FFF2-40B4-BE49-F238E27FC236}">
              <a16:creationId xmlns:a16="http://schemas.microsoft.com/office/drawing/2014/main" id="{5855A01A-CE86-405C-81DF-AF11119782DA}"/>
            </a:ext>
          </a:extLst>
        </xdr:cNvPr>
        <xdr:cNvSpPr/>
      </xdr:nvSpPr>
      <xdr:spPr>
        <a:xfrm>
          <a:off x="790575" y="723900"/>
          <a:ext cx="14611350" cy="658865"/>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a:t>
          </a:r>
        </a:p>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 les cellules blanches sont à compléter</a:t>
          </a:r>
        </a:p>
        <a:p>
          <a:pPr marL="0" marR="0" lvl="0" indent="0" algn="ctr" defTabSz="914400" rtl="0" eaLnBrk="1" fontAlgn="auto" latinLnBrk="0" hangingPunct="0">
            <a:lnSpc>
              <a:spcPct val="100000"/>
            </a:lnSpc>
            <a:spcBef>
              <a:spcPts val="0"/>
            </a:spcBef>
            <a:spcAft>
              <a:spcPts val="0"/>
            </a:spcAft>
            <a:buClrTx/>
            <a:buSzTx/>
            <a:buFontTx/>
            <a:buNone/>
            <a:tabLst/>
            <a:defRPr/>
          </a:pPr>
          <a:r>
            <a:rPr lang="fr-FR" sz="1400" b="0" i="0" baseline="0">
              <a:solidFill>
                <a:schemeClr val="bg1"/>
              </a:solidFill>
              <a:effectLst/>
              <a:latin typeface="Calibri" panose="020F0502020204030204" pitchFamily="34" charset="0"/>
              <a:ea typeface="+mn-ea"/>
              <a:cs typeface="Calibri" panose="020F0502020204030204" pitchFamily="34" charset="0"/>
            </a:rPr>
            <a:t>- les cellules bleues se complètent automatiquement.</a:t>
          </a:r>
          <a:r>
            <a:rPr kumimoji="0" lang="fr-FR" sz="1400" b="0" i="0" u="none" strike="noStrike" cap="none" spc="0" normalizeH="0" baseline="0">
              <a:ln>
                <a:noFill/>
              </a:ln>
              <a:solidFill>
                <a:schemeClr val="bg1"/>
              </a:solidFill>
              <a:effectLst/>
              <a:uFillTx/>
              <a:latin typeface="Calibri" panose="020F0502020204030204" pitchFamily="34" charset="0"/>
              <a:ea typeface="Calibri"/>
              <a:cs typeface="Calibri" panose="020F0502020204030204" pitchFamily="34" charset="0"/>
              <a:sym typeface="Calibri"/>
            </a:rPr>
            <a:t> </a:t>
          </a:r>
        </a:p>
      </xdr:txBody>
    </xdr:sp>
    <xdr:clientData/>
  </xdr:twoCellAnchor>
  <xdr:twoCellAnchor editAs="absolute">
    <xdr:from>
      <xdr:col>0</xdr:col>
      <xdr:colOff>0</xdr:colOff>
      <xdr:row>0</xdr:row>
      <xdr:rowOff>0</xdr:rowOff>
    </xdr:from>
    <xdr:to>
      <xdr:col>1</xdr:col>
      <xdr:colOff>54307</xdr:colOff>
      <xdr:row>4</xdr:row>
      <xdr:rowOff>59042</xdr:rowOff>
    </xdr:to>
    <xdr:pic>
      <xdr:nvPicPr>
        <xdr:cNvPr id="4" name="Image 3" descr="Image 1">
          <a:extLst>
            <a:ext uri="{FF2B5EF4-FFF2-40B4-BE49-F238E27FC236}">
              <a16:creationId xmlns:a16="http://schemas.microsoft.com/office/drawing/2014/main" id="{CABA7AC8-E3DE-484C-B71B-223EB2BE1E27}"/>
            </a:ext>
          </a:extLst>
        </xdr:cNvPr>
        <xdr:cNvPicPr>
          <a:picLocks noChangeAspect="1"/>
        </xdr:cNvPicPr>
      </xdr:nvPicPr>
      <xdr:blipFill>
        <a:blip xmlns:r="http://schemas.openxmlformats.org/officeDocument/2006/relationships" r:embed="rId1"/>
        <a:stretch>
          <a:fillRect/>
        </a:stretch>
      </xdr:blipFill>
      <xdr:spPr>
        <a:xfrm>
          <a:off x="0" y="0"/>
          <a:ext cx="863932" cy="1011542"/>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142875</xdr:colOff>
      <xdr:row>0</xdr:row>
      <xdr:rowOff>66675</xdr:rowOff>
    </xdr:from>
    <xdr:to>
      <xdr:col>0</xdr:col>
      <xdr:colOff>637912</xdr:colOff>
      <xdr:row>3</xdr:row>
      <xdr:rowOff>78831</xdr:rowOff>
    </xdr:to>
    <xdr:pic>
      <xdr:nvPicPr>
        <xdr:cNvPr id="2" name="Image 1" descr="Image 1">
          <a:extLst>
            <a:ext uri="{FF2B5EF4-FFF2-40B4-BE49-F238E27FC236}">
              <a16:creationId xmlns:a16="http://schemas.microsoft.com/office/drawing/2014/main" id="{DEFB371F-1A66-4538-8E40-B757BC411B26}"/>
            </a:ext>
          </a:extLst>
        </xdr:cNvPr>
        <xdr:cNvPicPr>
          <a:picLocks noChangeAspect="1"/>
        </xdr:cNvPicPr>
      </xdr:nvPicPr>
      <xdr:blipFill>
        <a:blip xmlns:r="http://schemas.openxmlformats.org/officeDocument/2006/relationships" r:embed="rId1"/>
        <a:stretch>
          <a:fillRect/>
        </a:stretch>
      </xdr:blipFill>
      <xdr:spPr>
        <a:xfrm>
          <a:off x="139700" y="69850"/>
          <a:ext cx="501387" cy="599531"/>
        </a:xfrm>
        <a:prstGeom prst="rect">
          <a:avLst/>
        </a:prstGeom>
        <a:ln w="12700" cap="flat">
          <a:noFill/>
          <a:miter lim="400000"/>
        </a:ln>
        <a:effectLst/>
      </xdr:spPr>
    </xdr:pic>
    <xdr:clientData/>
  </xdr:twoCellAnchor>
  <xdr:twoCellAnchor editAs="absolute">
    <xdr:from>
      <xdr:col>0</xdr:col>
      <xdr:colOff>669070</xdr:colOff>
      <xdr:row>4</xdr:row>
      <xdr:rowOff>27214</xdr:rowOff>
    </xdr:from>
    <xdr:to>
      <xdr:col>15</xdr:col>
      <xdr:colOff>770335</xdr:colOff>
      <xdr:row>7</xdr:row>
      <xdr:rowOff>47904</xdr:rowOff>
    </xdr:to>
    <xdr:sp macro="" textlink="">
      <xdr:nvSpPr>
        <xdr:cNvPr id="4" name="Rectangle 3">
          <a:extLst>
            <a:ext uri="{FF2B5EF4-FFF2-40B4-BE49-F238E27FC236}">
              <a16:creationId xmlns:a16="http://schemas.microsoft.com/office/drawing/2014/main" id="{93F3014E-9225-40B6-B2A8-B1F7B5A2B4C5}"/>
            </a:ext>
          </a:extLst>
        </xdr:cNvPr>
        <xdr:cNvSpPr/>
      </xdr:nvSpPr>
      <xdr:spPr>
        <a:xfrm>
          <a:off x="669070" y="824139"/>
          <a:ext cx="14749524" cy="609653"/>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 les cellules jaunes sont à compléter</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 le cellules bleues se complètent automatiquement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104775</xdr:colOff>
      <xdr:row>32</xdr:row>
      <xdr:rowOff>38100</xdr:rowOff>
    </xdr:from>
    <xdr:to>
      <xdr:col>7</xdr:col>
      <xdr:colOff>1962150</xdr:colOff>
      <xdr:row>36</xdr:row>
      <xdr:rowOff>9525</xdr:rowOff>
    </xdr:to>
    <xdr:cxnSp macro="">
      <xdr:nvCxnSpPr>
        <xdr:cNvPr id="3" name="Connecteur droit avec flèche 2">
          <a:extLst>
            <a:ext uri="{FF2B5EF4-FFF2-40B4-BE49-F238E27FC236}">
              <a16:creationId xmlns:a16="http://schemas.microsoft.com/office/drawing/2014/main" id="{FCEF65AB-4034-D106-8F05-D9A4C15200A6}"/>
            </a:ext>
          </a:extLst>
        </xdr:cNvPr>
        <xdr:cNvCxnSpPr/>
      </xdr:nvCxnSpPr>
      <xdr:spPr>
        <a:xfrm flipH="1">
          <a:off x="8553450" y="9582150"/>
          <a:ext cx="1857375" cy="790575"/>
        </a:xfrm>
        <a:prstGeom prst="straightConnector1">
          <a:avLst/>
        </a:prstGeom>
        <a:noFill/>
        <a:ln w="28575" cap="flat">
          <a:solidFill>
            <a:srgbClr val="00B050"/>
          </a:solidFill>
          <a:prstDash val="solid"/>
          <a:miter lim="800000"/>
          <a:tailEnd type="triangle"/>
        </a:ln>
        <a:effectLst/>
        <a:sp3d/>
      </xdr:spPr>
      <xdr:style>
        <a:lnRef idx="0">
          <a:scrgbClr r="0" g="0" b="0"/>
        </a:lnRef>
        <a:fillRef idx="0">
          <a:scrgbClr r="0" g="0" b="0"/>
        </a:fillRef>
        <a:effectRef idx="0">
          <a:scrgbClr r="0" g="0" b="0"/>
        </a:effectRef>
        <a:fontRef idx="none"/>
      </xdr:style>
    </xdr:cxnSp>
    <xdr:clientData/>
  </xdr:twoCellAnchor>
</xdr:wsDr>
</file>

<file path=xl/persons/person.xml><?xml version="1.0" encoding="utf-8"?>
<personList xmlns="http://schemas.microsoft.com/office/spreadsheetml/2018/threadedcomments" xmlns:x="http://schemas.openxmlformats.org/spreadsheetml/2006/main">
  <person displayName="OULD FERHAT Laurence" id="{DC3BD5A2-25F3-40D3-9D76-1AE73B6D7161}" userId="OULD FERHAT Laurence" providerId="None"/>
</personList>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 dT="2022-06-16T23:05:07.31" personId="{DC3BD5A2-25F3-40D3-9D76-1AE73B6D7161}" id="{4681B8A2-C37C-4E97-B77C-C5CF3D9E6A4D}">
    <text>MISE EN FORME conditionnelle à faire comme dans Marché et emploi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A6C1E2"/>
  </sheetPr>
  <dimension ref="A1:AE36"/>
  <sheetViews>
    <sheetView zoomScale="70" zoomScaleNormal="70" workbookViewId="0">
      <selection activeCell="I18" sqref="I18"/>
    </sheetView>
  </sheetViews>
  <sheetFormatPr baseColWidth="10" defaultColWidth="10.83203125" defaultRowHeight="16" customHeight="1"/>
  <cols>
    <col min="1" max="1" width="4.5" style="10" customWidth="1"/>
    <col min="2" max="2" width="34.58203125" style="10" customWidth="1"/>
    <col min="3" max="3" width="0.5" style="10" customWidth="1"/>
    <col min="4" max="8" width="1.08203125" style="10" customWidth="1"/>
    <col min="9" max="9" width="12.83203125" style="10" customWidth="1"/>
    <col min="10" max="10" width="18.58203125" style="10" customWidth="1"/>
    <col min="11" max="11" width="12.83203125" style="10" customWidth="1"/>
    <col min="12" max="21" width="13.33203125" style="10" customWidth="1"/>
    <col min="22" max="22" width="15.33203125" style="10" customWidth="1"/>
    <col min="23" max="23" width="6" style="10" customWidth="1"/>
    <col min="24" max="25" width="10.83203125" style="10" customWidth="1"/>
    <col min="26" max="16384" width="10.83203125" style="10"/>
  </cols>
  <sheetData>
    <row r="1" spans="1:31" ht="17.149999999999999" customHeight="1">
      <c r="A1" s="9"/>
      <c r="B1" s="9"/>
      <c r="C1" s="9"/>
      <c r="D1" s="9"/>
      <c r="E1" s="9"/>
      <c r="F1" s="9"/>
      <c r="G1" s="9"/>
      <c r="H1" s="9"/>
      <c r="I1" s="9"/>
      <c r="J1" s="9"/>
      <c r="K1" s="9"/>
      <c r="L1" s="9"/>
      <c r="M1" s="9"/>
      <c r="N1" s="9"/>
      <c r="O1" s="9"/>
      <c r="P1" s="9"/>
      <c r="Q1" s="9"/>
      <c r="R1" s="9"/>
      <c r="S1" s="9"/>
      <c r="T1" s="9"/>
      <c r="U1" s="9"/>
      <c r="V1" s="9"/>
      <c r="W1" s="9"/>
      <c r="X1" s="9"/>
    </row>
    <row r="2" spans="1:31" ht="17.149999999999999" customHeight="1">
      <c r="A2" s="9"/>
      <c r="B2" s="9"/>
      <c r="C2" s="9"/>
      <c r="D2" s="9"/>
      <c r="E2" s="9"/>
      <c r="F2" s="9"/>
      <c r="G2" s="9"/>
      <c r="H2" s="9"/>
      <c r="I2" s="3"/>
      <c r="J2" s="381" t="s">
        <v>112</v>
      </c>
      <c r="K2" s="382"/>
      <c r="L2" s="382"/>
      <c r="M2" s="382"/>
      <c r="N2" s="382"/>
      <c r="O2" s="382"/>
      <c r="P2" s="382"/>
      <c r="Q2" s="382"/>
      <c r="R2" s="11"/>
      <c r="S2" s="11"/>
      <c r="T2" s="11"/>
      <c r="U2" s="11"/>
      <c r="V2" s="11"/>
      <c r="W2" s="12"/>
      <c r="X2" s="12"/>
      <c r="Y2" s="12"/>
      <c r="Z2" s="12"/>
      <c r="AA2" s="12"/>
      <c r="AB2" s="12"/>
      <c r="AC2" s="12"/>
      <c r="AD2" s="12"/>
      <c r="AE2" s="12"/>
    </row>
    <row r="3" spans="1:31" ht="60" customHeight="1">
      <c r="A3" s="9"/>
      <c r="B3" s="9"/>
      <c r="C3" s="9"/>
      <c r="D3" s="9"/>
      <c r="E3" s="9"/>
      <c r="F3" s="9"/>
      <c r="G3" s="9"/>
      <c r="H3" s="9"/>
      <c r="I3" s="13"/>
      <c r="J3" s="382"/>
      <c r="K3" s="382"/>
      <c r="L3" s="382"/>
      <c r="M3" s="382"/>
      <c r="N3" s="382"/>
      <c r="O3" s="382"/>
      <c r="P3" s="382"/>
      <c r="Q3" s="382"/>
      <c r="R3" s="11"/>
      <c r="S3" s="11"/>
      <c r="T3" s="11"/>
      <c r="U3" s="11"/>
      <c r="V3" s="11"/>
      <c r="W3" s="14"/>
      <c r="X3" s="14"/>
      <c r="Y3" s="14"/>
      <c r="Z3" s="14"/>
      <c r="AA3" s="14"/>
      <c r="AB3" s="14"/>
      <c r="AC3" s="14"/>
      <c r="AD3" s="14"/>
      <c r="AE3" s="14"/>
    </row>
    <row r="4" spans="1:31" ht="15.65" hidden="1" customHeight="1">
      <c r="A4" s="9"/>
      <c r="B4" s="9"/>
      <c r="C4" s="9"/>
      <c r="D4" s="9"/>
      <c r="E4" s="9"/>
      <c r="F4" s="9"/>
      <c r="G4" s="9"/>
      <c r="H4" s="9"/>
      <c r="I4" s="9"/>
      <c r="J4" s="382"/>
      <c r="K4" s="382"/>
      <c r="L4" s="382"/>
      <c r="M4" s="382"/>
      <c r="N4" s="382"/>
      <c r="O4" s="382"/>
      <c r="P4" s="382"/>
      <c r="Q4" s="382"/>
      <c r="R4" s="11"/>
      <c r="S4" s="11"/>
      <c r="T4" s="11"/>
      <c r="U4" s="11"/>
      <c r="V4" s="11"/>
      <c r="W4" s="14"/>
      <c r="X4" s="14"/>
      <c r="Y4" s="14"/>
      <c r="Z4" s="14"/>
      <c r="AA4" s="14"/>
      <c r="AB4" s="14"/>
      <c r="AC4" s="14"/>
      <c r="AD4" s="14"/>
      <c r="AE4" s="14"/>
    </row>
    <row r="5" spans="1:31" ht="16" customHeight="1">
      <c r="A5" s="9"/>
      <c r="B5" s="9"/>
      <c r="C5" s="9"/>
      <c r="D5" s="9"/>
      <c r="E5" s="9"/>
      <c r="F5" s="9"/>
      <c r="G5" s="9"/>
      <c r="H5" s="9"/>
      <c r="I5" s="9"/>
      <c r="J5" s="9"/>
      <c r="K5" s="11"/>
      <c r="L5" s="11"/>
      <c r="M5" s="11"/>
      <c r="N5" s="11"/>
      <c r="O5" s="11"/>
      <c r="P5" s="11"/>
      <c r="Q5" s="11"/>
      <c r="R5" s="11"/>
      <c r="S5" s="11"/>
      <c r="T5" s="11"/>
      <c r="U5" s="11"/>
      <c r="V5" s="11"/>
      <c r="W5" s="15"/>
      <c r="X5" s="15"/>
      <c r="Y5" s="15"/>
      <c r="Z5" s="15"/>
      <c r="AA5" s="15"/>
      <c r="AB5" s="15"/>
      <c r="AC5" s="15"/>
      <c r="AD5" s="15"/>
      <c r="AE5" s="15"/>
    </row>
    <row r="6" spans="1:31" ht="16" customHeight="1">
      <c r="A6" s="9"/>
      <c r="B6" s="9"/>
      <c r="C6" s="9"/>
      <c r="D6" s="9"/>
      <c r="E6" s="9"/>
      <c r="F6" s="9"/>
      <c r="G6" s="9"/>
      <c r="H6" s="9"/>
      <c r="I6" s="9"/>
      <c r="J6" s="9"/>
      <c r="K6" s="11"/>
      <c r="L6" s="11"/>
      <c r="M6" s="11"/>
      <c r="N6" s="11"/>
      <c r="O6" s="11"/>
      <c r="P6" s="11"/>
      <c r="Q6" s="11"/>
      <c r="R6" s="11"/>
      <c r="S6" s="11"/>
      <c r="T6" s="11"/>
      <c r="U6" s="11"/>
      <c r="V6" s="11"/>
      <c r="W6" s="15"/>
      <c r="X6" s="15"/>
      <c r="Y6" s="15"/>
      <c r="Z6" s="15"/>
      <c r="AA6" s="15"/>
      <c r="AB6" s="15"/>
      <c r="AC6" s="15"/>
      <c r="AD6" s="15"/>
      <c r="AE6" s="15"/>
    </row>
    <row r="7" spans="1:31" ht="16" customHeight="1">
      <c r="A7" s="9"/>
      <c r="B7" s="9"/>
      <c r="C7" s="9"/>
      <c r="D7" s="9"/>
      <c r="E7" s="9"/>
      <c r="F7" s="9"/>
      <c r="G7" s="9"/>
      <c r="H7" s="9"/>
      <c r="I7" s="9"/>
      <c r="J7" s="9"/>
      <c r="K7" s="11"/>
      <c r="L7" s="11"/>
      <c r="M7" s="11"/>
      <c r="N7" s="11"/>
      <c r="O7" s="11"/>
      <c r="P7" s="11"/>
      <c r="Q7" s="11"/>
      <c r="R7" s="11"/>
      <c r="S7" s="11"/>
      <c r="T7" s="11"/>
      <c r="U7" s="11"/>
      <c r="V7" s="11"/>
      <c r="W7" s="15"/>
      <c r="X7" s="15"/>
      <c r="Y7" s="15"/>
      <c r="Z7" s="15"/>
      <c r="AA7" s="15"/>
      <c r="AB7" s="15"/>
      <c r="AC7" s="15"/>
      <c r="AD7" s="15"/>
      <c r="AE7" s="15"/>
    </row>
    <row r="8" spans="1:31" ht="16" customHeight="1">
      <c r="A8" s="9"/>
      <c r="B8" s="9"/>
      <c r="C8" s="9"/>
      <c r="D8" s="9"/>
      <c r="E8" s="9"/>
      <c r="F8" s="9"/>
      <c r="G8" s="9"/>
      <c r="H8" s="9"/>
      <c r="I8" s="9"/>
      <c r="J8" s="9"/>
      <c r="K8" s="11"/>
      <c r="L8" s="11"/>
      <c r="M8" s="11"/>
      <c r="N8" s="11"/>
      <c r="O8" s="11"/>
      <c r="P8" s="11"/>
      <c r="Q8" s="11"/>
      <c r="R8" s="11"/>
      <c r="S8" s="11"/>
      <c r="T8" s="11"/>
      <c r="U8" s="11"/>
      <c r="V8" s="11"/>
      <c r="W8" s="15"/>
      <c r="X8" s="15"/>
      <c r="Y8" s="15"/>
      <c r="Z8" s="15"/>
      <c r="AA8" s="15"/>
      <c r="AB8" s="15"/>
      <c r="AC8" s="15"/>
      <c r="AD8" s="15"/>
      <c r="AE8" s="15"/>
    </row>
    <row r="9" spans="1:31" ht="16" customHeight="1">
      <c r="A9" s="9"/>
      <c r="B9" s="9"/>
      <c r="C9" s="9"/>
      <c r="D9" s="9"/>
      <c r="E9" s="9"/>
      <c r="F9" s="9"/>
      <c r="G9" s="9"/>
      <c r="H9" s="9"/>
      <c r="I9" s="9"/>
      <c r="J9" s="9"/>
      <c r="K9" s="9"/>
      <c r="L9" s="9"/>
      <c r="M9" s="9"/>
      <c r="N9" s="9"/>
      <c r="O9" s="9"/>
      <c r="P9" s="9"/>
      <c r="Q9" s="9"/>
      <c r="R9" s="9"/>
      <c r="S9" s="9"/>
      <c r="T9" s="9"/>
      <c r="U9" s="9"/>
      <c r="V9" s="9"/>
      <c r="W9" s="9"/>
      <c r="X9" s="9"/>
    </row>
    <row r="10" spans="1:31" ht="16" customHeight="1">
      <c r="A10" s="9"/>
      <c r="B10" s="9"/>
      <c r="C10" s="9"/>
      <c r="D10" s="9"/>
      <c r="E10" s="9"/>
      <c r="F10" s="9"/>
      <c r="G10" s="9"/>
      <c r="H10" s="9"/>
      <c r="I10" s="379" t="s">
        <v>62</v>
      </c>
      <c r="J10" s="380"/>
      <c r="K10" s="1"/>
      <c r="L10" s="67"/>
      <c r="M10" s="2"/>
      <c r="N10" s="379" t="s">
        <v>96</v>
      </c>
      <c r="O10" s="380"/>
      <c r="P10" s="1"/>
      <c r="Q10" s="383"/>
      <c r="R10" s="384"/>
      <c r="S10" s="384"/>
      <c r="T10" s="384"/>
      <c r="U10" s="384"/>
      <c r="V10" s="385"/>
      <c r="W10" s="9"/>
      <c r="X10" s="9"/>
    </row>
    <row r="11" spans="1:31" ht="16" customHeight="1">
      <c r="A11" s="9"/>
      <c r="B11" s="9"/>
      <c r="C11" s="9"/>
      <c r="D11" s="9"/>
      <c r="E11" s="9"/>
      <c r="F11" s="9"/>
      <c r="G11" s="9"/>
      <c r="H11" s="9"/>
      <c r="I11" s="9"/>
      <c r="J11" s="9"/>
      <c r="K11" s="9"/>
      <c r="L11" s="9"/>
      <c r="M11" s="9"/>
      <c r="N11" s="9"/>
      <c r="O11" s="9"/>
      <c r="P11" s="9"/>
      <c r="Q11" s="9"/>
      <c r="R11" s="9"/>
      <c r="S11" s="9"/>
      <c r="T11" s="9"/>
      <c r="U11" s="9"/>
      <c r="V11" s="9"/>
      <c r="W11" s="9"/>
      <c r="X11" s="9"/>
    </row>
    <row r="12" spans="1:31" ht="16" customHeight="1">
      <c r="A12" s="9"/>
      <c r="B12" s="9"/>
      <c r="C12" s="9"/>
      <c r="D12" s="9"/>
      <c r="E12" s="9"/>
      <c r="F12" s="9"/>
      <c r="G12" s="9"/>
      <c r="H12" s="9"/>
      <c r="I12" s="379" t="s">
        <v>97</v>
      </c>
      <c r="J12" s="380"/>
      <c r="K12" s="1"/>
      <c r="L12" s="68"/>
      <c r="M12" s="16" t="s">
        <v>72</v>
      </c>
      <c r="N12" s="9"/>
      <c r="P12" s="9"/>
      <c r="Q12" s="9"/>
      <c r="R12" s="9"/>
      <c r="S12" s="9"/>
      <c r="T12" s="9"/>
      <c r="U12" s="9"/>
      <c r="V12" s="9"/>
      <c r="W12" s="9"/>
      <c r="X12" s="9"/>
      <c r="Y12" s="17"/>
    </row>
    <row r="13" spans="1:31" ht="16" customHeight="1">
      <c r="A13" s="9"/>
      <c r="C13" s="9"/>
      <c r="D13" s="9"/>
      <c r="E13" s="9"/>
      <c r="F13" s="9"/>
      <c r="G13" s="9"/>
      <c r="H13" s="9"/>
      <c r="I13" s="9"/>
      <c r="J13" s="9"/>
      <c r="K13" s="9"/>
      <c r="L13" s="9"/>
      <c r="N13" s="9"/>
      <c r="O13" s="18">
        <f>SUM(DATE(($L$14)+5,MONTH($L$16),DAY($L$16)))</f>
        <v>46948</v>
      </c>
      <c r="P13" s="19"/>
      <c r="Q13" s="9"/>
      <c r="R13" s="9"/>
      <c r="S13" s="9"/>
      <c r="T13" s="9"/>
      <c r="U13" s="9"/>
      <c r="V13" s="9"/>
      <c r="W13" s="9"/>
      <c r="X13" s="9"/>
      <c r="Y13" s="17"/>
    </row>
    <row r="14" spans="1:31" ht="16" customHeight="1">
      <c r="A14" s="9"/>
      <c r="B14" s="9"/>
      <c r="C14" s="9"/>
      <c r="D14" s="9"/>
      <c r="E14" s="9"/>
      <c r="F14" s="9"/>
      <c r="G14" s="9"/>
      <c r="H14" s="9"/>
      <c r="I14" s="379" t="s">
        <v>0</v>
      </c>
      <c r="J14" s="380"/>
      <c r="K14" s="1"/>
      <c r="L14" s="6">
        <v>2023</v>
      </c>
      <c r="M14" s="20"/>
      <c r="N14" s="379" t="s">
        <v>66</v>
      </c>
      <c r="O14" s="380"/>
      <c r="Q14" s="6">
        <v>2025</v>
      </c>
      <c r="R14" s="9"/>
      <c r="S14" s="9"/>
      <c r="T14" s="9"/>
      <c r="U14" s="9"/>
      <c r="V14" s="9"/>
      <c r="W14" s="9"/>
      <c r="X14" s="9"/>
      <c r="Y14" s="17" t="s">
        <v>67</v>
      </c>
    </row>
    <row r="15" spans="1:31" ht="16" customHeight="1">
      <c r="A15" s="9"/>
      <c r="B15" s="9"/>
      <c r="C15" s="9"/>
      <c r="D15" s="9"/>
      <c r="E15" s="9"/>
      <c r="F15" s="9"/>
      <c r="G15" s="9"/>
      <c r="H15" s="9"/>
      <c r="I15" s="9"/>
      <c r="J15" s="9"/>
      <c r="K15" s="9"/>
      <c r="L15" s="9"/>
      <c r="M15" s="9"/>
      <c r="N15" s="9"/>
      <c r="O15" s="21"/>
      <c r="P15" s="9"/>
      <c r="Q15" s="9"/>
      <c r="R15" s="9"/>
      <c r="S15" s="9"/>
      <c r="T15" s="9"/>
      <c r="U15" s="9"/>
      <c r="V15" s="9"/>
      <c r="W15" s="9"/>
      <c r="X15" s="9"/>
    </row>
    <row r="16" spans="1:31" ht="16" customHeight="1">
      <c r="A16" s="9"/>
      <c r="C16" s="9"/>
      <c r="D16" s="9"/>
      <c r="E16" s="9"/>
      <c r="F16" s="9"/>
      <c r="G16" s="9"/>
      <c r="H16" s="9"/>
      <c r="I16" s="386" t="s">
        <v>71</v>
      </c>
      <c r="J16" s="387"/>
      <c r="K16" s="388"/>
      <c r="L16" s="5" t="s">
        <v>152</v>
      </c>
      <c r="M16" s="9"/>
      <c r="N16" s="379" t="s">
        <v>99</v>
      </c>
      <c r="O16" s="380"/>
      <c r="P16" s="1"/>
      <c r="Q16" s="54">
        <f>IF(Q14=0,"",(Q14+5))</f>
        <v>2030</v>
      </c>
      <c r="R16" s="1"/>
      <c r="S16" s="1"/>
      <c r="T16" s="1"/>
      <c r="U16" s="1"/>
      <c r="V16" s="1"/>
      <c r="W16" s="9"/>
      <c r="X16" s="9"/>
    </row>
    <row r="17" spans="1:25" ht="16" customHeight="1">
      <c r="A17" s="9"/>
      <c r="B17" s="9"/>
      <c r="C17" s="9"/>
      <c r="D17" s="9"/>
      <c r="E17" s="9"/>
      <c r="F17" s="9"/>
      <c r="G17" s="9"/>
      <c r="H17" s="9"/>
      <c r="I17" s="21"/>
      <c r="J17" s="21"/>
      <c r="K17" s="21"/>
      <c r="L17" s="21"/>
      <c r="M17" s="21"/>
      <c r="N17" s="22"/>
      <c r="O17" s="22"/>
      <c r="P17" s="22"/>
      <c r="Q17" s="22"/>
      <c r="R17" s="22"/>
      <c r="S17" s="22"/>
      <c r="T17" s="22"/>
      <c r="U17" s="22"/>
      <c r="V17" s="22"/>
      <c r="W17" s="21"/>
      <c r="X17" s="9"/>
    </row>
    <row r="18" spans="1:25" ht="16" customHeight="1">
      <c r="A18" s="9"/>
      <c r="B18" s="391" t="s">
        <v>70</v>
      </c>
      <c r="C18" s="391"/>
      <c r="D18" s="9"/>
      <c r="E18" s="9"/>
      <c r="F18" s="9"/>
      <c r="G18" s="9"/>
      <c r="H18" s="9"/>
      <c r="I18" s="23">
        <f>J18-1</f>
        <v>2020</v>
      </c>
      <c r="J18" s="23">
        <f>K18-1</f>
        <v>2021</v>
      </c>
      <c r="K18" s="24" t="str">
        <f>L16</f>
        <v>2022</v>
      </c>
      <c r="L18" s="25">
        <f>K18+1</f>
        <v>2023</v>
      </c>
      <c r="M18" s="25">
        <f>L18+1</f>
        <v>2024</v>
      </c>
      <c r="N18" s="25">
        <f>M18+1</f>
        <v>2025</v>
      </c>
      <c r="O18" s="25">
        <f>N18+1</f>
        <v>2026</v>
      </c>
      <c r="P18" s="25">
        <f>O18+1</f>
        <v>2027</v>
      </c>
      <c r="Q18" s="25">
        <f t="shared" ref="Q18:V18" si="0">P18+1</f>
        <v>2028</v>
      </c>
      <c r="R18" s="25">
        <f t="shared" si="0"/>
        <v>2029</v>
      </c>
      <c r="S18" s="25">
        <f t="shared" si="0"/>
        <v>2030</v>
      </c>
      <c r="T18" s="25">
        <f t="shared" si="0"/>
        <v>2031</v>
      </c>
      <c r="U18" s="25">
        <f t="shared" si="0"/>
        <v>2032</v>
      </c>
      <c r="V18" s="25">
        <f t="shared" si="0"/>
        <v>2033</v>
      </c>
      <c r="W18" s="21"/>
      <c r="X18" s="9"/>
    </row>
    <row r="19" spans="1:25" s="29" customFormat="1" ht="16" customHeight="1">
      <c r="A19" s="26"/>
      <c r="B19" s="26"/>
      <c r="C19" s="8"/>
      <c r="D19" s="26"/>
      <c r="E19" s="26"/>
      <c r="F19" s="26"/>
      <c r="G19" s="26"/>
      <c r="H19" s="26"/>
      <c r="I19" s="27" t="s">
        <v>5</v>
      </c>
      <c r="J19" s="27" t="s">
        <v>5</v>
      </c>
      <c r="K19" s="27" t="s">
        <v>5</v>
      </c>
      <c r="L19" s="28" t="str">
        <f>IF(L18&lt;$L$14,"Prévision",IF(OR(L18=$L$14,AND(L18&gt;$L$14,L18&lt;($Q$14+1))),"Projet",IF(L18&gt;$Q$16,"Non concerné","Postprojet")))</f>
        <v>Projet</v>
      </c>
      <c r="M19" s="28" t="str">
        <f t="shared" ref="M19:V19" si="1">IF(M18&lt;$L$14,"Prévision",IF(OR(M18=$L$14,AND(M18&gt;$L$14,M18&lt;($Q$14+1))),"Projet",IF(M18&gt;$Q$16,"Non concerné","Postprojet")))</f>
        <v>Projet</v>
      </c>
      <c r="N19" s="28" t="str">
        <f t="shared" si="1"/>
        <v>Projet</v>
      </c>
      <c r="O19" s="28" t="str">
        <f t="shared" si="1"/>
        <v>Postprojet</v>
      </c>
      <c r="P19" s="28" t="str">
        <f t="shared" si="1"/>
        <v>Postprojet</v>
      </c>
      <c r="Q19" s="28" t="str">
        <f t="shared" si="1"/>
        <v>Postprojet</v>
      </c>
      <c r="R19" s="28" t="str">
        <f t="shared" si="1"/>
        <v>Postprojet</v>
      </c>
      <c r="S19" s="28" t="str">
        <f t="shared" si="1"/>
        <v>Postprojet</v>
      </c>
      <c r="T19" s="28" t="str">
        <f t="shared" si="1"/>
        <v>Non concerné</v>
      </c>
      <c r="U19" s="28" t="str">
        <f t="shared" si="1"/>
        <v>Non concerné</v>
      </c>
      <c r="V19" s="28" t="str">
        <f t="shared" si="1"/>
        <v>Non concerné</v>
      </c>
      <c r="W19" s="26"/>
      <c r="X19" s="26"/>
    </row>
    <row r="20" spans="1:25" s="29" customFormat="1" ht="16" customHeight="1">
      <c r="A20" s="26"/>
      <c r="B20" s="26"/>
      <c r="C20" s="8"/>
      <c r="D20" s="26"/>
      <c r="E20" s="26"/>
      <c r="F20" s="26"/>
      <c r="G20" s="26"/>
      <c r="H20" s="26"/>
      <c r="I20" s="51"/>
      <c r="J20" s="51"/>
      <c r="K20" s="51"/>
      <c r="L20" s="52"/>
      <c r="M20" s="52"/>
      <c r="N20" s="52"/>
      <c r="P20" s="52"/>
      <c r="Q20" s="52"/>
      <c r="R20" s="52"/>
      <c r="S20" s="52"/>
      <c r="T20" s="53"/>
      <c r="U20" s="52"/>
      <c r="V20" s="52"/>
      <c r="W20" s="26"/>
      <c r="X20" s="26"/>
    </row>
    <row r="21" spans="1:25" ht="16" customHeight="1">
      <c r="A21" s="9"/>
      <c r="B21" s="9"/>
      <c r="C21" s="9"/>
      <c r="D21" s="9"/>
      <c r="E21" s="9"/>
      <c r="F21" s="9"/>
      <c r="G21" s="9"/>
      <c r="H21" s="9"/>
      <c r="I21" s="9"/>
      <c r="J21" s="9"/>
      <c r="K21" s="9"/>
      <c r="L21" s="9"/>
      <c r="M21" s="9"/>
      <c r="N21" s="9"/>
      <c r="O21" s="9"/>
      <c r="P21" s="9"/>
      <c r="Q21" s="9"/>
      <c r="R21" s="9"/>
      <c r="S21" s="9"/>
      <c r="T21" s="9"/>
      <c r="U21" s="9"/>
      <c r="V21" s="9"/>
      <c r="W21" s="9"/>
      <c r="X21" s="9"/>
    </row>
    <row r="22" spans="1:25" ht="16" customHeight="1">
      <c r="A22" s="9"/>
      <c r="B22" s="9"/>
      <c r="C22" s="9"/>
      <c r="D22" s="9"/>
      <c r="E22" s="9"/>
      <c r="F22" s="9"/>
      <c r="G22" s="9"/>
      <c r="H22" s="9"/>
      <c r="I22" s="9"/>
      <c r="J22" s="9"/>
      <c r="K22" s="9"/>
      <c r="L22" s="9"/>
      <c r="M22" s="9"/>
      <c r="N22" s="9"/>
      <c r="O22" s="9"/>
      <c r="P22" s="9"/>
      <c r="Q22" s="9"/>
      <c r="R22" s="9"/>
      <c r="S22" s="9"/>
      <c r="T22" s="9"/>
      <c r="U22" s="9"/>
      <c r="V22" s="9"/>
      <c r="W22" s="9"/>
      <c r="X22" s="9"/>
    </row>
    <row r="23" spans="1:25" ht="16" customHeight="1">
      <c r="A23" s="9"/>
      <c r="B23" s="83" t="s">
        <v>73</v>
      </c>
      <c r="C23" s="84"/>
      <c r="D23" s="84"/>
      <c r="E23" s="84"/>
      <c r="F23" s="84"/>
      <c r="G23" s="84"/>
      <c r="H23" s="84"/>
      <c r="I23" s="85"/>
      <c r="J23" s="85"/>
      <c r="K23" s="85"/>
      <c r="L23" s="85"/>
      <c r="M23" s="85"/>
      <c r="N23" s="85"/>
      <c r="O23" s="85"/>
      <c r="P23" s="85"/>
      <c r="Q23" s="85"/>
      <c r="R23" s="85"/>
      <c r="S23" s="85"/>
      <c r="T23" s="85"/>
      <c r="U23" s="85"/>
      <c r="V23" s="85"/>
      <c r="W23" s="84"/>
      <c r="X23" s="84"/>
      <c r="Y23" s="86"/>
    </row>
    <row r="24" spans="1:25" ht="16" customHeight="1">
      <c r="A24" s="9"/>
      <c r="B24" s="87"/>
      <c r="C24" s="33"/>
      <c r="D24" s="33"/>
      <c r="E24" s="33"/>
      <c r="F24" s="33"/>
      <c r="G24" s="33"/>
      <c r="H24" s="33"/>
      <c r="I24" s="33"/>
      <c r="J24" s="33"/>
      <c r="K24" s="33"/>
      <c r="L24" s="33"/>
      <c r="M24" s="33"/>
      <c r="N24" s="33"/>
      <c r="O24" s="33"/>
      <c r="P24" s="33"/>
      <c r="Q24" s="33"/>
      <c r="R24" s="33"/>
      <c r="S24" s="33"/>
      <c r="T24" s="33"/>
      <c r="U24" s="33"/>
      <c r="V24" s="33"/>
      <c r="W24" s="33"/>
      <c r="X24" s="33"/>
      <c r="Y24" s="88"/>
    </row>
    <row r="25" spans="1:25" ht="16" customHeight="1">
      <c r="A25" s="9"/>
      <c r="B25" s="393" t="s">
        <v>68</v>
      </c>
      <c r="C25" s="394"/>
      <c r="D25" s="396" t="s">
        <v>63</v>
      </c>
      <c r="E25" s="396"/>
      <c r="F25" s="396"/>
      <c r="G25" s="396"/>
      <c r="H25" s="396"/>
      <c r="I25" s="32" t="s">
        <v>65</v>
      </c>
      <c r="J25" s="33"/>
      <c r="K25" s="33"/>
      <c r="L25" s="33"/>
      <c r="M25" s="33"/>
      <c r="N25" s="33"/>
      <c r="O25" s="33"/>
      <c r="P25" s="33"/>
      <c r="Q25" s="33"/>
      <c r="R25" s="33"/>
      <c r="S25" s="33"/>
      <c r="T25" s="33"/>
      <c r="U25" s="33"/>
      <c r="V25" s="33"/>
      <c r="W25" s="33"/>
      <c r="X25" s="33"/>
      <c r="Y25" s="88"/>
    </row>
    <row r="26" spans="1:25" ht="16" customHeight="1">
      <c r="A26" s="9"/>
      <c r="B26" s="87"/>
      <c r="C26" s="33"/>
      <c r="D26" s="33"/>
      <c r="E26" s="33"/>
      <c r="F26" s="33"/>
      <c r="G26" s="33"/>
      <c r="H26" s="33"/>
      <c r="I26" s="32" t="s">
        <v>69</v>
      </c>
      <c r="J26" s="33"/>
      <c r="K26" s="33"/>
      <c r="L26" s="33"/>
      <c r="M26" s="33"/>
      <c r="N26" s="33"/>
      <c r="O26" s="33"/>
      <c r="P26" s="33"/>
      <c r="Q26" s="33"/>
      <c r="R26" s="33"/>
      <c r="S26" s="33"/>
      <c r="T26" s="33"/>
      <c r="U26" s="33"/>
      <c r="V26" s="33"/>
      <c r="W26" s="33"/>
      <c r="X26" s="33"/>
      <c r="Y26" s="88"/>
    </row>
    <row r="27" spans="1:25" ht="16" customHeight="1">
      <c r="A27" s="9"/>
      <c r="B27" s="87"/>
      <c r="C27" s="33"/>
      <c r="D27" s="33"/>
      <c r="E27" s="33"/>
      <c r="F27" s="33"/>
      <c r="G27" s="33"/>
      <c r="H27" s="33"/>
      <c r="I27" s="32" t="s">
        <v>64</v>
      </c>
      <c r="J27" s="33"/>
      <c r="K27" s="33"/>
      <c r="L27" s="33"/>
      <c r="M27" s="33"/>
      <c r="N27" s="33"/>
      <c r="O27" s="33"/>
      <c r="P27" s="33"/>
      <c r="Q27" s="33"/>
      <c r="R27" s="33"/>
      <c r="S27" s="33"/>
      <c r="T27" s="33"/>
      <c r="U27" s="33"/>
      <c r="V27" s="33"/>
      <c r="W27" s="33"/>
      <c r="X27" s="33"/>
      <c r="Y27" s="88"/>
    </row>
    <row r="28" spans="1:25" ht="16" customHeight="1">
      <c r="A28" s="9"/>
      <c r="B28" s="87"/>
      <c r="C28" s="33"/>
      <c r="D28" s="33"/>
      <c r="E28" s="33"/>
      <c r="F28" s="33"/>
      <c r="G28" s="33"/>
      <c r="H28" s="33"/>
      <c r="I28" s="32" t="s">
        <v>1</v>
      </c>
      <c r="J28" s="33"/>
      <c r="K28" s="33"/>
      <c r="L28" s="33"/>
      <c r="M28" s="33"/>
      <c r="N28" s="33"/>
      <c r="O28" s="33"/>
      <c r="P28" s="33"/>
      <c r="Q28" s="33"/>
      <c r="R28" s="33"/>
      <c r="S28" s="33"/>
      <c r="T28" s="33"/>
      <c r="U28" s="33"/>
      <c r="V28" s="33"/>
      <c r="W28" s="33"/>
      <c r="X28" s="33"/>
      <c r="Y28" s="88"/>
    </row>
    <row r="29" spans="1:25" ht="16" customHeight="1">
      <c r="A29" s="9"/>
      <c r="B29" s="87"/>
      <c r="C29" s="33"/>
      <c r="D29" s="33"/>
      <c r="E29" s="33"/>
      <c r="F29" s="33"/>
      <c r="G29" s="33"/>
      <c r="H29" s="33"/>
      <c r="I29" s="34"/>
      <c r="J29" s="33"/>
      <c r="K29" s="33"/>
      <c r="L29" s="33"/>
      <c r="M29" s="33"/>
      <c r="N29" s="33"/>
      <c r="O29" s="33"/>
      <c r="P29" s="33"/>
      <c r="Q29" s="33"/>
      <c r="R29" s="33"/>
      <c r="S29" s="33"/>
      <c r="T29" s="33"/>
      <c r="U29" s="33"/>
      <c r="V29" s="33"/>
      <c r="W29" s="33"/>
      <c r="X29" s="33"/>
      <c r="Y29" s="88"/>
    </row>
    <row r="30" spans="1:25" ht="16" customHeight="1">
      <c r="A30" s="9"/>
      <c r="B30" s="392" t="s">
        <v>113</v>
      </c>
      <c r="C30" s="392"/>
      <c r="D30" s="396" t="s">
        <v>63</v>
      </c>
      <c r="E30" s="396"/>
      <c r="F30" s="396"/>
      <c r="G30" s="396"/>
      <c r="H30" s="396"/>
      <c r="I30" s="32" t="s">
        <v>111</v>
      </c>
      <c r="J30" s="33"/>
      <c r="K30" s="33"/>
      <c r="L30" s="33"/>
      <c r="M30" s="33"/>
      <c r="N30" s="33"/>
      <c r="O30" s="33"/>
      <c r="P30" s="33"/>
      <c r="Q30" s="33"/>
      <c r="R30" s="33"/>
      <c r="S30" s="33"/>
      <c r="T30" s="33"/>
      <c r="U30" s="33"/>
      <c r="V30" s="33"/>
      <c r="W30" s="33"/>
      <c r="X30" s="33"/>
      <c r="Y30" s="88"/>
    </row>
    <row r="31" spans="1:25" ht="16" customHeight="1">
      <c r="A31" s="9"/>
      <c r="B31" s="87"/>
      <c r="C31" s="33"/>
      <c r="D31" s="33"/>
      <c r="E31" s="33"/>
      <c r="F31" s="33"/>
      <c r="G31" s="33"/>
      <c r="H31" s="33"/>
      <c r="I31" s="32"/>
      <c r="J31" s="33"/>
      <c r="K31" s="33"/>
      <c r="L31" s="33"/>
      <c r="M31" s="33"/>
      <c r="N31" s="33"/>
      <c r="O31" s="33"/>
      <c r="P31" s="33"/>
      <c r="Q31" s="33"/>
      <c r="R31" s="33"/>
      <c r="S31" s="33"/>
      <c r="T31" s="33"/>
      <c r="U31" s="33"/>
      <c r="V31" s="33"/>
      <c r="W31" s="33"/>
      <c r="X31" s="33"/>
      <c r="Y31" s="88"/>
    </row>
    <row r="32" spans="1:25" ht="16" customHeight="1">
      <c r="A32" s="9"/>
      <c r="B32" s="87"/>
      <c r="C32" s="33"/>
      <c r="D32" s="33"/>
      <c r="E32" s="33"/>
      <c r="F32" s="33"/>
      <c r="G32" s="33"/>
      <c r="H32" s="33"/>
      <c r="I32" s="32"/>
      <c r="J32" s="33"/>
      <c r="K32" s="33"/>
      <c r="L32" s="33"/>
      <c r="M32" s="33"/>
      <c r="N32" s="33"/>
      <c r="O32" s="33"/>
      <c r="P32" s="33"/>
      <c r="Q32" s="33"/>
      <c r="R32" s="33"/>
      <c r="S32" s="33"/>
      <c r="T32" s="33"/>
      <c r="U32" s="33"/>
      <c r="V32" s="33"/>
      <c r="W32" s="33"/>
      <c r="X32" s="33"/>
      <c r="Y32" s="88"/>
    </row>
    <row r="33" spans="1:25" ht="16" customHeight="1">
      <c r="A33" s="9"/>
      <c r="B33" s="393" t="s">
        <v>110</v>
      </c>
      <c r="C33" s="394"/>
      <c r="D33" s="395" t="s">
        <v>63</v>
      </c>
      <c r="E33" s="395"/>
      <c r="F33" s="395"/>
      <c r="G33" s="395"/>
      <c r="H33" s="395"/>
      <c r="I33" s="89" t="s">
        <v>117</v>
      </c>
      <c r="J33" s="90"/>
      <c r="K33" s="90"/>
      <c r="L33" s="90"/>
      <c r="M33" s="90"/>
      <c r="N33" s="90"/>
      <c r="O33" s="90"/>
      <c r="P33" s="90"/>
      <c r="Q33" s="90"/>
      <c r="R33" s="90"/>
      <c r="S33" s="90"/>
      <c r="T33" s="90"/>
      <c r="U33" s="90"/>
      <c r="V33" s="90"/>
      <c r="W33" s="90"/>
      <c r="X33" s="90"/>
      <c r="Y33" s="91"/>
    </row>
    <row r="34" spans="1:25" ht="16" customHeight="1">
      <c r="A34" s="9"/>
      <c r="B34" s="389"/>
      <c r="C34" s="389"/>
      <c r="D34" s="390"/>
      <c r="E34" s="390"/>
      <c r="F34" s="390"/>
      <c r="G34" s="390"/>
      <c r="H34" s="390"/>
      <c r="I34" s="31"/>
      <c r="J34" s="9"/>
      <c r="K34" s="9"/>
      <c r="L34" s="9"/>
      <c r="M34" s="9"/>
      <c r="N34" s="9"/>
      <c r="O34" s="9"/>
      <c r="P34" s="9"/>
      <c r="Q34" s="9"/>
      <c r="R34" s="9"/>
      <c r="S34" s="9"/>
      <c r="T34" s="9"/>
      <c r="U34" s="9"/>
      <c r="V34" s="9"/>
      <c r="W34" s="9"/>
      <c r="X34" s="9"/>
    </row>
    <row r="35" spans="1:25" ht="16" customHeight="1">
      <c r="A35" s="9"/>
      <c r="B35" s="35"/>
      <c r="C35" s="35"/>
      <c r="D35" s="1"/>
      <c r="E35" s="1"/>
      <c r="F35" s="1"/>
      <c r="G35" s="1"/>
      <c r="H35" s="1"/>
      <c r="I35" s="31"/>
      <c r="J35" s="9"/>
      <c r="K35" s="9"/>
      <c r="L35" s="9"/>
      <c r="M35" s="9"/>
      <c r="N35" s="9"/>
      <c r="O35" s="9"/>
      <c r="P35" s="9"/>
      <c r="Q35" s="9"/>
      <c r="R35" s="9"/>
      <c r="S35" s="9"/>
      <c r="T35" s="9"/>
      <c r="U35" s="9"/>
      <c r="V35" s="9"/>
      <c r="W35" s="9"/>
      <c r="X35" s="9"/>
    </row>
    <row r="36" spans="1:25" ht="16" customHeight="1">
      <c r="A36" s="9"/>
      <c r="B36" s="9"/>
      <c r="C36" s="9"/>
      <c r="D36" s="9"/>
      <c r="E36" s="9"/>
      <c r="F36" s="9"/>
      <c r="G36" s="9"/>
      <c r="H36" s="9"/>
      <c r="I36" s="31"/>
      <c r="J36" s="9"/>
      <c r="K36" s="9"/>
      <c r="L36" s="9"/>
      <c r="M36" s="9"/>
      <c r="N36" s="9"/>
      <c r="O36" s="9"/>
      <c r="P36" s="9"/>
      <c r="Q36" s="9"/>
      <c r="R36" s="9"/>
      <c r="S36" s="9"/>
      <c r="T36" s="9"/>
      <c r="U36" s="9"/>
      <c r="V36" s="9"/>
      <c r="W36" s="9"/>
      <c r="X36" s="9"/>
    </row>
  </sheetData>
  <sheetProtection selectLockedCells="1"/>
  <mergeCells count="18">
    <mergeCell ref="B34:C34"/>
    <mergeCell ref="D34:H34"/>
    <mergeCell ref="B18:C18"/>
    <mergeCell ref="B30:C30"/>
    <mergeCell ref="B25:C25"/>
    <mergeCell ref="B33:C33"/>
    <mergeCell ref="D33:H33"/>
    <mergeCell ref="D30:H30"/>
    <mergeCell ref="D25:H25"/>
    <mergeCell ref="N16:O16"/>
    <mergeCell ref="I10:J10"/>
    <mergeCell ref="I12:J12"/>
    <mergeCell ref="I14:J14"/>
    <mergeCell ref="J2:Q4"/>
    <mergeCell ref="Q10:V10"/>
    <mergeCell ref="N14:O14"/>
    <mergeCell ref="I16:K16"/>
    <mergeCell ref="N10:O10"/>
  </mergeCells>
  <conditionalFormatting sqref="L14">
    <cfRule type="containsBlanks" dxfId="66" priority="134">
      <formula>LEN(TRIM(L14))=0</formula>
    </cfRule>
  </conditionalFormatting>
  <conditionalFormatting sqref="L16">
    <cfRule type="containsBlanks" dxfId="65" priority="132">
      <formula>LEN(TRIM(L16))=0</formula>
    </cfRule>
  </conditionalFormatting>
  <conditionalFormatting sqref="Q14">
    <cfRule type="expression" dxfId="64" priority="128">
      <formula>$Q$14&lt;$L$14</formula>
    </cfRule>
    <cfRule type="containsBlanks" dxfId="63" priority="129">
      <formula>LEN(TRIM(Q14))=0</formula>
    </cfRule>
  </conditionalFormatting>
  <conditionalFormatting sqref="Q18:V18 T20:V20">
    <cfRule type="expression" dxfId="62" priority="191">
      <formula>#REF!=3</formula>
    </cfRule>
  </conditionalFormatting>
  <pageMargins left="0.7" right="0.7" top="0.75" bottom="0.75" header="0.3" footer="0.3"/>
  <pageSetup orientation="portrait" r:id="rId1"/>
  <headerFooter>
    <oddFooter>&amp;C&amp;"Helvetica Neue,Regular"&amp;12&amp;K000000&amp;P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1B7B-F2A0-4170-937A-65BCDC28B24D}">
  <sheetPr>
    <tabColor rgb="FF00B0F0"/>
  </sheetPr>
  <dimension ref="A1:Y41"/>
  <sheetViews>
    <sheetView topLeftCell="A3" zoomScaleNormal="100" workbookViewId="0">
      <selection activeCell="H41" sqref="H41:O41"/>
    </sheetView>
  </sheetViews>
  <sheetFormatPr baseColWidth="10" defaultColWidth="10.83203125" defaultRowHeight="16" customHeight="1"/>
  <cols>
    <col min="1" max="1" width="4.5" style="10" customWidth="1"/>
    <col min="2" max="2" width="6" style="10" bestFit="1" customWidth="1"/>
    <col min="3" max="3" width="17.33203125" style="10" customWidth="1"/>
    <col min="4" max="4" width="17.5" style="10" customWidth="1"/>
    <col min="5" max="5" width="26.75" style="10" customWidth="1"/>
    <col min="6" max="6" width="17.33203125" style="10" customWidth="1"/>
    <col min="7" max="7" width="3.33203125" style="10" customWidth="1"/>
    <col min="8" max="8" width="17.33203125" style="10" customWidth="1"/>
    <col min="9" max="18" width="13.33203125" style="10" customWidth="1"/>
    <col min="19" max="19" width="10.83203125" style="10" customWidth="1"/>
    <col min="20" max="16384" width="10.83203125" style="10"/>
  </cols>
  <sheetData>
    <row r="1" spans="1:25" ht="17.149999999999999" customHeight="1">
      <c r="A1" s="9"/>
      <c r="B1" s="9"/>
      <c r="C1" s="9"/>
      <c r="D1" s="9"/>
      <c r="E1" s="9"/>
      <c r="F1" s="9"/>
      <c r="G1" s="9"/>
      <c r="H1" s="9"/>
      <c r="I1" s="9"/>
      <c r="J1" s="9"/>
      <c r="K1" s="9"/>
      <c r="L1" s="9"/>
      <c r="M1" s="9"/>
      <c r="N1" s="9"/>
      <c r="O1" s="9"/>
      <c r="P1" s="9"/>
      <c r="Q1" s="9"/>
      <c r="R1" s="9"/>
    </row>
    <row r="2" spans="1:25" ht="17.149999999999999" customHeight="1">
      <c r="A2" s="9"/>
      <c r="B2" s="9"/>
      <c r="C2" s="9"/>
      <c r="D2" s="402" t="s">
        <v>119</v>
      </c>
      <c r="E2" s="403"/>
      <c r="F2" s="403"/>
      <c r="G2" s="403"/>
      <c r="H2" s="403"/>
      <c r="I2" s="403"/>
      <c r="J2" s="403"/>
      <c r="K2" s="403"/>
      <c r="L2" s="403"/>
      <c r="M2" s="403"/>
      <c r="N2" s="403"/>
      <c r="O2" s="403"/>
      <c r="P2" s="403"/>
      <c r="Q2" s="46"/>
      <c r="R2" s="11"/>
      <c r="S2" s="12"/>
      <c r="T2" s="12"/>
      <c r="U2" s="12"/>
      <c r="V2" s="12"/>
      <c r="W2" s="12"/>
      <c r="X2" s="12"/>
      <c r="Y2" s="12"/>
    </row>
    <row r="3" spans="1:25" ht="16" customHeight="1">
      <c r="A3" s="9"/>
      <c r="B3" s="9"/>
      <c r="C3" s="9"/>
      <c r="D3" s="403"/>
      <c r="E3" s="403"/>
      <c r="F3" s="403"/>
      <c r="G3" s="403"/>
      <c r="H3" s="403"/>
      <c r="I3" s="403"/>
      <c r="J3" s="403"/>
      <c r="K3" s="403"/>
      <c r="L3" s="403"/>
      <c r="M3" s="403"/>
      <c r="N3" s="403"/>
      <c r="O3" s="403"/>
      <c r="P3" s="403"/>
      <c r="Q3" s="46"/>
      <c r="R3" s="11"/>
      <c r="S3" s="14"/>
      <c r="T3" s="14"/>
      <c r="U3" s="14"/>
      <c r="V3" s="14"/>
      <c r="W3" s="14"/>
      <c r="X3" s="14"/>
      <c r="Y3" s="14"/>
    </row>
    <row r="4" spans="1:25" ht="16" customHeight="1">
      <c r="A4" s="9"/>
      <c r="B4" s="9"/>
      <c r="C4" s="9"/>
      <c r="D4" s="403"/>
      <c r="E4" s="403"/>
      <c r="F4" s="403"/>
      <c r="G4" s="403"/>
      <c r="H4" s="403"/>
      <c r="I4" s="403"/>
      <c r="J4" s="403"/>
      <c r="K4" s="403"/>
      <c r="L4" s="403"/>
      <c r="M4" s="403"/>
      <c r="N4" s="403"/>
      <c r="O4" s="403"/>
      <c r="P4" s="403"/>
      <c r="Q4" s="46"/>
      <c r="R4" s="11"/>
      <c r="S4" s="14"/>
      <c r="T4" s="14"/>
      <c r="U4" s="14"/>
      <c r="V4" s="14"/>
      <c r="W4" s="14"/>
      <c r="X4" s="14"/>
      <c r="Y4" s="14"/>
    </row>
    <row r="5" spans="1:25" ht="16" customHeight="1">
      <c r="A5" s="9"/>
      <c r="B5" s="9"/>
      <c r="C5" s="9"/>
      <c r="D5" s="9"/>
      <c r="E5" s="9"/>
      <c r="F5" s="9"/>
      <c r="G5" s="9"/>
      <c r="H5" s="11"/>
      <c r="I5" s="11"/>
      <c r="J5" s="11"/>
      <c r="K5" s="11"/>
      <c r="L5" s="11"/>
      <c r="M5" s="11"/>
      <c r="N5" s="11"/>
      <c r="O5" s="11"/>
      <c r="P5" s="11"/>
      <c r="Q5" s="11"/>
      <c r="R5" s="11"/>
      <c r="S5" s="15"/>
      <c r="T5" s="15"/>
      <c r="U5" s="15"/>
      <c r="V5" s="15"/>
      <c r="W5" s="15"/>
      <c r="X5" s="15"/>
      <c r="Y5" s="15"/>
    </row>
    <row r="6" spans="1:25" ht="16" customHeight="1">
      <c r="A6" s="9"/>
      <c r="B6" s="9"/>
      <c r="C6" s="9"/>
      <c r="D6" s="9"/>
      <c r="E6" s="9"/>
      <c r="F6" s="9"/>
      <c r="G6" s="9"/>
      <c r="H6" s="11"/>
      <c r="I6" s="11"/>
      <c r="J6" s="11"/>
      <c r="K6" s="11"/>
      <c r="L6" s="11"/>
      <c r="M6" s="11"/>
      <c r="N6" s="11"/>
      <c r="O6" s="11"/>
      <c r="P6" s="11"/>
      <c r="Q6" s="11"/>
      <c r="R6" s="11"/>
      <c r="S6" s="15"/>
      <c r="T6" s="15"/>
      <c r="U6" s="15"/>
      <c r="V6" s="15"/>
      <c r="W6" s="15"/>
      <c r="X6" s="15"/>
      <c r="Y6" s="15"/>
    </row>
    <row r="7" spans="1:25" ht="16" customHeight="1">
      <c r="A7" s="9"/>
      <c r="B7" s="9"/>
      <c r="C7" s="9"/>
      <c r="D7" s="9"/>
      <c r="E7" s="9"/>
      <c r="F7" s="9"/>
      <c r="G7" s="9"/>
      <c r="H7" s="11"/>
      <c r="I7" s="11"/>
      <c r="J7" s="11"/>
      <c r="K7" s="11"/>
      <c r="L7" s="11"/>
      <c r="M7" s="11"/>
      <c r="N7" s="11"/>
      <c r="O7" s="11"/>
      <c r="P7" s="11"/>
      <c r="Q7" s="11"/>
      <c r="R7" s="11"/>
      <c r="S7" s="15"/>
      <c r="T7" s="15"/>
      <c r="U7" s="15"/>
      <c r="V7" s="15"/>
      <c r="W7" s="15"/>
      <c r="X7" s="15"/>
      <c r="Y7" s="15"/>
    </row>
    <row r="8" spans="1:25" ht="16" customHeight="1">
      <c r="A8" s="9"/>
      <c r="B8" s="9"/>
      <c r="C8" s="9"/>
      <c r="D8" s="9"/>
      <c r="E8" s="9"/>
      <c r="F8" s="9"/>
      <c r="G8" s="9"/>
      <c r="H8" s="11"/>
      <c r="I8" s="11"/>
      <c r="J8" s="11"/>
      <c r="K8" s="11"/>
      <c r="L8" s="11"/>
      <c r="M8" s="11"/>
      <c r="N8" s="11"/>
      <c r="O8" s="11"/>
      <c r="P8" s="11"/>
      <c r="Q8" s="11"/>
      <c r="R8" s="11"/>
      <c r="S8" s="15"/>
      <c r="T8" s="15"/>
      <c r="U8" s="15"/>
      <c r="V8" s="15"/>
      <c r="W8" s="15"/>
      <c r="X8" s="15"/>
      <c r="Y8" s="15"/>
    </row>
    <row r="9" spans="1:25" ht="16" customHeight="1">
      <c r="A9" s="9"/>
      <c r="B9" s="9"/>
      <c r="C9" s="9"/>
      <c r="D9" s="9"/>
      <c r="E9" s="9"/>
      <c r="F9" s="9"/>
      <c r="G9" s="9"/>
      <c r="H9" s="9"/>
      <c r="I9" s="9"/>
      <c r="J9" s="9"/>
      <c r="K9" s="9"/>
      <c r="L9" s="9"/>
      <c r="M9" s="9"/>
      <c r="N9" s="9"/>
      <c r="O9" s="9"/>
      <c r="P9" s="9"/>
      <c r="Q9" s="9"/>
      <c r="R9" s="9"/>
    </row>
    <row r="10" spans="1:25" ht="16" customHeight="1">
      <c r="A10" s="9"/>
      <c r="B10" s="9"/>
      <c r="C10" s="9"/>
      <c r="D10" s="9"/>
      <c r="E10" s="9"/>
      <c r="F10" s="9"/>
      <c r="G10" s="9"/>
      <c r="H10" s="45">
        <f>'Accueil et vérifications'!L14</f>
        <v>2023</v>
      </c>
      <c r="I10" s="25">
        <f t="shared" ref="I10:R10" si="0">H10+1</f>
        <v>2024</v>
      </c>
      <c r="J10" s="25">
        <f t="shared" si="0"/>
        <v>2025</v>
      </c>
      <c r="K10" s="25">
        <f t="shared" si="0"/>
        <v>2026</v>
      </c>
      <c r="L10" s="25">
        <f t="shared" si="0"/>
        <v>2027</v>
      </c>
      <c r="M10" s="25">
        <f t="shared" si="0"/>
        <v>2028</v>
      </c>
      <c r="N10" s="25">
        <f t="shared" si="0"/>
        <v>2029</v>
      </c>
      <c r="O10" s="25">
        <f t="shared" si="0"/>
        <v>2030</v>
      </c>
      <c r="P10" s="25">
        <f t="shared" si="0"/>
        <v>2031</v>
      </c>
      <c r="Q10" s="25">
        <f t="shared" si="0"/>
        <v>2032</v>
      </c>
      <c r="R10" s="25">
        <f t="shared" si="0"/>
        <v>2033</v>
      </c>
    </row>
    <row r="11" spans="1:25" s="29" customFormat="1" ht="16" customHeight="1">
      <c r="A11" s="26"/>
      <c r="B11" s="9"/>
      <c r="C11" s="9"/>
      <c r="D11" s="9"/>
      <c r="E11" s="9"/>
      <c r="F11" s="9"/>
      <c r="G11" s="26"/>
      <c r="H11" s="79" t="str">
        <f>HLOOKUP(H10,'Accueil et vérifications'!I18:V19,2,TRUE)</f>
        <v>Projet</v>
      </c>
      <c r="I11" s="79" t="str">
        <f>HLOOKUP(I10,'Accueil et vérifications'!J18:W19,2,TRUE)</f>
        <v>Projet</v>
      </c>
      <c r="J11" s="79" t="str">
        <f>HLOOKUP(J10,'Accueil et vérifications'!K18:X19,2,TRUE)</f>
        <v>Projet</v>
      </c>
      <c r="K11" s="79" t="str">
        <f>HLOOKUP(K10,'Accueil et vérifications'!L18:Y19,2,TRUE)</f>
        <v>Postprojet</v>
      </c>
      <c r="L11" s="79" t="str">
        <f>HLOOKUP(L10,'Accueil et vérifications'!M18:Z19,2,TRUE)</f>
        <v>Postprojet</v>
      </c>
      <c r="M11" s="79" t="str">
        <f>HLOOKUP(M10,'Accueil et vérifications'!N18:AA19,2,TRUE)</f>
        <v>Postprojet</v>
      </c>
      <c r="N11" s="79" t="str">
        <f>HLOOKUP(N10,'Accueil et vérifications'!O18:AB19,2,TRUE)</f>
        <v>Postprojet</v>
      </c>
      <c r="O11" s="79" t="str">
        <f>HLOOKUP(O10,'Accueil et vérifications'!P18:AC19,2,TRUE)</f>
        <v>Postprojet</v>
      </c>
      <c r="P11" s="79" t="str">
        <f>HLOOKUP(P10,'Accueil et vérifications'!Q18:AD19,2,TRUE)</f>
        <v>Non concerné</v>
      </c>
      <c r="Q11" s="79" t="str">
        <f>HLOOKUP(Q10,'Accueil et vérifications'!R18:AE19,2,TRUE)</f>
        <v>Non concerné</v>
      </c>
      <c r="R11" s="79" t="str">
        <f>HLOOKUP(R10,'Accueil et vérifications'!S18:AF19,2,TRUE)</f>
        <v>Non concerné</v>
      </c>
    </row>
    <row r="12" spans="1:25" ht="16" customHeight="1">
      <c r="A12" s="9"/>
      <c r="B12" s="9"/>
      <c r="C12" s="9"/>
      <c r="D12" s="58" t="s">
        <v>101</v>
      </c>
      <c r="E12" s="58" t="s">
        <v>102</v>
      </c>
      <c r="F12" s="9"/>
      <c r="G12" s="9"/>
      <c r="H12" s="30"/>
      <c r="I12" s="30"/>
      <c r="J12" s="30"/>
      <c r="K12" s="30"/>
      <c r="L12" s="30"/>
      <c r="M12" s="30"/>
      <c r="N12" s="30"/>
      <c r="O12" s="30"/>
      <c r="P12" s="9"/>
      <c r="Q12" s="9"/>
      <c r="R12" s="9"/>
    </row>
    <row r="13" spans="1:25" ht="16" customHeight="1">
      <c r="A13" s="9"/>
      <c r="B13" s="400" t="s">
        <v>118</v>
      </c>
      <c r="C13" s="404" t="s">
        <v>105</v>
      </c>
      <c r="D13" s="407"/>
      <c r="E13" s="397"/>
      <c r="F13" s="4" t="s">
        <v>2</v>
      </c>
      <c r="G13" s="9"/>
      <c r="H13" s="69"/>
      <c r="I13" s="69"/>
      <c r="J13" s="69"/>
      <c r="K13" s="69"/>
      <c r="L13" s="69"/>
      <c r="M13" s="69"/>
      <c r="N13" s="69"/>
      <c r="O13" s="70"/>
      <c r="P13" s="69"/>
      <c r="Q13" s="69"/>
      <c r="R13" s="69"/>
    </row>
    <row r="14" spans="1:25" ht="16" customHeight="1">
      <c r="A14" s="9"/>
      <c r="B14" s="401"/>
      <c r="C14" s="405"/>
      <c r="D14" s="408"/>
      <c r="E14" s="398"/>
      <c r="F14" s="4" t="s">
        <v>3</v>
      </c>
      <c r="G14" s="9"/>
      <c r="H14" s="69"/>
      <c r="I14" s="69"/>
      <c r="J14" s="69"/>
      <c r="K14" s="69"/>
      <c r="L14" s="69"/>
      <c r="M14" s="69"/>
      <c r="N14" s="69"/>
      <c r="O14" s="70"/>
      <c r="P14" s="69"/>
      <c r="Q14" s="69"/>
      <c r="R14" s="69"/>
    </row>
    <row r="15" spans="1:25" ht="16" customHeight="1">
      <c r="A15" s="9"/>
      <c r="B15" s="401"/>
      <c r="C15" s="405"/>
      <c r="D15" s="408"/>
      <c r="E15" s="398"/>
      <c r="F15" s="4" t="s">
        <v>4</v>
      </c>
      <c r="G15" s="9"/>
      <c r="H15" s="59">
        <f t="shared" ref="H15:R15" si="1">H13*H14</f>
        <v>0</v>
      </c>
      <c r="I15" s="59">
        <f t="shared" si="1"/>
        <v>0</v>
      </c>
      <c r="J15" s="59">
        <f t="shared" si="1"/>
        <v>0</v>
      </c>
      <c r="K15" s="59">
        <f t="shared" si="1"/>
        <v>0</v>
      </c>
      <c r="L15" s="59">
        <f t="shared" si="1"/>
        <v>0</v>
      </c>
      <c r="M15" s="59">
        <f t="shared" si="1"/>
        <v>0</v>
      </c>
      <c r="N15" s="59">
        <f t="shared" si="1"/>
        <v>0</v>
      </c>
      <c r="O15" s="59">
        <f t="shared" si="1"/>
        <v>0</v>
      </c>
      <c r="P15" s="60">
        <f t="shared" si="1"/>
        <v>0</v>
      </c>
      <c r="Q15" s="60">
        <f t="shared" si="1"/>
        <v>0</v>
      </c>
      <c r="R15" s="60">
        <f t="shared" si="1"/>
        <v>0</v>
      </c>
    </row>
    <row r="16" spans="1:25" ht="24" customHeight="1">
      <c r="B16" s="401"/>
      <c r="C16" s="406"/>
      <c r="D16" s="409"/>
      <c r="E16" s="399"/>
      <c r="F16" s="4" t="s">
        <v>95</v>
      </c>
      <c r="G16" s="9"/>
      <c r="H16" s="69"/>
      <c r="I16" s="69"/>
      <c r="J16" s="69"/>
      <c r="K16" s="69"/>
      <c r="L16" s="69"/>
      <c r="M16" s="69"/>
      <c r="N16" s="69"/>
      <c r="O16" s="70"/>
      <c r="P16" s="69"/>
      <c r="Q16" s="69"/>
      <c r="R16" s="69"/>
    </row>
    <row r="17" spans="2:18" ht="16" customHeight="1">
      <c r="B17" s="401"/>
      <c r="C17" s="404" t="s">
        <v>106</v>
      </c>
      <c r="D17" s="410"/>
      <c r="E17" s="413"/>
      <c r="F17" s="4" t="s">
        <v>2</v>
      </c>
      <c r="G17" s="9"/>
      <c r="H17" s="69"/>
      <c r="I17" s="69"/>
      <c r="J17" s="69"/>
      <c r="K17" s="69"/>
      <c r="L17" s="69"/>
      <c r="M17" s="69"/>
      <c r="N17" s="69"/>
      <c r="O17" s="70"/>
      <c r="P17" s="69"/>
      <c r="Q17" s="69"/>
      <c r="R17" s="69"/>
    </row>
    <row r="18" spans="2:18" ht="16" customHeight="1">
      <c r="B18" s="401"/>
      <c r="C18" s="405"/>
      <c r="D18" s="411"/>
      <c r="E18" s="413"/>
      <c r="F18" s="4" t="s">
        <v>3</v>
      </c>
      <c r="G18" s="9"/>
      <c r="H18" s="69"/>
      <c r="I18" s="69"/>
      <c r="J18" s="69"/>
      <c r="K18" s="69"/>
      <c r="L18" s="69"/>
      <c r="M18" s="69"/>
      <c r="N18" s="69"/>
      <c r="O18" s="70"/>
      <c r="P18" s="69"/>
      <c r="Q18" s="69"/>
      <c r="R18" s="69"/>
    </row>
    <row r="19" spans="2:18" ht="16" customHeight="1">
      <c r="B19" s="401"/>
      <c r="C19" s="405"/>
      <c r="D19" s="411"/>
      <c r="E19" s="413"/>
      <c r="F19" s="4" t="s">
        <v>4</v>
      </c>
      <c r="G19" s="9"/>
      <c r="H19" s="59">
        <f t="shared" ref="H19:R19" si="2">H17*H18</f>
        <v>0</v>
      </c>
      <c r="I19" s="59">
        <f t="shared" si="2"/>
        <v>0</v>
      </c>
      <c r="J19" s="59">
        <f t="shared" si="2"/>
        <v>0</v>
      </c>
      <c r="K19" s="59">
        <f t="shared" si="2"/>
        <v>0</v>
      </c>
      <c r="L19" s="59">
        <f t="shared" si="2"/>
        <v>0</v>
      </c>
      <c r="M19" s="59">
        <f t="shared" si="2"/>
        <v>0</v>
      </c>
      <c r="N19" s="59">
        <f t="shared" si="2"/>
        <v>0</v>
      </c>
      <c r="O19" s="59">
        <f t="shared" si="2"/>
        <v>0</v>
      </c>
      <c r="P19" s="60">
        <f t="shared" si="2"/>
        <v>0</v>
      </c>
      <c r="Q19" s="60">
        <f t="shared" si="2"/>
        <v>0</v>
      </c>
      <c r="R19" s="60">
        <f t="shared" si="2"/>
        <v>0</v>
      </c>
    </row>
    <row r="20" spans="2:18" ht="21" customHeight="1">
      <c r="B20" s="401"/>
      <c r="C20" s="406"/>
      <c r="D20" s="412"/>
      <c r="E20" s="413"/>
      <c r="F20" s="4" t="s">
        <v>95</v>
      </c>
      <c r="G20" s="9"/>
      <c r="H20" s="69"/>
      <c r="I20" s="69"/>
      <c r="J20" s="69"/>
      <c r="K20" s="69"/>
      <c r="L20" s="69"/>
      <c r="M20" s="69"/>
      <c r="N20" s="69"/>
      <c r="O20" s="70"/>
      <c r="P20" s="69"/>
      <c r="Q20" s="69"/>
      <c r="R20" s="69"/>
    </row>
    <row r="21" spans="2:18" ht="16" customHeight="1">
      <c r="B21" s="401"/>
      <c r="C21" s="404" t="s">
        <v>107</v>
      </c>
      <c r="D21" s="410"/>
      <c r="E21" s="414"/>
      <c r="F21" s="4" t="s">
        <v>2</v>
      </c>
      <c r="G21" s="9"/>
      <c r="H21" s="69"/>
      <c r="I21" s="69"/>
      <c r="J21" s="69"/>
      <c r="K21" s="69"/>
      <c r="L21" s="69"/>
      <c r="M21" s="69"/>
      <c r="N21" s="69"/>
      <c r="O21" s="70"/>
      <c r="P21" s="69"/>
      <c r="Q21" s="69"/>
      <c r="R21" s="69"/>
    </row>
    <row r="22" spans="2:18" ht="16" customHeight="1">
      <c r="B22" s="401"/>
      <c r="C22" s="405"/>
      <c r="D22" s="411"/>
      <c r="E22" s="414"/>
      <c r="F22" s="4" t="s">
        <v>3</v>
      </c>
      <c r="G22" s="9"/>
      <c r="H22" s="69"/>
      <c r="I22" s="69"/>
      <c r="J22" s="69"/>
      <c r="K22" s="69"/>
      <c r="L22" s="69"/>
      <c r="M22" s="69"/>
      <c r="N22" s="69"/>
      <c r="O22" s="70"/>
      <c r="P22" s="69"/>
      <c r="Q22" s="69"/>
      <c r="R22" s="69"/>
    </row>
    <row r="23" spans="2:18" ht="16" customHeight="1">
      <c r="B23" s="401"/>
      <c r="C23" s="405"/>
      <c r="D23" s="411"/>
      <c r="E23" s="414"/>
      <c r="F23" s="4" t="s">
        <v>4</v>
      </c>
      <c r="G23" s="9"/>
      <c r="H23" s="59">
        <f t="shared" ref="H23:R23" si="3">H21*H22</f>
        <v>0</v>
      </c>
      <c r="I23" s="59">
        <f t="shared" si="3"/>
        <v>0</v>
      </c>
      <c r="J23" s="59">
        <f t="shared" si="3"/>
        <v>0</v>
      </c>
      <c r="K23" s="59">
        <f t="shared" si="3"/>
        <v>0</v>
      </c>
      <c r="L23" s="59">
        <f t="shared" si="3"/>
        <v>0</v>
      </c>
      <c r="M23" s="59">
        <f t="shared" si="3"/>
        <v>0</v>
      </c>
      <c r="N23" s="59">
        <f t="shared" si="3"/>
        <v>0</v>
      </c>
      <c r="O23" s="59">
        <f t="shared" si="3"/>
        <v>0</v>
      </c>
      <c r="P23" s="60">
        <f t="shared" si="3"/>
        <v>0</v>
      </c>
      <c r="Q23" s="60">
        <f t="shared" si="3"/>
        <v>0</v>
      </c>
      <c r="R23" s="60">
        <f t="shared" si="3"/>
        <v>0</v>
      </c>
    </row>
    <row r="24" spans="2:18" ht="22.15" customHeight="1">
      <c r="B24" s="401"/>
      <c r="C24" s="406"/>
      <c r="D24" s="412"/>
      <c r="E24" s="415"/>
      <c r="F24" s="4" t="s">
        <v>95</v>
      </c>
      <c r="G24" s="9"/>
      <c r="H24" s="69"/>
      <c r="I24" s="69"/>
      <c r="J24" s="69"/>
      <c r="K24" s="69"/>
      <c r="L24" s="69"/>
      <c r="M24" s="69"/>
      <c r="N24" s="69"/>
      <c r="O24" s="70"/>
      <c r="P24" s="69"/>
      <c r="Q24" s="69"/>
      <c r="R24" s="69"/>
    </row>
    <row r="25" spans="2:18" ht="16" customHeight="1">
      <c r="B25" s="401"/>
      <c r="C25" s="404" t="s">
        <v>108</v>
      </c>
      <c r="D25" s="410"/>
      <c r="E25" s="397"/>
      <c r="F25" s="4" t="s">
        <v>2</v>
      </c>
      <c r="G25" s="9"/>
      <c r="H25" s="69"/>
      <c r="I25" s="69"/>
      <c r="J25" s="69"/>
      <c r="K25" s="69"/>
      <c r="L25" s="69"/>
      <c r="M25" s="69"/>
      <c r="N25" s="69"/>
      <c r="O25" s="70"/>
      <c r="P25" s="69"/>
      <c r="Q25" s="69"/>
      <c r="R25" s="69"/>
    </row>
    <row r="26" spans="2:18" ht="16" customHeight="1">
      <c r="B26" s="401"/>
      <c r="C26" s="405"/>
      <c r="D26" s="411"/>
      <c r="E26" s="398"/>
      <c r="F26" s="4" t="s">
        <v>3</v>
      </c>
      <c r="G26" s="9"/>
      <c r="H26" s="69"/>
      <c r="I26" s="69"/>
      <c r="J26" s="69"/>
      <c r="K26" s="69"/>
      <c r="L26" s="69"/>
      <c r="M26" s="69"/>
      <c r="N26" s="69"/>
      <c r="O26" s="70"/>
      <c r="P26" s="69"/>
      <c r="Q26" s="69"/>
      <c r="R26" s="69"/>
    </row>
    <row r="27" spans="2:18" ht="16" customHeight="1">
      <c r="B27" s="401"/>
      <c r="C27" s="405"/>
      <c r="D27" s="411"/>
      <c r="E27" s="398"/>
      <c r="F27" s="4" t="s">
        <v>4</v>
      </c>
      <c r="G27" s="9"/>
      <c r="H27" s="59">
        <f t="shared" ref="H27:R27" si="4">H25*H26</f>
        <v>0</v>
      </c>
      <c r="I27" s="59">
        <f t="shared" si="4"/>
        <v>0</v>
      </c>
      <c r="J27" s="59">
        <f t="shared" si="4"/>
        <v>0</v>
      </c>
      <c r="K27" s="59">
        <f t="shared" si="4"/>
        <v>0</v>
      </c>
      <c r="L27" s="59">
        <f t="shared" si="4"/>
        <v>0</v>
      </c>
      <c r="M27" s="59">
        <f t="shared" si="4"/>
        <v>0</v>
      </c>
      <c r="N27" s="59">
        <f t="shared" si="4"/>
        <v>0</v>
      </c>
      <c r="O27" s="59">
        <f t="shared" si="4"/>
        <v>0</v>
      </c>
      <c r="P27" s="60">
        <f t="shared" si="4"/>
        <v>0</v>
      </c>
      <c r="Q27" s="60">
        <f t="shared" si="4"/>
        <v>0</v>
      </c>
      <c r="R27" s="60">
        <f t="shared" si="4"/>
        <v>0</v>
      </c>
    </row>
    <row r="28" spans="2:18" ht="23.5" customHeight="1">
      <c r="B28" s="401"/>
      <c r="C28" s="406"/>
      <c r="D28" s="412"/>
      <c r="E28" s="399"/>
      <c r="F28" s="4" t="s">
        <v>95</v>
      </c>
      <c r="G28" s="9"/>
      <c r="H28" s="69"/>
      <c r="I28" s="69"/>
      <c r="J28" s="69"/>
      <c r="K28" s="69"/>
      <c r="L28" s="69"/>
      <c r="M28" s="69"/>
      <c r="N28" s="69"/>
      <c r="O28" s="70"/>
      <c r="P28" s="69"/>
      <c r="Q28" s="69"/>
      <c r="R28" s="69"/>
    </row>
    <row r="29" spans="2:18" ht="16" customHeight="1">
      <c r="B29" s="401"/>
      <c r="C29" s="404" t="s">
        <v>109</v>
      </c>
      <c r="D29" s="410"/>
      <c r="E29" s="397"/>
      <c r="F29" s="4" t="s">
        <v>2</v>
      </c>
      <c r="G29" s="9"/>
      <c r="H29" s="69"/>
      <c r="I29" s="69"/>
      <c r="J29" s="69"/>
      <c r="K29" s="69"/>
      <c r="L29" s="69"/>
      <c r="M29" s="69"/>
      <c r="N29" s="69"/>
      <c r="O29" s="70"/>
      <c r="P29" s="69"/>
      <c r="Q29" s="69"/>
      <c r="R29" s="69"/>
    </row>
    <row r="30" spans="2:18" ht="16" customHeight="1">
      <c r="B30" s="401"/>
      <c r="C30" s="405"/>
      <c r="D30" s="411"/>
      <c r="E30" s="398"/>
      <c r="F30" s="4" t="s">
        <v>3</v>
      </c>
      <c r="G30" s="9"/>
      <c r="H30" s="69"/>
      <c r="I30" s="69"/>
      <c r="J30" s="69"/>
      <c r="K30" s="69"/>
      <c r="L30" s="69"/>
      <c r="M30" s="69"/>
      <c r="N30" s="69"/>
      <c r="O30" s="70"/>
      <c r="P30" s="69"/>
      <c r="Q30" s="69"/>
      <c r="R30" s="69"/>
    </row>
    <row r="31" spans="2:18" ht="16" customHeight="1">
      <c r="B31" s="401"/>
      <c r="C31" s="405"/>
      <c r="D31" s="411"/>
      <c r="E31" s="398"/>
      <c r="F31" s="4" t="s">
        <v>4</v>
      </c>
      <c r="G31" s="9"/>
      <c r="H31" s="59">
        <f t="shared" ref="H31:R31" si="5">H29*H30</f>
        <v>0</v>
      </c>
      <c r="I31" s="59">
        <f t="shared" si="5"/>
        <v>0</v>
      </c>
      <c r="J31" s="59">
        <f t="shared" si="5"/>
        <v>0</v>
      </c>
      <c r="K31" s="59">
        <f t="shared" si="5"/>
        <v>0</v>
      </c>
      <c r="L31" s="59">
        <f t="shared" si="5"/>
        <v>0</v>
      </c>
      <c r="M31" s="59">
        <f t="shared" si="5"/>
        <v>0</v>
      </c>
      <c r="N31" s="59">
        <f t="shared" si="5"/>
        <v>0</v>
      </c>
      <c r="O31" s="59">
        <f t="shared" si="5"/>
        <v>0</v>
      </c>
      <c r="P31" s="60">
        <f t="shared" si="5"/>
        <v>0</v>
      </c>
      <c r="Q31" s="60">
        <f t="shared" si="5"/>
        <v>0</v>
      </c>
      <c r="R31" s="60">
        <f t="shared" si="5"/>
        <v>0</v>
      </c>
    </row>
    <row r="32" spans="2:18" ht="18" customHeight="1">
      <c r="B32" s="401"/>
      <c r="C32" s="406"/>
      <c r="D32" s="412"/>
      <c r="E32" s="399"/>
      <c r="F32" s="4" t="s">
        <v>95</v>
      </c>
      <c r="G32" s="9"/>
      <c r="H32" s="71"/>
      <c r="I32" s="71"/>
      <c r="J32" s="71"/>
      <c r="K32" s="71"/>
      <c r="L32" s="71"/>
      <c r="M32" s="71"/>
      <c r="N32" s="71"/>
      <c r="O32" s="72"/>
      <c r="P32" s="71"/>
      <c r="Q32" s="71"/>
      <c r="R32" s="71"/>
    </row>
    <row r="33" spans="2:18" ht="7.9" customHeight="1">
      <c r="B33" s="82"/>
      <c r="H33" s="36"/>
      <c r="I33" s="36"/>
      <c r="J33" s="36"/>
      <c r="K33" s="36"/>
      <c r="L33" s="36"/>
      <c r="M33" s="36"/>
      <c r="N33" s="36"/>
      <c r="O33" s="36"/>
      <c r="P33" s="47"/>
      <c r="Q33" s="25"/>
      <c r="R33" s="25"/>
    </row>
    <row r="34" spans="2:18" ht="15.65" customHeight="1">
      <c r="B34" s="82"/>
      <c r="C34" s="416" t="s">
        <v>114</v>
      </c>
      <c r="D34" s="416"/>
      <c r="E34" s="416"/>
      <c r="F34" s="416"/>
      <c r="H34" s="59">
        <f>H23+H19+H15+H27+H31</f>
        <v>0</v>
      </c>
      <c r="I34" s="59">
        <f t="shared" ref="I34:R34" si="6">I23+I19+I15+I27+I31</f>
        <v>0</v>
      </c>
      <c r="J34" s="59">
        <f t="shared" si="6"/>
        <v>0</v>
      </c>
      <c r="K34" s="59">
        <f t="shared" si="6"/>
        <v>0</v>
      </c>
      <c r="L34" s="59">
        <f t="shared" si="6"/>
        <v>0</v>
      </c>
      <c r="M34" s="59">
        <f t="shared" si="6"/>
        <v>0</v>
      </c>
      <c r="N34" s="59">
        <f t="shared" si="6"/>
        <v>0</v>
      </c>
      <c r="O34" s="59">
        <f t="shared" si="6"/>
        <v>0</v>
      </c>
      <c r="P34" s="59">
        <f t="shared" si="6"/>
        <v>0</v>
      </c>
      <c r="Q34" s="59">
        <f t="shared" si="6"/>
        <v>0</v>
      </c>
      <c r="R34" s="59">
        <f t="shared" si="6"/>
        <v>0</v>
      </c>
    </row>
    <row r="35" spans="2:18" ht="8.5" customHeight="1">
      <c r="B35" s="82"/>
      <c r="H35" s="36"/>
      <c r="I35" s="36"/>
      <c r="J35" s="36"/>
      <c r="K35" s="36"/>
      <c r="L35" s="36"/>
      <c r="M35" s="36"/>
      <c r="N35" s="36"/>
      <c r="O35" s="36"/>
      <c r="P35" s="47"/>
      <c r="Q35" s="25"/>
      <c r="R35" s="25"/>
    </row>
    <row r="36" spans="2:18" ht="15.65" customHeight="1">
      <c r="B36" s="82"/>
      <c r="C36" s="417" t="s">
        <v>115</v>
      </c>
      <c r="D36" s="417"/>
      <c r="E36" s="417"/>
      <c r="F36" s="417"/>
      <c r="H36" s="80">
        <f t="shared" ref="H36" si="7">H34</f>
        <v>0</v>
      </c>
      <c r="I36" s="80">
        <f t="shared" ref="I36:R36" si="8">H36+I34</f>
        <v>0</v>
      </c>
      <c r="J36" s="80">
        <f t="shared" si="8"/>
        <v>0</v>
      </c>
      <c r="K36" s="80">
        <f t="shared" si="8"/>
        <v>0</v>
      </c>
      <c r="L36" s="80">
        <f t="shared" si="8"/>
        <v>0</v>
      </c>
      <c r="M36" s="80">
        <f t="shared" si="8"/>
        <v>0</v>
      </c>
      <c r="N36" s="80">
        <f t="shared" si="8"/>
        <v>0</v>
      </c>
      <c r="O36" s="80">
        <f t="shared" si="8"/>
        <v>0</v>
      </c>
      <c r="P36" s="81">
        <f t="shared" si="8"/>
        <v>0</v>
      </c>
      <c r="Q36" s="81">
        <f t="shared" si="8"/>
        <v>0</v>
      </c>
      <c r="R36" s="81">
        <f t="shared" si="8"/>
        <v>0</v>
      </c>
    </row>
    <row r="37" spans="2:18" ht="8.5" customHeight="1">
      <c r="B37" s="82"/>
      <c r="H37" s="37"/>
      <c r="I37" s="37"/>
      <c r="J37" s="37"/>
      <c r="K37" s="37"/>
      <c r="L37" s="37"/>
      <c r="M37" s="37"/>
      <c r="N37" s="37"/>
      <c r="O37" s="37"/>
      <c r="P37" s="37"/>
      <c r="Q37" s="37"/>
      <c r="R37" s="37"/>
    </row>
    <row r="38" spans="2:18" ht="15.65" customHeight="1">
      <c r="B38" s="82"/>
      <c r="C38" s="417" t="s">
        <v>116</v>
      </c>
      <c r="D38" s="417"/>
      <c r="E38" s="417"/>
      <c r="F38" s="417"/>
      <c r="H38" s="73"/>
      <c r="I38" s="73"/>
      <c r="J38" s="73"/>
      <c r="K38" s="73"/>
      <c r="L38" s="73"/>
      <c r="M38" s="73"/>
      <c r="N38" s="73"/>
      <c r="O38" s="73"/>
      <c r="P38" s="73"/>
      <c r="Q38" s="73"/>
      <c r="R38" s="73"/>
    </row>
    <row r="39" spans="2:18" ht="7.9" customHeight="1">
      <c r="B39" s="82"/>
    </row>
    <row r="40" spans="2:18" ht="15.65" customHeight="1">
      <c r="B40" s="82"/>
      <c r="C40" s="417" t="s">
        <v>269</v>
      </c>
      <c r="D40" s="417"/>
      <c r="E40" s="417"/>
      <c r="F40" s="417"/>
      <c r="H40" s="73"/>
      <c r="I40" s="73"/>
      <c r="J40" s="73"/>
      <c r="K40" s="73"/>
      <c r="L40" s="73"/>
      <c r="M40" s="73"/>
      <c r="N40" s="73"/>
      <c r="O40" s="73"/>
      <c r="P40" s="73"/>
      <c r="Q40" s="73"/>
      <c r="R40" s="73"/>
    </row>
    <row r="41" spans="2:18" ht="15.65" customHeight="1">
      <c r="B41" s="82"/>
      <c r="C41" s="145"/>
      <c r="D41" s="145"/>
      <c r="E41" s="145"/>
      <c r="F41" s="145" t="s">
        <v>271</v>
      </c>
      <c r="H41" s="377" t="e">
        <f t="shared" ref="H41:O41" si="9">H38/(H34/1000)</f>
        <v>#DIV/0!</v>
      </c>
      <c r="I41" s="377" t="e">
        <f t="shared" si="9"/>
        <v>#DIV/0!</v>
      </c>
      <c r="J41" s="377" t="e">
        <f t="shared" si="9"/>
        <v>#DIV/0!</v>
      </c>
      <c r="K41" s="377" t="e">
        <f t="shared" si="9"/>
        <v>#DIV/0!</v>
      </c>
      <c r="L41" s="377" t="e">
        <f t="shared" si="9"/>
        <v>#DIV/0!</v>
      </c>
      <c r="M41" s="377" t="e">
        <f t="shared" si="9"/>
        <v>#DIV/0!</v>
      </c>
      <c r="N41" s="377" t="e">
        <f t="shared" si="9"/>
        <v>#DIV/0!</v>
      </c>
      <c r="O41" s="377" t="e">
        <f t="shared" si="9"/>
        <v>#DIV/0!</v>
      </c>
      <c r="P41" s="81" t="e">
        <f t="shared" ref="P41:R41" si="10">P38/P34</f>
        <v>#DIV/0!</v>
      </c>
      <c r="Q41" s="81" t="e">
        <f t="shared" si="10"/>
        <v>#DIV/0!</v>
      </c>
      <c r="R41" s="81" t="e">
        <f t="shared" si="10"/>
        <v>#DIV/0!</v>
      </c>
    </row>
  </sheetData>
  <sheetProtection selectLockedCells="1"/>
  <mergeCells count="21">
    <mergeCell ref="C34:F34"/>
    <mergeCell ref="C36:F36"/>
    <mergeCell ref="C38:F38"/>
    <mergeCell ref="C40:F40"/>
    <mergeCell ref="C29:C32"/>
    <mergeCell ref="D29:D32"/>
    <mergeCell ref="E29:E32"/>
    <mergeCell ref="E13:E16"/>
    <mergeCell ref="B13:B32"/>
    <mergeCell ref="D2:P4"/>
    <mergeCell ref="C13:C16"/>
    <mergeCell ref="D13:D16"/>
    <mergeCell ref="C17:C20"/>
    <mergeCell ref="D17:D20"/>
    <mergeCell ref="E17:E20"/>
    <mergeCell ref="C21:C24"/>
    <mergeCell ref="D21:D24"/>
    <mergeCell ref="E21:E24"/>
    <mergeCell ref="C25:C28"/>
    <mergeCell ref="D25:D28"/>
    <mergeCell ref="E25:E28"/>
  </mergeCells>
  <conditionalFormatting sqref="H13:H14 H16:H18 H20:H22 H24:H26 H28:H30 H32 H38 H40">
    <cfRule type="expression" dxfId="61" priority="54">
      <formula>EXACT($H$11,"Non concerné")</formula>
    </cfRule>
    <cfRule type="expression" dxfId="60" priority="75">
      <formula>EXACT($H$11,"Projet")</formula>
    </cfRule>
    <cfRule type="expression" dxfId="59" priority="87">
      <formula>EXACT($H$11,"Postprojet")</formula>
    </cfRule>
  </conditionalFormatting>
  <conditionalFormatting sqref="H14:K31 H32:J32 H33:K33 H34:R34 H35:K37 H38:J40 H42:K404">
    <cfRule type="expression" dxfId="58" priority="57">
      <formula>EXACT($K$11,"Non concerné")</formula>
    </cfRule>
  </conditionalFormatting>
  <conditionalFormatting sqref="I13:I14 I16:I18 I20:I22 I24:I26 I28:I30 I32 I38 I40">
    <cfRule type="expression" dxfId="57" priority="55">
      <formula>EXACT($I$11,"Non concerné")</formula>
    </cfRule>
    <cfRule type="expression" dxfId="56" priority="65">
      <formula>EXACT($I$11,"Postprojet")</formula>
    </cfRule>
    <cfRule type="expression" dxfId="55" priority="76">
      <formula>EXACT($I$11,"Projet")</formula>
    </cfRule>
  </conditionalFormatting>
  <conditionalFormatting sqref="J13:J14 J16:J18 J20:J22 J24:J26 J28:J30 J32 J38 J40">
    <cfRule type="expression" dxfId="54" priority="66">
      <formula>EXACT($J$11,"Postprojet")</formula>
    </cfRule>
    <cfRule type="expression" dxfId="53" priority="77">
      <formula>EXACT($J$11,"Projet")</formula>
    </cfRule>
  </conditionalFormatting>
  <conditionalFormatting sqref="J32 J38 J40">
    <cfRule type="expression" dxfId="52" priority="56">
      <formula>EXACT($J$11,"Non concerné")</formula>
    </cfRule>
  </conditionalFormatting>
  <conditionalFormatting sqref="J13:K14">
    <cfRule type="expression" dxfId="51" priority="51">
      <formula>EXACT($J$11,"Non concerné")</formula>
    </cfRule>
  </conditionalFormatting>
  <conditionalFormatting sqref="J16:K18">
    <cfRule type="expression" dxfId="50" priority="48">
      <formula>EXACT($J$11,"Non concerné")</formula>
    </cfRule>
  </conditionalFormatting>
  <conditionalFormatting sqref="J20:K22">
    <cfRule type="expression" dxfId="49" priority="45">
      <formula>EXACT($J$11,"Non concerné")</formula>
    </cfRule>
  </conditionalFormatting>
  <conditionalFormatting sqref="J24:K26">
    <cfRule type="expression" dxfId="48" priority="42">
      <formula>EXACT($J$11,"Non concerné")</formula>
    </cfRule>
  </conditionalFormatting>
  <conditionalFormatting sqref="J28:K30">
    <cfRule type="expression" dxfId="47" priority="39">
      <formula>EXACT($J$11,"Non concerné")</formula>
    </cfRule>
  </conditionalFormatting>
  <conditionalFormatting sqref="K13:K14">
    <cfRule type="expression" dxfId="46" priority="52">
      <formula>EXACT($J$11,"Postprojet")</formula>
    </cfRule>
    <cfRule type="expression" dxfId="45" priority="53">
      <formula>EXACT($J$11,"Projet")</formula>
    </cfRule>
  </conditionalFormatting>
  <conditionalFormatting sqref="K16:K18 K20:K22 K24:K26 K28:K30">
    <cfRule type="expression" dxfId="44" priority="67">
      <formula>EXACT($K$11,"Postprojet")</formula>
    </cfRule>
    <cfRule type="expression" dxfId="43" priority="78">
      <formula>EXACT($K$11,"Projet")</formula>
    </cfRule>
  </conditionalFormatting>
  <conditionalFormatting sqref="K16:K18">
    <cfRule type="expression" dxfId="42" priority="49">
      <formula>EXACT($J$11,"Postprojet")</formula>
    </cfRule>
    <cfRule type="expression" dxfId="41" priority="50">
      <formula>EXACT($J$11,"Projet")</formula>
    </cfRule>
  </conditionalFormatting>
  <conditionalFormatting sqref="K20:K22">
    <cfRule type="expression" dxfId="40" priority="46">
      <formula>EXACT($J$11,"Postprojet")</formula>
    </cfRule>
    <cfRule type="expression" dxfId="39" priority="47">
      <formula>EXACT($J$11,"Projet")</formula>
    </cfRule>
  </conditionalFormatting>
  <conditionalFormatting sqref="K24:K26">
    <cfRule type="expression" dxfId="38" priority="43">
      <formula>EXACT($J$11,"Postprojet")</formula>
    </cfRule>
    <cfRule type="expression" dxfId="37" priority="44">
      <formula>EXACT($J$11,"Projet")</formula>
    </cfRule>
  </conditionalFormatting>
  <conditionalFormatting sqref="K28:K30">
    <cfRule type="expression" dxfId="36" priority="40">
      <formula>EXACT($J$11,"Postprojet")</formula>
    </cfRule>
    <cfRule type="expression" dxfId="35" priority="41">
      <formula>EXACT($J$11,"Projet")</formula>
    </cfRule>
  </conditionalFormatting>
  <conditionalFormatting sqref="L13:L14 L16:L18 L20:L22 L24:L26 L28:L30 L32 L38 L40">
    <cfRule type="expression" dxfId="34" priority="58">
      <formula>EXACT($L$11,"Non concerné")</formula>
    </cfRule>
    <cfRule type="expression" dxfId="33" priority="68">
      <formula>EXACT($L$11,"Postprojet")</formula>
    </cfRule>
    <cfRule type="expression" dxfId="32" priority="79">
      <formula>EXACT($L$11,"Projet")</formula>
    </cfRule>
  </conditionalFormatting>
  <conditionalFormatting sqref="M13:M14 M16:M18 M20:M22 M24:M26 M28:M30 M32 M38 M40">
    <cfRule type="expression" dxfId="31" priority="59">
      <formula>EXACT($M$11,"Non concerné")</formula>
    </cfRule>
    <cfRule type="expression" dxfId="30" priority="69">
      <formula>EXACT($M$11,"Postprojet")</formula>
    </cfRule>
    <cfRule type="expression" dxfId="29" priority="80">
      <formula>EXACT($M$11,"Projet")</formula>
    </cfRule>
  </conditionalFormatting>
  <conditionalFormatting sqref="N13:N14 N16:N18 N20:N22 N24:N26 N28:N30 N32 N38 N40">
    <cfRule type="expression" dxfId="28" priority="60">
      <formula>EXACT($N$11,"Non concerné")</formula>
    </cfRule>
    <cfRule type="expression" dxfId="27" priority="70">
      <formula>EXACT($N$11,"Postprojet")</formula>
    </cfRule>
    <cfRule type="expression" dxfId="26" priority="81">
      <formula>EXACT($N$11,"Projet")</formula>
    </cfRule>
  </conditionalFormatting>
  <conditionalFormatting sqref="O13:O14 O16:O18 O20:O22 O24:O26 O28:O30 O32 O38 O40">
    <cfRule type="expression" dxfId="25" priority="61">
      <formula>EXACT($O$11,"Non concerné")</formula>
    </cfRule>
    <cfRule type="expression" dxfId="24" priority="71">
      <formula>EXACT($O$11,"Postprojet")</formula>
    </cfRule>
    <cfRule type="expression" dxfId="23" priority="82">
      <formula>EXACT($O$11,"Projet")</formula>
    </cfRule>
  </conditionalFormatting>
  <conditionalFormatting sqref="P13:P14 P16:P18 P20:P22 P24:P26 P28:P30 P32 P38 P40">
    <cfRule type="expression" dxfId="22" priority="62">
      <formula>EXACT($P$11,"Non concerné")</formula>
    </cfRule>
    <cfRule type="expression" dxfId="21" priority="72">
      <formula>EXACT($P$11,"Postprojet")</formula>
    </cfRule>
    <cfRule type="expression" dxfId="20" priority="83">
      <formula>EXACT($P$11,"Projet")</formula>
    </cfRule>
  </conditionalFormatting>
  <conditionalFormatting sqref="Q13:Q14 Q16:Q18 Q20:Q22 Q24:Q26 Q28:Q30 Q32 Q38 Q40">
    <cfRule type="expression" dxfId="19" priority="63">
      <formula>EXACT($Q$11,"Non concerné")</formula>
    </cfRule>
    <cfRule type="expression" dxfId="18" priority="73">
      <formula>EXACT($Q$11,"Postprojet")</formula>
    </cfRule>
    <cfRule type="expression" dxfId="17" priority="84">
      <formula>EXACT($Q$11,"Projet")</formula>
    </cfRule>
  </conditionalFormatting>
  <conditionalFormatting sqref="R13:R14 R16:R18 R20:R22 R24:R26 R28:R30 R32 R38 R40">
    <cfRule type="expression" dxfId="16" priority="64">
      <formula>EXACT($R$11,"Non concerné")</formula>
    </cfRule>
    <cfRule type="expression" dxfId="15" priority="74">
      <formula>EXACT($R$11,"Postprojet")</formula>
    </cfRule>
    <cfRule type="expression" dxfId="14" priority="85">
      <formula>EXACT($R$11,"Projet")</formula>
    </cfRule>
  </conditionalFormatting>
  <dataValidations xWindow="438" yWindow="723" count="3">
    <dataValidation allowBlank="1" showInputMessage="1" showErrorMessage="1" prompt="Préciser la définition des solutions" sqref="E13 E17 E21 E25 E29" xr:uid="{CDF47939-3651-4A88-AD36-0905F0FC1C03}"/>
    <dataValidation allowBlank="1" showInputMessage="1" showErrorMessage="1" prompt="L'ETP correspond à l'effectif physique X quotité de temps de travail sur un an (voir encadré en haut de cet onglet)" sqref="H40:R41" xr:uid="{DB3E4F40-00AD-435C-A440-94ECACBBE586}"/>
    <dataValidation allowBlank="1" showInputMessage="1" showErrorMessage="1" promptTitle="Calcul ETP pour CHAQUE ANNEE" prompt="L'ETP correspond à l'effectif physique X quotité de temps de travail sur un an (voir encadré Mode d'emploi en bas de cet onglet). " sqref="H38:R38" xr:uid="{1392DB9C-4E81-4E9C-A2FA-C6532D6E2A3D}"/>
  </dataValidations>
  <pageMargins left="0.7" right="0.7" top="0.75" bottom="0.75" header="0.3" footer="0.3"/>
  <pageSetup orientation="portrait" r:id="rId1"/>
  <headerFooter>
    <oddFooter>&amp;C&amp;"Helvetica Neue,Regular"&amp;12&amp;K000000&amp;P</oddFooter>
  </headerFooter>
  <drawing r:id="rId2"/>
  <extLst>
    <ext xmlns:x14="http://schemas.microsoft.com/office/spreadsheetml/2009/9/main" uri="{CCE6A557-97BC-4b89-ADB6-D9C93CAAB3DF}">
      <x14:dataValidations xmlns:xm="http://schemas.microsoft.com/office/excel/2006/main" xWindow="438" yWindow="723" count="1">
        <x14:dataValidation type="list" allowBlank="1" showInputMessage="1" showErrorMessage="1" prompt="Choisir le type de solution concerné dans la liste déroulante" xr:uid="{554D707F-FF94-4727-8C73-E2E817D112DB}">
          <x14:formula1>
            <xm:f>Liste!$B$6:$B$16</xm:f>
          </x14:formula1>
          <xm:sqref>D13:D32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B20E6-CCD8-4BBD-95FB-9B681A042B8C}">
  <sheetPr>
    <tabColor rgb="FF00B0F0"/>
  </sheetPr>
  <dimension ref="A1:AD494"/>
  <sheetViews>
    <sheetView showGridLines="0" topLeftCell="C35" zoomScale="115" zoomScaleNormal="115" workbookViewId="0">
      <selection activeCell="X52" sqref="X52"/>
    </sheetView>
  </sheetViews>
  <sheetFormatPr baseColWidth="10" defaultColWidth="10.9140625" defaultRowHeight="15.9" customHeight="1"/>
  <cols>
    <col min="1" max="2" width="3.4140625" style="167" customWidth="1"/>
    <col min="3" max="3" width="10.9140625" style="167"/>
    <col min="4" max="4" width="5.4140625" style="167" customWidth="1"/>
    <col min="5" max="6" width="10.9140625" style="167"/>
    <col min="7" max="7" width="3.08203125" style="167" customWidth="1"/>
    <col min="8" max="8" width="1.4140625" style="167" customWidth="1"/>
    <col min="9" max="9" width="3.08203125" style="167" customWidth="1"/>
    <col min="10" max="10" width="2.9140625" style="167" customWidth="1"/>
    <col min="11" max="16384" width="10.9140625" style="167"/>
  </cols>
  <sheetData>
    <row r="1" spans="1:30" s="38" customFormat="1" ht="17.149999999999999" customHeight="1">
      <c r="D1" s="457" t="s">
        <v>160</v>
      </c>
      <c r="E1" s="458"/>
      <c r="F1" s="458"/>
      <c r="G1" s="458"/>
      <c r="H1" s="458"/>
      <c r="I1" s="458"/>
      <c r="J1" s="458"/>
      <c r="K1" s="458"/>
      <c r="L1" s="458"/>
      <c r="M1" s="458"/>
      <c r="N1" s="458"/>
      <c r="O1" s="458"/>
      <c r="P1" s="458"/>
      <c r="Q1" s="163"/>
      <c r="R1" s="162"/>
      <c r="S1" s="164"/>
      <c r="T1" s="164"/>
      <c r="U1" s="164"/>
      <c r="V1" s="164"/>
      <c r="W1" s="164"/>
      <c r="X1" s="164"/>
      <c r="Y1" s="164"/>
    </row>
    <row r="2" spans="1:30" s="38" customFormat="1" ht="15.9" customHeight="1">
      <c r="D2" s="458"/>
      <c r="E2" s="458"/>
      <c r="F2" s="458"/>
      <c r="G2" s="458"/>
      <c r="H2" s="458"/>
      <c r="I2" s="458"/>
      <c r="J2" s="458"/>
      <c r="K2" s="458"/>
      <c r="L2" s="458"/>
      <c r="M2" s="458"/>
      <c r="N2" s="458"/>
      <c r="O2" s="458"/>
      <c r="P2" s="458"/>
      <c r="Q2" s="163"/>
      <c r="R2" s="162"/>
      <c r="S2" s="165"/>
      <c r="T2" s="165"/>
      <c r="U2" s="165"/>
      <c r="V2" s="165"/>
      <c r="W2" s="165"/>
      <c r="X2" s="165"/>
      <c r="Y2" s="165"/>
    </row>
    <row r="3" spans="1:30" s="38" customFormat="1" ht="15.9" customHeight="1">
      <c r="D3" s="458"/>
      <c r="E3" s="458"/>
      <c r="F3" s="458"/>
      <c r="G3" s="458"/>
      <c r="H3" s="458"/>
      <c r="I3" s="458"/>
      <c r="J3" s="458"/>
      <c r="K3" s="458"/>
      <c r="L3" s="458"/>
      <c r="M3" s="458"/>
      <c r="N3" s="458"/>
      <c r="O3" s="458"/>
      <c r="P3" s="458"/>
      <c r="Q3" s="163"/>
      <c r="R3" s="162"/>
      <c r="S3" s="165"/>
      <c r="T3" s="165"/>
      <c r="U3" s="165"/>
      <c r="V3" s="165"/>
      <c r="W3" s="165"/>
      <c r="X3" s="165"/>
      <c r="Y3" s="165"/>
    </row>
    <row r="4" spans="1:30" s="38" customFormat="1" ht="15.9" customHeight="1">
      <c r="D4" s="162"/>
      <c r="E4" s="162"/>
      <c r="F4" s="162"/>
      <c r="G4" s="162"/>
      <c r="H4" s="162"/>
      <c r="I4" s="162"/>
      <c r="J4" s="162"/>
      <c r="K4" s="162"/>
      <c r="L4" s="162"/>
      <c r="M4" s="162"/>
      <c r="N4" s="162"/>
      <c r="O4" s="162"/>
      <c r="P4" s="162"/>
      <c r="Q4" s="163"/>
      <c r="R4" s="162"/>
      <c r="S4" s="165"/>
      <c r="T4" s="165"/>
      <c r="U4" s="165"/>
      <c r="V4" s="165"/>
      <c r="W4" s="165"/>
      <c r="X4" s="165"/>
      <c r="Y4" s="165"/>
    </row>
    <row r="5" spans="1:30" s="38" customFormat="1" ht="15.9" customHeight="1">
      <c r="D5" s="162"/>
      <c r="E5" s="162"/>
      <c r="F5" s="162"/>
      <c r="G5" s="162"/>
      <c r="H5" s="162"/>
      <c r="I5" s="162"/>
      <c r="J5" s="162"/>
      <c r="K5" s="162"/>
      <c r="L5" s="162"/>
      <c r="M5" s="162"/>
      <c r="N5" s="162"/>
      <c r="O5" s="162"/>
      <c r="P5" s="162"/>
      <c r="Q5" s="163"/>
      <c r="R5" s="162"/>
      <c r="S5" s="165"/>
      <c r="T5" s="165"/>
      <c r="U5" s="165"/>
      <c r="V5" s="165"/>
      <c r="W5" s="165"/>
      <c r="X5" s="165"/>
      <c r="Y5" s="165"/>
    </row>
    <row r="6" spans="1:30" s="38" customFormat="1" ht="15.9" customHeight="1">
      <c r="H6" s="162"/>
      <c r="I6" s="162"/>
      <c r="J6" s="162"/>
      <c r="K6" s="162"/>
      <c r="L6" s="162"/>
      <c r="M6" s="162"/>
      <c r="N6" s="162"/>
      <c r="O6" s="162"/>
      <c r="P6" s="162"/>
      <c r="Q6" s="162"/>
      <c r="R6" s="162"/>
      <c r="S6" s="166"/>
      <c r="T6" s="166"/>
      <c r="U6" s="166"/>
      <c r="V6" s="166"/>
      <c r="W6" s="166"/>
      <c r="X6" s="166"/>
      <c r="Y6" s="166"/>
    </row>
    <row r="7" spans="1:30" s="38" customFormat="1" ht="15.9" customHeight="1">
      <c r="H7" s="162"/>
      <c r="I7" s="162"/>
      <c r="J7" s="162"/>
      <c r="K7" s="162"/>
      <c r="L7" s="162"/>
      <c r="M7" s="162"/>
      <c r="N7" s="162"/>
      <c r="O7" s="162"/>
      <c r="P7" s="162"/>
      <c r="Q7" s="162"/>
      <c r="R7" s="162"/>
      <c r="S7" s="166"/>
      <c r="T7" s="166"/>
      <c r="U7" s="166"/>
      <c r="V7" s="166"/>
      <c r="W7" s="166"/>
      <c r="X7" s="166"/>
      <c r="Y7" s="166"/>
    </row>
    <row r="8" spans="1:30" ht="18" customHeight="1">
      <c r="B8" s="459"/>
      <c r="C8" s="459"/>
      <c r="D8" s="169" t="s">
        <v>161</v>
      </c>
      <c r="E8" s="170"/>
      <c r="F8" s="171"/>
      <c r="G8" s="172"/>
      <c r="H8" s="172"/>
      <c r="I8" s="172"/>
      <c r="J8" s="172"/>
      <c r="K8" s="460"/>
      <c r="L8" s="460"/>
      <c r="M8" s="460"/>
      <c r="N8" s="460"/>
      <c r="O8" s="460"/>
      <c r="P8" s="460"/>
      <c r="Q8" s="460"/>
      <c r="R8" s="460"/>
      <c r="S8" s="460"/>
      <c r="T8" s="460"/>
      <c r="U8" s="460"/>
      <c r="V8" s="460"/>
      <c r="W8" s="460"/>
      <c r="X8" s="460"/>
      <c r="Y8" s="38"/>
      <c r="Z8" s="38"/>
      <c r="AA8" s="38"/>
      <c r="AB8" s="38"/>
      <c r="AC8" s="38"/>
      <c r="AD8" s="38"/>
    </row>
    <row r="9" spans="1:30" ht="18" customHeight="1">
      <c r="B9" s="168"/>
      <c r="C9" s="168"/>
      <c r="D9" s="173" t="s">
        <v>162</v>
      </c>
      <c r="E9" s="174"/>
      <c r="F9" s="175"/>
      <c r="G9" s="176"/>
      <c r="H9" s="176"/>
      <c r="I9" s="176"/>
      <c r="J9" s="176"/>
      <c r="K9" s="460"/>
      <c r="L9" s="460"/>
      <c r="M9" s="460"/>
      <c r="N9" s="460"/>
      <c r="O9" s="460"/>
      <c r="P9" s="460"/>
      <c r="Q9" s="460"/>
      <c r="R9" s="460"/>
      <c r="S9" s="460"/>
      <c r="T9" s="460"/>
      <c r="U9" s="460"/>
      <c r="V9" s="460"/>
      <c r="W9" s="460"/>
      <c r="X9" s="460"/>
      <c r="Y9" s="38"/>
      <c r="Z9" s="38"/>
      <c r="AA9" s="38"/>
      <c r="AB9" s="38"/>
      <c r="AC9" s="38"/>
      <c r="AD9" s="38"/>
    </row>
    <row r="10" spans="1:30" ht="18" customHeight="1">
      <c r="B10" s="168"/>
      <c r="C10" s="168"/>
      <c r="D10" s="177" t="s">
        <v>163</v>
      </c>
      <c r="E10" s="178"/>
      <c r="F10" s="178"/>
      <c r="G10" s="179"/>
      <c r="H10" s="179"/>
      <c r="I10" s="179"/>
      <c r="J10" s="179"/>
      <c r="K10" s="460"/>
      <c r="L10" s="460"/>
      <c r="M10" s="460"/>
      <c r="N10" s="460"/>
      <c r="O10" s="460"/>
      <c r="P10" s="460"/>
      <c r="Q10" s="460"/>
      <c r="R10" s="460"/>
      <c r="S10" s="460"/>
      <c r="T10" s="460"/>
      <c r="U10" s="460"/>
      <c r="V10" s="460"/>
      <c r="W10" s="460"/>
      <c r="X10" s="460"/>
      <c r="Y10" s="38"/>
      <c r="Z10" s="38"/>
      <c r="AA10" s="38"/>
      <c r="AB10" s="38"/>
      <c r="AC10" s="38"/>
      <c r="AD10" s="38"/>
    </row>
    <row r="11" spans="1:30" ht="14.15" customHeight="1">
      <c r="A11" s="373" t="s">
        <v>57</v>
      </c>
      <c r="B11" s="463" t="s">
        <v>362</v>
      </c>
      <c r="C11" s="463"/>
      <c r="D11" s="463"/>
      <c r="E11" s="463"/>
      <c r="F11" s="463"/>
      <c r="G11" s="180"/>
      <c r="H11" s="180"/>
      <c r="I11" s="461"/>
      <c r="J11" s="461"/>
      <c r="K11" s="182"/>
      <c r="L11" s="182"/>
      <c r="M11" s="349"/>
      <c r="N11" s="349" t="s">
        <v>57</v>
      </c>
      <c r="O11" s="182"/>
      <c r="P11" s="182"/>
      <c r="Q11" s="182"/>
      <c r="R11" s="182"/>
      <c r="S11" s="38"/>
      <c r="T11" s="38"/>
      <c r="U11" s="38"/>
      <c r="V11" s="38"/>
      <c r="W11" s="38"/>
      <c r="X11" s="38"/>
      <c r="Y11" s="38"/>
      <c r="Z11" s="38"/>
      <c r="AA11" s="38"/>
      <c r="AB11" s="38"/>
      <c r="AC11" s="38"/>
      <c r="AD11" s="38"/>
    </row>
    <row r="12" spans="1:30" ht="14.15" customHeight="1">
      <c r="A12" s="181"/>
      <c r="B12" s="181"/>
      <c r="C12" s="181"/>
      <c r="D12" s="181"/>
      <c r="E12" s="181"/>
      <c r="F12" s="181"/>
      <c r="G12" s="38"/>
      <c r="H12" s="38"/>
      <c r="I12" s="38"/>
      <c r="J12" s="38"/>
      <c r="K12" s="74">
        <f>'Accueil et vérifications'!I18</f>
        <v>2020</v>
      </c>
      <c r="L12" s="74">
        <f>'Accueil et vérifications'!J18</f>
        <v>2021</v>
      </c>
      <c r="M12" s="74" t="str">
        <f>'Accueil et vérifications'!K18</f>
        <v>2022</v>
      </c>
      <c r="N12" s="74">
        <f>'Accueil et vérifications'!L18</f>
        <v>2023</v>
      </c>
      <c r="O12" s="74">
        <f>'Accueil et vérifications'!M18</f>
        <v>2024</v>
      </c>
      <c r="P12" s="74">
        <f>'Accueil et vérifications'!N18</f>
        <v>2025</v>
      </c>
      <c r="Q12" s="74">
        <f>'Accueil et vérifications'!O18</f>
        <v>2026</v>
      </c>
      <c r="R12" s="74">
        <f>'Accueil et vérifications'!P18</f>
        <v>2027</v>
      </c>
      <c r="S12" s="74">
        <f>'Accueil et vérifications'!Q18</f>
        <v>2028</v>
      </c>
      <c r="T12" s="74">
        <f>'Accueil et vérifications'!R18</f>
        <v>2029</v>
      </c>
      <c r="U12" s="74">
        <f>'Accueil et vérifications'!S18</f>
        <v>2030</v>
      </c>
      <c r="V12" s="74">
        <f>'Accueil et vérifications'!T18</f>
        <v>2031</v>
      </c>
      <c r="W12" s="74">
        <f>'Accueil et vérifications'!U18</f>
        <v>2032</v>
      </c>
      <c r="X12" s="74">
        <f>'Accueil et vérifications'!V18</f>
        <v>2033</v>
      </c>
      <c r="Y12" s="38"/>
      <c r="Z12" s="38"/>
      <c r="AA12" s="38"/>
      <c r="AB12" s="38"/>
      <c r="AC12" s="38"/>
      <c r="AD12" s="38"/>
    </row>
    <row r="13" spans="1:30" s="184" customFormat="1" ht="14.15" customHeight="1">
      <c r="A13" s="183"/>
      <c r="B13" s="181"/>
      <c r="C13" s="181"/>
      <c r="D13" s="181"/>
      <c r="E13" s="181"/>
      <c r="F13" s="181"/>
      <c r="G13" s="183"/>
      <c r="H13" s="183"/>
      <c r="I13" s="183"/>
      <c r="J13" s="183"/>
      <c r="K13" s="75" t="str">
        <f>HLOOKUP(K12,'Accueil et vérifications'!H18:U19,2,TRUE)</f>
        <v>Réel - Liasse</v>
      </c>
      <c r="L13" s="75" t="str">
        <f>HLOOKUP(L12,'Accueil et vérifications'!I18:V19,2,TRUE)</f>
        <v>Réel - Liasse</v>
      </c>
      <c r="M13" s="75" t="str">
        <f>HLOOKUP(M12,'Accueil et vérifications'!J18:W19,2,TRUE)</f>
        <v>Réel - Liasse</v>
      </c>
      <c r="N13" s="75" t="str">
        <f>HLOOKUP(N12,'Accueil et vérifications'!K18:X19,2,TRUE)</f>
        <v>Projet</v>
      </c>
      <c r="O13" s="75" t="str">
        <f>HLOOKUP(O12,'Accueil et vérifications'!L18:Y19,2,TRUE)</f>
        <v>Projet</v>
      </c>
      <c r="P13" s="75" t="str">
        <f>HLOOKUP(P12,'Accueil et vérifications'!M18:Z19,2,TRUE)</f>
        <v>Projet</v>
      </c>
      <c r="Q13" s="75" t="str">
        <f>HLOOKUP(Q12,'Accueil et vérifications'!N18:AA19,2,TRUE)</f>
        <v>Postprojet</v>
      </c>
      <c r="R13" s="75" t="str">
        <f>HLOOKUP(R12,'Accueil et vérifications'!O18:AB19,2,TRUE)</f>
        <v>Postprojet</v>
      </c>
      <c r="S13" s="75" t="str">
        <f>HLOOKUP(S12,'Accueil et vérifications'!P18:AC19,2,TRUE)</f>
        <v>Postprojet</v>
      </c>
      <c r="T13" s="75" t="str">
        <f>HLOOKUP(T12,'Accueil et vérifications'!Q18:AD19,2,TRUE)</f>
        <v>Postprojet</v>
      </c>
      <c r="U13" s="75" t="str">
        <f>HLOOKUP(U12,'Accueil et vérifications'!R18:AE19,2,TRUE)</f>
        <v>Postprojet</v>
      </c>
      <c r="V13" s="75" t="str">
        <f>HLOOKUP(V12,'Accueil et vérifications'!S18:AF19,2,TRUE)</f>
        <v>Non concerné</v>
      </c>
      <c r="W13" s="75" t="str">
        <f>HLOOKUP(W12,'Accueil et vérifications'!T18:AG19,2,TRUE)</f>
        <v>Non concerné</v>
      </c>
      <c r="X13" s="75" t="str">
        <f>HLOOKUP(X12,'Accueil et vérifications'!U18:AH19,2,TRUE)</f>
        <v>Non concerné</v>
      </c>
      <c r="Y13" s="38"/>
      <c r="Z13" s="183"/>
      <c r="AA13" s="183"/>
      <c r="AB13" s="183"/>
      <c r="AC13" s="183"/>
      <c r="AD13" s="183"/>
    </row>
    <row r="14" spans="1:30" ht="14.15" customHeight="1">
      <c r="A14" s="462" t="s">
        <v>164</v>
      </c>
      <c r="B14" s="462"/>
      <c r="C14" s="462"/>
      <c r="D14" s="462"/>
      <c r="E14" s="462"/>
      <c r="F14" s="462"/>
      <c r="G14" s="462"/>
      <c r="H14" s="462"/>
      <c r="I14" s="462"/>
      <c r="J14" s="462"/>
      <c r="K14" s="185"/>
      <c r="L14" s="185"/>
      <c r="M14" s="185"/>
      <c r="N14" s="186"/>
      <c r="O14" s="186"/>
      <c r="P14" s="186"/>
      <c r="Q14" s="186"/>
      <c r="R14" s="186"/>
      <c r="S14" s="186"/>
      <c r="T14" s="186"/>
      <c r="U14" s="186"/>
      <c r="V14" s="187"/>
      <c r="W14" s="186"/>
      <c r="X14" s="186"/>
      <c r="Y14" s="38"/>
      <c r="Z14" s="38"/>
      <c r="AA14" s="38"/>
      <c r="AB14" s="38"/>
      <c r="AC14" s="38"/>
      <c r="AD14" s="38"/>
    </row>
    <row r="15" spans="1:30" ht="14.15" customHeight="1">
      <c r="G15" s="188"/>
      <c r="H15" s="188"/>
      <c r="I15" s="188"/>
      <c r="J15" s="188"/>
      <c r="K15" s="188"/>
      <c r="N15" s="186"/>
      <c r="O15" s="186"/>
      <c r="P15" s="186"/>
      <c r="Q15" s="186"/>
      <c r="R15" s="186"/>
      <c r="S15" s="186"/>
      <c r="T15" s="186"/>
      <c r="U15" s="186"/>
      <c r="V15" s="186"/>
      <c r="W15" s="186"/>
      <c r="X15" s="186"/>
      <c r="Y15" s="38"/>
      <c r="Z15" s="38"/>
      <c r="AA15" s="38"/>
      <c r="AB15" s="38"/>
      <c r="AC15" s="38"/>
      <c r="AD15" s="38"/>
    </row>
    <row r="16" spans="1:30" ht="14.15" customHeight="1">
      <c r="A16" s="434" t="s">
        <v>165</v>
      </c>
      <c r="B16" s="434"/>
      <c r="C16" s="434"/>
      <c r="D16" s="434"/>
      <c r="E16" s="434"/>
      <c r="F16" s="434"/>
      <c r="G16" s="190" t="s">
        <v>166</v>
      </c>
      <c r="K16" s="191"/>
      <c r="L16" s="191"/>
      <c r="M16" s="191"/>
      <c r="N16" s="192"/>
      <c r="O16" s="192"/>
      <c r="P16" s="192"/>
      <c r="Q16" s="192"/>
      <c r="R16" s="192"/>
      <c r="S16" s="192"/>
      <c r="T16" s="192"/>
      <c r="U16" s="193"/>
      <c r="V16" s="193"/>
      <c r="W16" s="242"/>
      <c r="X16" s="242"/>
      <c r="Y16" s="38"/>
      <c r="Z16" s="38"/>
      <c r="AA16" s="38"/>
      <c r="AB16" s="38"/>
      <c r="AC16" s="38"/>
      <c r="AD16" s="38"/>
    </row>
    <row r="17" spans="1:30" ht="14.15" customHeight="1">
      <c r="A17" s="450" t="s">
        <v>268</v>
      </c>
      <c r="B17" s="451"/>
      <c r="C17" s="451"/>
      <c r="D17" s="451"/>
      <c r="E17" s="451"/>
      <c r="F17" s="452"/>
      <c r="G17" s="194"/>
      <c r="K17" s="76"/>
      <c r="L17" s="76"/>
      <c r="M17" s="76"/>
      <c r="N17" s="192"/>
      <c r="O17" s="192"/>
      <c r="P17" s="192"/>
      <c r="Q17" s="192"/>
      <c r="R17" s="195"/>
      <c r="S17" s="192"/>
      <c r="T17" s="192"/>
      <c r="U17" s="193"/>
      <c r="V17" s="193"/>
      <c r="W17" s="242"/>
      <c r="X17" s="242"/>
      <c r="Y17" s="38"/>
      <c r="Z17" s="38"/>
      <c r="AA17" s="38"/>
      <c r="AB17" s="38"/>
      <c r="AC17" s="38"/>
      <c r="AD17" s="38"/>
    </row>
    <row r="18" spans="1:30" ht="14.15" customHeight="1">
      <c r="A18" s="429" t="s">
        <v>167</v>
      </c>
      <c r="B18" s="449"/>
      <c r="C18" s="449"/>
      <c r="D18" s="449"/>
      <c r="E18" s="449"/>
      <c r="F18" s="449"/>
      <c r="G18" s="190" t="s">
        <v>168</v>
      </c>
      <c r="H18" s="196"/>
      <c r="I18" s="190" t="s">
        <v>169</v>
      </c>
      <c r="J18" s="196"/>
      <c r="K18" s="197"/>
      <c r="L18" s="197"/>
      <c r="M18" s="197"/>
      <c r="N18" s="198">
        <f t="shared" ref="N18:P18" si="0">N17+N16</f>
        <v>0</v>
      </c>
      <c r="O18" s="198">
        <f t="shared" si="0"/>
        <v>0</v>
      </c>
      <c r="P18" s="198">
        <f t="shared" si="0"/>
        <v>0</v>
      </c>
      <c r="Q18" s="198">
        <f>Q17+Q16</f>
        <v>0</v>
      </c>
      <c r="R18" s="198">
        <f t="shared" ref="R18:X18" si="1">R17+R16</f>
        <v>0</v>
      </c>
      <c r="S18" s="198">
        <f t="shared" si="1"/>
        <v>0</v>
      </c>
      <c r="T18" s="198">
        <f t="shared" si="1"/>
        <v>0</v>
      </c>
      <c r="U18" s="198">
        <f t="shared" si="1"/>
        <v>0</v>
      </c>
      <c r="V18" s="198">
        <f t="shared" si="1"/>
        <v>0</v>
      </c>
      <c r="W18" s="243">
        <f t="shared" si="1"/>
        <v>0</v>
      </c>
      <c r="X18" s="243">
        <f t="shared" si="1"/>
        <v>0</v>
      </c>
      <c r="Y18" s="38"/>
      <c r="Z18" s="38"/>
      <c r="AA18" s="38"/>
      <c r="AB18" s="38"/>
      <c r="AC18" s="38"/>
      <c r="AD18" s="38"/>
    </row>
    <row r="19" spans="1:30" ht="14.15" customHeight="1">
      <c r="A19" s="453" t="s">
        <v>170</v>
      </c>
      <c r="B19" s="455" t="s">
        <v>171</v>
      </c>
      <c r="C19" s="427" t="s">
        <v>7</v>
      </c>
      <c r="D19" s="439"/>
      <c r="E19" s="439"/>
      <c r="F19" s="439"/>
      <c r="G19" s="190" t="s">
        <v>8</v>
      </c>
      <c r="H19" s="196"/>
      <c r="I19" s="190" t="s">
        <v>9</v>
      </c>
      <c r="J19" s="201"/>
      <c r="K19" s="76"/>
      <c r="L19" s="76"/>
      <c r="M19" s="76"/>
      <c r="N19" s="202"/>
      <c r="O19" s="202"/>
      <c r="P19" s="202"/>
      <c r="Q19" s="203"/>
      <c r="R19" s="203"/>
      <c r="S19" s="203"/>
      <c r="T19" s="203"/>
      <c r="U19" s="203"/>
      <c r="V19" s="203"/>
      <c r="W19" s="244"/>
      <c r="X19" s="244"/>
      <c r="Y19" s="38"/>
      <c r="Z19" s="38"/>
      <c r="AA19" s="38"/>
      <c r="AB19" s="38"/>
      <c r="AC19" s="38"/>
      <c r="AD19" s="38"/>
    </row>
    <row r="20" spans="1:30" ht="14.15" customHeight="1">
      <c r="A20" s="454"/>
      <c r="B20" s="456"/>
      <c r="C20" s="427" t="s">
        <v>10</v>
      </c>
      <c r="D20" s="439"/>
      <c r="E20" s="428"/>
      <c r="F20" s="428"/>
      <c r="G20" s="190" t="s">
        <v>11</v>
      </c>
      <c r="H20" s="196"/>
      <c r="I20" s="190" t="s">
        <v>12</v>
      </c>
      <c r="J20" s="201"/>
      <c r="K20" s="76"/>
      <c r="L20" s="76"/>
      <c r="M20" s="76"/>
      <c r="N20" s="203"/>
      <c r="O20" s="203"/>
      <c r="P20" s="203"/>
      <c r="Q20" s="203"/>
      <c r="R20" s="203"/>
      <c r="S20" s="203"/>
      <c r="T20" s="203"/>
      <c r="U20" s="203"/>
      <c r="V20" s="203"/>
      <c r="W20" s="244"/>
      <c r="X20" s="244"/>
      <c r="Y20" s="38"/>
      <c r="Z20" s="38"/>
      <c r="AA20" s="38"/>
      <c r="AB20" s="38"/>
      <c r="AC20" s="38"/>
      <c r="AD20" s="38"/>
    </row>
    <row r="21" spans="1:30" ht="14.15" customHeight="1">
      <c r="A21" s="454"/>
      <c r="B21" s="456"/>
      <c r="C21" s="427" t="s">
        <v>13</v>
      </c>
      <c r="D21" s="439"/>
      <c r="E21" s="428"/>
      <c r="F21" s="428"/>
      <c r="G21" s="190" t="s">
        <v>14</v>
      </c>
      <c r="H21" s="196"/>
      <c r="I21" s="190" t="s">
        <v>15</v>
      </c>
      <c r="J21" s="201"/>
      <c r="K21" s="76"/>
      <c r="L21" s="76"/>
      <c r="M21" s="76"/>
      <c r="N21" s="203"/>
      <c r="O21" s="203"/>
      <c r="P21" s="203"/>
      <c r="Q21" s="203"/>
      <c r="R21" s="203"/>
      <c r="S21" s="203"/>
      <c r="T21" s="203"/>
      <c r="U21" s="203"/>
      <c r="V21" s="203"/>
      <c r="W21" s="244"/>
      <c r="X21" s="244"/>
      <c r="Y21" s="38"/>
      <c r="Z21" s="38"/>
      <c r="AA21" s="38"/>
      <c r="AB21" s="38"/>
      <c r="AC21" s="38"/>
      <c r="AD21" s="38"/>
    </row>
    <row r="22" spans="1:30" ht="14.15" customHeight="1">
      <c r="A22" s="454"/>
      <c r="B22" s="456"/>
      <c r="C22" s="427" t="s">
        <v>16</v>
      </c>
      <c r="D22" s="439"/>
      <c r="E22" s="428"/>
      <c r="F22" s="428"/>
      <c r="G22" s="190" t="s">
        <v>17</v>
      </c>
      <c r="H22" s="196"/>
      <c r="I22" s="190" t="s">
        <v>18</v>
      </c>
      <c r="J22" s="201"/>
      <c r="K22" s="76"/>
      <c r="L22" s="76"/>
      <c r="M22" s="76"/>
      <c r="N22" s="203"/>
      <c r="O22" s="203"/>
      <c r="P22" s="203"/>
      <c r="Q22" s="203"/>
      <c r="R22" s="203"/>
      <c r="S22" s="203"/>
      <c r="T22" s="203"/>
      <c r="U22" s="203"/>
      <c r="V22" s="203"/>
      <c r="W22" s="244"/>
      <c r="X22" s="244"/>
      <c r="Y22" s="38"/>
      <c r="Z22" s="38"/>
      <c r="AA22" s="38"/>
      <c r="AB22" s="38"/>
      <c r="AC22" s="38"/>
      <c r="AD22" s="38"/>
    </row>
    <row r="23" spans="1:30" ht="14.15" customHeight="1">
      <c r="A23" s="454"/>
      <c r="B23" s="456"/>
      <c r="C23" s="427" t="s">
        <v>19</v>
      </c>
      <c r="D23" s="439"/>
      <c r="E23" s="428"/>
      <c r="F23" s="428"/>
      <c r="G23" s="190" t="s">
        <v>20</v>
      </c>
      <c r="H23" s="196"/>
      <c r="I23" s="190" t="s">
        <v>21</v>
      </c>
      <c r="J23" s="201"/>
      <c r="K23" s="76"/>
      <c r="L23" s="76"/>
      <c r="M23" s="76"/>
      <c r="N23" s="203"/>
      <c r="O23" s="203"/>
      <c r="P23" s="203"/>
      <c r="Q23" s="203"/>
      <c r="R23" s="203"/>
      <c r="S23" s="203"/>
      <c r="T23" s="203"/>
      <c r="U23" s="203"/>
      <c r="V23" s="203"/>
      <c r="W23" s="244"/>
      <c r="X23" s="244"/>
      <c r="Y23" s="38"/>
      <c r="Z23" s="38"/>
      <c r="AA23" s="38"/>
      <c r="AB23" s="38"/>
      <c r="AC23" s="38"/>
      <c r="AD23" s="38"/>
    </row>
    <row r="24" spans="1:30" ht="14.15" customHeight="1">
      <c r="A24" s="454"/>
      <c r="B24" s="205"/>
      <c r="C24" s="427" t="s">
        <v>22</v>
      </c>
      <c r="D24" s="439"/>
      <c r="E24" s="428"/>
      <c r="F24" s="428"/>
      <c r="G24" s="190" t="s">
        <v>23</v>
      </c>
      <c r="H24" s="196"/>
      <c r="I24" s="190" t="s">
        <v>24</v>
      </c>
      <c r="J24" s="201"/>
      <c r="K24" s="76"/>
      <c r="L24" s="76"/>
      <c r="M24" s="76"/>
      <c r="N24" s="203"/>
      <c r="O24" s="203"/>
      <c r="P24" s="203"/>
      <c r="Q24" s="203"/>
      <c r="R24" s="203"/>
      <c r="S24" s="203"/>
      <c r="T24" s="203"/>
      <c r="U24" s="203"/>
      <c r="V24" s="203"/>
      <c r="W24" s="244"/>
      <c r="X24" s="244"/>
      <c r="Y24" s="38"/>
      <c r="Z24" s="38"/>
      <c r="AA24" s="38"/>
      <c r="AB24" s="38"/>
      <c r="AC24" s="38"/>
      <c r="AD24" s="38"/>
    </row>
    <row r="25" spans="1:30" ht="14.15" customHeight="1">
      <c r="A25" s="454"/>
      <c r="B25" s="455" t="s">
        <v>172</v>
      </c>
      <c r="C25" s="427" t="s">
        <v>25</v>
      </c>
      <c r="D25" s="439"/>
      <c r="E25" s="428"/>
      <c r="F25" s="428"/>
      <c r="G25" s="190" t="s">
        <v>26</v>
      </c>
      <c r="H25" s="196"/>
      <c r="I25" s="190" t="s">
        <v>27</v>
      </c>
      <c r="J25" s="201"/>
      <c r="K25" s="76"/>
      <c r="L25" s="76"/>
      <c r="M25" s="76"/>
      <c r="N25" s="203"/>
      <c r="O25" s="203"/>
      <c r="P25" s="203"/>
      <c r="Q25" s="203"/>
      <c r="R25" s="203"/>
      <c r="S25" s="203"/>
      <c r="T25" s="203"/>
      <c r="U25" s="203"/>
      <c r="V25" s="203"/>
      <c r="W25" s="244"/>
      <c r="X25" s="244"/>
      <c r="Y25" s="38"/>
      <c r="Z25" s="38"/>
      <c r="AA25" s="38"/>
      <c r="AB25" s="38"/>
      <c r="AC25" s="38"/>
      <c r="AD25" s="38"/>
    </row>
    <row r="26" spans="1:30" ht="14.15" customHeight="1">
      <c r="A26" s="454"/>
      <c r="B26" s="456"/>
      <c r="C26" s="427" t="s">
        <v>28</v>
      </c>
      <c r="D26" s="439"/>
      <c r="E26" s="428"/>
      <c r="F26" s="428"/>
      <c r="G26" s="190" t="s">
        <v>29</v>
      </c>
      <c r="H26" s="196"/>
      <c r="I26" s="190" t="s">
        <v>30</v>
      </c>
      <c r="J26" s="201"/>
      <c r="K26" s="76"/>
      <c r="L26" s="76"/>
      <c r="M26" s="76"/>
      <c r="N26" s="206"/>
      <c r="O26" s="206"/>
      <c r="P26" s="206"/>
      <c r="Q26" s="206"/>
      <c r="R26" s="206"/>
      <c r="S26" s="206"/>
      <c r="T26" s="206"/>
      <c r="U26" s="206"/>
      <c r="V26" s="206"/>
      <c r="W26" s="245"/>
      <c r="X26" s="245"/>
      <c r="Y26" s="38"/>
      <c r="Z26" s="38"/>
      <c r="AA26" s="38"/>
      <c r="AC26" s="38"/>
      <c r="AD26" s="38"/>
    </row>
    <row r="27" spans="1:30" ht="14.15" customHeight="1">
      <c r="A27" s="454"/>
      <c r="B27" s="456"/>
      <c r="C27" s="427" t="s">
        <v>31</v>
      </c>
      <c r="D27" s="439"/>
      <c r="E27" s="428"/>
      <c r="F27" s="428"/>
      <c r="G27" s="190" t="s">
        <v>32</v>
      </c>
      <c r="H27" s="196"/>
      <c r="I27" s="190" t="s">
        <v>33</v>
      </c>
      <c r="J27" s="201"/>
      <c r="K27" s="76"/>
      <c r="L27" s="76"/>
      <c r="M27" s="76"/>
      <c r="N27" s="203"/>
      <c r="O27" s="203"/>
      <c r="P27" s="203"/>
      <c r="Q27" s="203"/>
      <c r="R27" s="203"/>
      <c r="S27" s="203"/>
      <c r="T27" s="203"/>
      <c r="U27" s="203"/>
      <c r="V27" s="203"/>
      <c r="W27" s="244"/>
      <c r="X27" s="244"/>
      <c r="Y27" s="38"/>
      <c r="Z27" s="38"/>
      <c r="AA27" s="38"/>
      <c r="AB27" s="38"/>
      <c r="AC27" s="38"/>
      <c r="AD27" s="38"/>
    </row>
    <row r="28" spans="1:30" ht="14.15" customHeight="1">
      <c r="A28" s="454"/>
      <c r="B28" s="447" t="s">
        <v>173</v>
      </c>
      <c r="C28" s="427" t="s">
        <v>174</v>
      </c>
      <c r="D28" s="439"/>
      <c r="E28" s="428"/>
      <c r="F28" s="428"/>
      <c r="G28" s="190" t="s">
        <v>175</v>
      </c>
      <c r="H28" s="196"/>
      <c r="I28" s="190" t="s">
        <v>176</v>
      </c>
      <c r="J28" s="201"/>
      <c r="K28" s="76"/>
      <c r="L28" s="76"/>
      <c r="M28" s="76"/>
      <c r="N28" s="203"/>
      <c r="O28" s="203"/>
      <c r="P28" s="203"/>
      <c r="Q28" s="203"/>
      <c r="R28" s="203"/>
      <c r="S28" s="203"/>
      <c r="T28" s="203"/>
      <c r="U28" s="203"/>
      <c r="V28" s="203"/>
      <c r="W28" s="244"/>
      <c r="X28" s="244"/>
      <c r="Y28" s="38"/>
      <c r="Z28" s="38"/>
      <c r="AA28" s="38"/>
      <c r="AB28" s="38"/>
      <c r="AC28" s="38"/>
      <c r="AD28" s="38"/>
    </row>
    <row r="29" spans="1:30" ht="14.15" customHeight="1">
      <c r="A29" s="454"/>
      <c r="B29" s="448"/>
      <c r="C29" s="427" t="s">
        <v>34</v>
      </c>
      <c r="D29" s="439"/>
      <c r="E29" s="428"/>
      <c r="F29" s="428"/>
      <c r="G29" s="190" t="s">
        <v>35</v>
      </c>
      <c r="H29" s="196"/>
      <c r="I29" s="190" t="s">
        <v>36</v>
      </c>
      <c r="J29" s="201"/>
      <c r="K29" s="76"/>
      <c r="L29" s="76"/>
      <c r="M29" s="76"/>
      <c r="N29" s="7">
        <f>N31-N30-SUM(N19:N28)</f>
        <v>0</v>
      </c>
      <c r="O29" s="7">
        <f t="shared" ref="O29:T29" si="2">O31-O30-SUM(O19:O28)</f>
        <v>0</v>
      </c>
      <c r="P29" s="7">
        <f t="shared" si="2"/>
        <v>0</v>
      </c>
      <c r="Q29" s="7">
        <f t="shared" si="2"/>
        <v>0</v>
      </c>
      <c r="R29" s="7">
        <f t="shared" si="2"/>
        <v>0</v>
      </c>
      <c r="S29" s="7">
        <f t="shared" si="2"/>
        <v>0</v>
      </c>
      <c r="T29" s="7">
        <f t="shared" si="2"/>
        <v>0</v>
      </c>
      <c r="U29" s="7">
        <f t="shared" ref="U29:X29" si="3">U31-U30-SUM(U19:U28)</f>
        <v>0</v>
      </c>
      <c r="V29" s="7">
        <f t="shared" si="3"/>
        <v>0</v>
      </c>
      <c r="W29" s="246">
        <f t="shared" si="3"/>
        <v>0</v>
      </c>
      <c r="X29" s="246">
        <f t="shared" si="3"/>
        <v>0</v>
      </c>
      <c r="Y29" s="38"/>
      <c r="Z29" s="38"/>
      <c r="AA29" s="38"/>
      <c r="AB29" s="38"/>
      <c r="AC29" s="38"/>
      <c r="AD29" s="38"/>
    </row>
    <row r="30" spans="1:30" ht="14.15" customHeight="1">
      <c r="A30" s="447" t="s">
        <v>177</v>
      </c>
      <c r="B30" s="448"/>
      <c r="C30" s="427" t="s">
        <v>37</v>
      </c>
      <c r="D30" s="439"/>
      <c r="E30" s="428"/>
      <c r="F30" s="428"/>
      <c r="G30" s="190" t="s">
        <v>38</v>
      </c>
      <c r="H30" s="196"/>
      <c r="I30" s="190" t="s">
        <v>39</v>
      </c>
      <c r="J30" s="201"/>
      <c r="K30" s="76"/>
      <c r="L30" s="76"/>
      <c r="M30" s="76"/>
      <c r="N30" s="203"/>
      <c r="O30" s="203"/>
      <c r="P30" s="203"/>
      <c r="Q30" s="203"/>
      <c r="R30" s="203"/>
      <c r="S30" s="203"/>
      <c r="T30" s="203"/>
      <c r="U30" s="203"/>
      <c r="V30" s="203"/>
      <c r="W30" s="244"/>
      <c r="X30" s="244"/>
      <c r="Y30" s="38"/>
      <c r="Z30" s="38"/>
      <c r="AA30" s="38"/>
      <c r="AB30" s="38"/>
      <c r="AC30" s="38"/>
      <c r="AD30" s="38"/>
    </row>
    <row r="31" spans="1:30" ht="14.15" customHeight="1">
      <c r="A31" s="448"/>
      <c r="B31" s="448"/>
      <c r="C31" s="429" t="s">
        <v>178</v>
      </c>
      <c r="D31" s="449"/>
      <c r="E31" s="430"/>
      <c r="F31" s="430"/>
      <c r="G31" s="190" t="s">
        <v>179</v>
      </c>
      <c r="H31" s="196"/>
      <c r="I31" s="190" t="s">
        <v>180</v>
      </c>
      <c r="J31" s="196"/>
      <c r="K31" s="76"/>
      <c r="L31" s="76"/>
      <c r="M31" s="76"/>
      <c r="N31" s="198">
        <f>N35-N34-N33-N32-N18</f>
        <v>0</v>
      </c>
      <c r="O31" s="198">
        <f t="shared" ref="O31:X31" si="4">O35-O34-O33-O32-O18</f>
        <v>0</v>
      </c>
      <c r="P31" s="198">
        <f t="shared" si="4"/>
        <v>0</v>
      </c>
      <c r="Q31" s="198">
        <f t="shared" si="4"/>
        <v>0</v>
      </c>
      <c r="R31" s="198">
        <f t="shared" si="4"/>
        <v>0</v>
      </c>
      <c r="S31" s="198">
        <f t="shared" si="4"/>
        <v>0</v>
      </c>
      <c r="T31" s="198">
        <f t="shared" si="4"/>
        <v>0</v>
      </c>
      <c r="U31" s="198">
        <f t="shared" si="4"/>
        <v>0</v>
      </c>
      <c r="V31" s="198">
        <f t="shared" si="4"/>
        <v>0</v>
      </c>
      <c r="W31" s="243">
        <f t="shared" si="4"/>
        <v>0</v>
      </c>
      <c r="X31" s="243">
        <f t="shared" si="4"/>
        <v>0</v>
      </c>
      <c r="Y31" s="38"/>
      <c r="Z31" s="38"/>
      <c r="AA31" s="38"/>
      <c r="AB31" s="38"/>
      <c r="AC31" s="38"/>
      <c r="AD31" s="38"/>
    </row>
    <row r="32" spans="1:30" ht="14.15" customHeight="1">
      <c r="A32" s="448"/>
      <c r="B32" s="448"/>
      <c r="C32" s="427" t="s">
        <v>181</v>
      </c>
      <c r="D32" s="439"/>
      <c r="E32" s="439"/>
      <c r="F32" s="439"/>
      <c r="G32" s="190" t="s">
        <v>40</v>
      </c>
      <c r="H32" s="196"/>
      <c r="I32" s="194"/>
      <c r="J32" s="207"/>
      <c r="K32" s="76"/>
      <c r="L32" s="76"/>
      <c r="M32" s="76"/>
      <c r="N32" s="203"/>
      <c r="O32" s="203"/>
      <c r="P32" s="203"/>
      <c r="Q32" s="203"/>
      <c r="R32" s="203"/>
      <c r="S32" s="203"/>
      <c r="T32" s="203"/>
      <c r="U32" s="203"/>
      <c r="V32" s="203"/>
      <c r="W32" s="244"/>
      <c r="X32" s="244"/>
      <c r="Y32" s="38"/>
      <c r="Z32" s="38"/>
      <c r="AA32" s="38"/>
      <c r="AB32" s="38"/>
      <c r="AC32" s="38"/>
      <c r="AD32" s="38"/>
    </row>
    <row r="33" spans="1:30" ht="14.15" customHeight="1">
      <c r="A33" s="448"/>
      <c r="B33" s="448"/>
      <c r="C33" s="427" t="s">
        <v>182</v>
      </c>
      <c r="D33" s="439"/>
      <c r="E33" s="439"/>
      <c r="F33" s="439"/>
      <c r="G33" s="208" t="s">
        <v>41</v>
      </c>
      <c r="H33" s="196"/>
      <c r="I33" s="194"/>
      <c r="J33" s="207"/>
      <c r="K33" s="76"/>
      <c r="L33" s="76"/>
      <c r="M33" s="76"/>
      <c r="N33" s="203"/>
      <c r="O33" s="203"/>
      <c r="P33" s="203"/>
      <c r="Q33" s="203"/>
      <c r="R33" s="203"/>
      <c r="S33" s="203"/>
      <c r="T33" s="203"/>
      <c r="U33" s="203"/>
      <c r="V33" s="203"/>
      <c r="W33" s="244"/>
      <c r="X33" s="244"/>
      <c r="Y33" s="38"/>
      <c r="Z33" s="38"/>
      <c r="AA33" s="38"/>
      <c r="AB33" s="38"/>
      <c r="AC33" s="38"/>
      <c r="AD33" s="38"/>
    </row>
    <row r="34" spans="1:30" ht="14.15" customHeight="1">
      <c r="A34" s="448"/>
      <c r="B34" s="448"/>
      <c r="C34" s="427" t="s">
        <v>183</v>
      </c>
      <c r="D34" s="439"/>
      <c r="E34" s="439"/>
      <c r="F34" s="439"/>
      <c r="G34" s="208" t="s">
        <v>42</v>
      </c>
      <c r="H34" s="196"/>
      <c r="I34" s="194"/>
      <c r="J34" s="207"/>
      <c r="K34" s="76"/>
      <c r="L34" s="76"/>
      <c r="M34" s="76"/>
      <c r="N34" s="203"/>
      <c r="O34" s="203"/>
      <c r="P34" s="203"/>
      <c r="Q34" s="203"/>
      <c r="R34" s="203"/>
      <c r="S34" s="203"/>
      <c r="T34" s="203"/>
      <c r="U34" s="203"/>
      <c r="V34" s="203"/>
      <c r="W34" s="244"/>
      <c r="X34" s="244"/>
      <c r="Y34" s="38"/>
      <c r="Z34" s="38"/>
      <c r="AA34" s="38"/>
      <c r="AB34" s="38"/>
      <c r="AC34" s="38"/>
      <c r="AD34" s="38"/>
    </row>
    <row r="35" spans="1:30" ht="14.15" customHeight="1">
      <c r="A35" s="448"/>
      <c r="B35" s="448"/>
      <c r="C35" s="429" t="s">
        <v>184</v>
      </c>
      <c r="D35" s="449"/>
      <c r="E35" s="449"/>
      <c r="F35" s="449"/>
      <c r="G35" s="208" t="s">
        <v>185</v>
      </c>
      <c r="H35" s="196"/>
      <c r="I35" s="190" t="s">
        <v>186</v>
      </c>
      <c r="J35" s="196"/>
      <c r="K35" s="76"/>
      <c r="L35" s="76"/>
      <c r="M35" s="76"/>
      <c r="N35" s="209">
        <f>N76</f>
        <v>0</v>
      </c>
      <c r="O35" s="209">
        <f t="shared" ref="O35:X35" si="5">O76</f>
        <v>0</v>
      </c>
      <c r="P35" s="209">
        <f t="shared" si="5"/>
        <v>0</v>
      </c>
      <c r="Q35" s="209">
        <f t="shared" si="5"/>
        <v>0</v>
      </c>
      <c r="R35" s="209">
        <f t="shared" si="5"/>
        <v>0</v>
      </c>
      <c r="S35" s="209">
        <f t="shared" si="5"/>
        <v>0</v>
      </c>
      <c r="T35" s="209">
        <f t="shared" si="5"/>
        <v>0</v>
      </c>
      <c r="U35" s="209">
        <f t="shared" si="5"/>
        <v>0</v>
      </c>
      <c r="V35" s="209">
        <f t="shared" si="5"/>
        <v>0</v>
      </c>
      <c r="W35" s="247">
        <f t="shared" si="5"/>
        <v>0</v>
      </c>
      <c r="X35" s="247">
        <f t="shared" si="5"/>
        <v>0</v>
      </c>
      <c r="Y35" s="38"/>
      <c r="Z35" s="38"/>
      <c r="AA35" s="38"/>
      <c r="AB35" s="38"/>
      <c r="AC35" s="38"/>
      <c r="AD35" s="38"/>
    </row>
    <row r="36" spans="1:30" ht="14.15" customHeight="1">
      <c r="C36" s="210"/>
      <c r="D36" s="210"/>
      <c r="E36" s="194"/>
      <c r="F36" s="211"/>
      <c r="G36" s="211"/>
      <c r="H36" s="211"/>
      <c r="I36" s="211"/>
      <c r="K36" s="212"/>
      <c r="N36" s="213"/>
      <c r="O36" s="213"/>
      <c r="P36" s="213"/>
      <c r="Q36" s="213"/>
      <c r="R36" s="213"/>
      <c r="S36" s="213"/>
      <c r="T36" s="213"/>
      <c r="U36" s="213"/>
      <c r="V36" s="213"/>
      <c r="W36" s="213"/>
      <c r="X36" s="213"/>
      <c r="Y36" s="38"/>
      <c r="Z36" s="38"/>
      <c r="AA36" s="38"/>
      <c r="AB36" s="38"/>
      <c r="AC36" s="38"/>
      <c r="AD36" s="38"/>
    </row>
    <row r="37" spans="1:30" ht="14.15" customHeight="1">
      <c r="C37" s="440" t="s">
        <v>187</v>
      </c>
      <c r="D37" s="441"/>
      <c r="E37" s="441"/>
      <c r="F37" s="441"/>
      <c r="G37" s="441"/>
      <c r="H37" s="441"/>
      <c r="I37" s="441"/>
      <c r="J37" s="441"/>
      <c r="K37" s="212"/>
      <c r="N37" s="213"/>
      <c r="O37" s="213"/>
      <c r="P37" s="213"/>
      <c r="Q37" s="213"/>
      <c r="R37" s="213"/>
      <c r="S37" s="213"/>
      <c r="T37" s="213"/>
      <c r="U37" s="213"/>
      <c r="V37" s="213"/>
      <c r="W37" s="213"/>
      <c r="X37" s="213"/>
      <c r="Y37" s="38"/>
      <c r="Z37" s="38"/>
      <c r="AA37" s="38"/>
      <c r="AB37" s="38"/>
      <c r="AC37" s="38"/>
      <c r="AD37" s="38"/>
    </row>
    <row r="38" spans="1:30" ht="14.15" customHeight="1">
      <c r="N38" s="213"/>
      <c r="O38" s="213"/>
      <c r="P38" s="213"/>
      <c r="Q38" s="213"/>
      <c r="R38" s="213"/>
      <c r="S38" s="213"/>
      <c r="T38" s="213"/>
      <c r="U38" s="213"/>
      <c r="V38" s="213"/>
      <c r="W38" s="213"/>
      <c r="X38" s="213"/>
      <c r="Y38" s="38"/>
      <c r="Z38" s="38"/>
      <c r="AA38" s="38"/>
      <c r="AB38" s="38"/>
      <c r="AC38" s="38"/>
      <c r="AD38" s="38"/>
    </row>
    <row r="39" spans="1:30" ht="14.15" customHeight="1">
      <c r="A39" s="442"/>
      <c r="B39" s="442"/>
      <c r="C39" s="442"/>
      <c r="D39" s="442"/>
      <c r="E39" s="442"/>
      <c r="F39" s="442"/>
      <c r="G39" s="442"/>
      <c r="I39" s="214"/>
      <c r="J39" s="214"/>
      <c r="K39" s="215"/>
      <c r="L39" s="215"/>
      <c r="M39" s="215"/>
      <c r="N39" s="216"/>
      <c r="O39" s="216"/>
      <c r="P39" s="216"/>
      <c r="Q39" s="216"/>
      <c r="R39" s="216"/>
      <c r="S39" s="216"/>
      <c r="T39" s="216"/>
      <c r="U39" s="216"/>
      <c r="V39" s="216"/>
      <c r="W39" s="216"/>
      <c r="X39" s="216"/>
      <c r="Y39" s="38"/>
      <c r="Z39" s="38"/>
      <c r="AA39" s="38"/>
      <c r="AB39" s="38"/>
      <c r="AC39" s="38"/>
      <c r="AD39" s="38"/>
    </row>
    <row r="40" spans="1:30" ht="14.15" customHeight="1">
      <c r="A40" s="442"/>
      <c r="B40" s="442"/>
      <c r="C40" s="442"/>
      <c r="D40" s="442"/>
      <c r="E40" s="442"/>
      <c r="F40" s="442"/>
      <c r="G40" s="442"/>
      <c r="I40" s="214"/>
      <c r="J40" s="214"/>
      <c r="K40" s="74">
        <f>'Accueil et vérifications'!I18</f>
        <v>2020</v>
      </c>
      <c r="L40" s="74">
        <f>'Accueil et vérifications'!J18</f>
        <v>2021</v>
      </c>
      <c r="M40" s="74" t="str">
        <f>'Accueil et vérifications'!K18</f>
        <v>2022</v>
      </c>
      <c r="N40" s="74">
        <f>'Accueil et vérifications'!L18</f>
        <v>2023</v>
      </c>
      <c r="O40" s="74">
        <f>'Accueil et vérifications'!M18</f>
        <v>2024</v>
      </c>
      <c r="P40" s="74">
        <f>'Accueil et vérifications'!N18</f>
        <v>2025</v>
      </c>
      <c r="Q40" s="74">
        <f>'Accueil et vérifications'!O18</f>
        <v>2026</v>
      </c>
      <c r="R40" s="74">
        <f>'Accueil et vérifications'!P18</f>
        <v>2027</v>
      </c>
      <c r="S40" s="74">
        <f>'Accueil et vérifications'!Q18</f>
        <v>2028</v>
      </c>
      <c r="T40" s="74">
        <f>'Accueil et vérifications'!R18</f>
        <v>2029</v>
      </c>
      <c r="U40" s="74">
        <f>'Accueil et vérifications'!S18</f>
        <v>2030</v>
      </c>
      <c r="V40" s="74">
        <f>'Accueil et vérifications'!T18</f>
        <v>2031</v>
      </c>
      <c r="W40" s="74">
        <f>'Accueil et vérifications'!U18</f>
        <v>2032</v>
      </c>
      <c r="X40" s="74">
        <f>'Accueil et vérifications'!V18</f>
        <v>2033</v>
      </c>
      <c r="Y40" s="38"/>
      <c r="Z40" s="38"/>
      <c r="AA40" s="38"/>
      <c r="AB40" s="38"/>
      <c r="AC40" s="38"/>
      <c r="AD40" s="38"/>
    </row>
    <row r="41" spans="1:30" ht="14.15" customHeight="1">
      <c r="A41" s="188"/>
      <c r="B41" s="188"/>
      <c r="C41" s="188"/>
      <c r="D41" s="188"/>
      <c r="E41" s="188"/>
      <c r="F41" s="188"/>
      <c r="G41" s="188"/>
      <c r="J41" s="194"/>
      <c r="K41" s="75" t="str">
        <f>HLOOKUP(K40,'Accueil et vérifications'!H18:U19,2,TRUE)</f>
        <v>Réel - Liasse</v>
      </c>
      <c r="L41" s="75" t="str">
        <f>HLOOKUP(L40,'Accueil et vérifications'!I18:V19,2,TRUE)</f>
        <v>Réel - Liasse</v>
      </c>
      <c r="M41" s="75" t="str">
        <f>HLOOKUP(M40,'Accueil et vérifications'!J18:W19,2,TRUE)</f>
        <v>Réel - Liasse</v>
      </c>
      <c r="N41" s="75" t="str">
        <f>HLOOKUP(N40,'Accueil et vérifications'!K18:X19,2,TRUE)</f>
        <v>Projet</v>
      </c>
      <c r="O41" s="75" t="str">
        <f>HLOOKUP(O40,'Accueil et vérifications'!L18:Y19,2,TRUE)</f>
        <v>Projet</v>
      </c>
      <c r="P41" s="75" t="str">
        <f>HLOOKUP(P40,'Accueil et vérifications'!M18:Z19,2,TRUE)</f>
        <v>Projet</v>
      </c>
      <c r="Q41" s="75" t="str">
        <f>HLOOKUP(Q40,'Accueil et vérifications'!N18:AA19,2,TRUE)</f>
        <v>Postprojet</v>
      </c>
      <c r="R41" s="75" t="str">
        <f>HLOOKUP(R40,'Accueil et vérifications'!O18:AB19,2,TRUE)</f>
        <v>Postprojet</v>
      </c>
      <c r="S41" s="75" t="str">
        <f>HLOOKUP(S40,'Accueil et vérifications'!P18:AC19,2,TRUE)</f>
        <v>Postprojet</v>
      </c>
      <c r="T41" s="75" t="str">
        <f>HLOOKUP(T40,'Accueil et vérifications'!Q18:AD19,2,TRUE)</f>
        <v>Postprojet</v>
      </c>
      <c r="U41" s="75" t="str">
        <f>HLOOKUP(U40,'Accueil et vérifications'!R18:AE19,2,TRUE)</f>
        <v>Postprojet</v>
      </c>
      <c r="V41" s="75" t="str">
        <f>HLOOKUP(V40,'Accueil et vérifications'!S18:AF19,2,TRUE)</f>
        <v>Non concerné</v>
      </c>
      <c r="W41" s="75" t="str">
        <f>HLOOKUP(W40,'Accueil et vérifications'!T18:AG19,2,TRUE)</f>
        <v>Non concerné</v>
      </c>
      <c r="X41" s="75" t="str">
        <f>HLOOKUP(X40,'Accueil et vérifications'!U18:AH19,2,TRUE)</f>
        <v>Non concerné</v>
      </c>
      <c r="Y41" s="38"/>
      <c r="Z41" s="38"/>
      <c r="AA41" s="38"/>
      <c r="AB41" s="38"/>
      <c r="AC41" s="38"/>
      <c r="AD41" s="38"/>
    </row>
    <row r="42" spans="1:30" ht="14.15" customHeight="1">
      <c r="A42" s="443" t="s">
        <v>188</v>
      </c>
      <c r="B42" s="443"/>
      <c r="C42" s="443"/>
      <c r="D42" s="217"/>
      <c r="E42" s="217"/>
      <c r="F42" s="217"/>
      <c r="G42" s="188"/>
      <c r="J42" s="194"/>
      <c r="K42" s="194"/>
      <c r="L42" s="218"/>
      <c r="M42" s="218"/>
      <c r="N42" s="216"/>
      <c r="O42" s="216"/>
      <c r="P42" s="216"/>
      <c r="Q42" s="216"/>
      <c r="R42" s="216"/>
      <c r="S42" s="216"/>
      <c r="T42" s="216"/>
      <c r="U42" s="216"/>
      <c r="V42" s="216"/>
      <c r="W42" s="216"/>
      <c r="X42" s="216"/>
      <c r="Y42" s="38"/>
      <c r="Z42" s="38"/>
      <c r="AA42" s="38"/>
      <c r="AB42" s="38"/>
      <c r="AC42" s="38"/>
      <c r="AD42" s="38"/>
    </row>
    <row r="43" spans="1:30" ht="14.15" customHeight="1">
      <c r="A43" s="435"/>
      <c r="B43" s="444"/>
      <c r="C43" s="427" t="s">
        <v>189</v>
      </c>
      <c r="D43" s="445"/>
      <c r="E43" s="445"/>
      <c r="F43" s="445"/>
      <c r="G43" s="445"/>
      <c r="I43" s="220" t="s">
        <v>190</v>
      </c>
      <c r="K43" s="76"/>
      <c r="L43" s="76"/>
      <c r="M43" s="76"/>
      <c r="N43" s="203"/>
      <c r="O43" s="203"/>
      <c r="P43" s="203"/>
      <c r="Q43" s="203"/>
      <c r="R43" s="203"/>
      <c r="S43" s="203"/>
      <c r="T43" s="203"/>
      <c r="U43" s="203"/>
      <c r="V43" s="203"/>
      <c r="W43" s="244"/>
      <c r="X43" s="244"/>
      <c r="Y43" s="38"/>
      <c r="Z43" s="38"/>
      <c r="AA43" s="38"/>
      <c r="AB43" s="38"/>
      <c r="AC43" s="38"/>
      <c r="AD43" s="38"/>
    </row>
    <row r="44" spans="1:30" ht="14.15" customHeight="1">
      <c r="A44" s="444"/>
      <c r="B44" s="444"/>
      <c r="C44" s="427" t="s">
        <v>191</v>
      </c>
      <c r="D44" s="445"/>
      <c r="E44" s="445"/>
      <c r="F44" s="445"/>
      <c r="G44" s="445"/>
      <c r="I44" s="220" t="s">
        <v>192</v>
      </c>
      <c r="K44" s="76"/>
      <c r="L44" s="76"/>
      <c r="M44" s="76"/>
      <c r="N44" s="203"/>
      <c r="O44" s="203"/>
      <c r="P44" s="203"/>
      <c r="Q44" s="203"/>
      <c r="R44" s="203"/>
      <c r="S44" s="203"/>
      <c r="T44" s="203"/>
      <c r="U44" s="203"/>
      <c r="V44" s="203"/>
      <c r="W44" s="244"/>
      <c r="X44" s="244"/>
      <c r="Y44" s="38"/>
      <c r="Z44" s="38"/>
      <c r="AA44" s="38"/>
      <c r="AB44" s="38"/>
      <c r="AC44" s="38"/>
      <c r="AD44" s="38"/>
    </row>
    <row r="45" spans="1:30" ht="14.15" customHeight="1">
      <c r="A45" s="444"/>
      <c r="B45" s="444"/>
      <c r="C45" s="427" t="s">
        <v>193</v>
      </c>
      <c r="D45" s="445"/>
      <c r="E45" s="445"/>
      <c r="F45" s="189" t="s">
        <v>194</v>
      </c>
      <c r="G45" s="221"/>
      <c r="I45" s="220" t="s">
        <v>195</v>
      </c>
      <c r="K45" s="76"/>
      <c r="L45" s="76"/>
      <c r="M45" s="76"/>
      <c r="N45" s="203"/>
      <c r="O45" s="203"/>
      <c r="P45" s="203"/>
      <c r="Q45" s="203"/>
      <c r="R45" s="203"/>
      <c r="S45" s="203"/>
      <c r="T45" s="203"/>
      <c r="U45" s="203"/>
      <c r="V45" s="203"/>
      <c r="W45" s="244"/>
      <c r="X45" s="244"/>
      <c r="Y45" s="38"/>
      <c r="Z45" s="38"/>
      <c r="AA45" s="38"/>
      <c r="AB45" s="38"/>
      <c r="AC45" s="38"/>
      <c r="AD45" s="38"/>
    </row>
    <row r="46" spans="1:30" ht="14.15" customHeight="1">
      <c r="A46" s="444"/>
      <c r="B46" s="444"/>
      <c r="C46" s="427" t="s">
        <v>196</v>
      </c>
      <c r="D46" s="445"/>
      <c r="E46" s="445"/>
      <c r="F46" s="445"/>
      <c r="G46" s="445"/>
      <c r="I46" s="220" t="s">
        <v>197</v>
      </c>
      <c r="K46" s="76"/>
      <c r="L46" s="76"/>
      <c r="M46" s="76"/>
      <c r="N46" s="203"/>
      <c r="O46" s="203"/>
      <c r="P46" s="203"/>
      <c r="Q46" s="203"/>
      <c r="R46" s="203"/>
      <c r="S46" s="203"/>
      <c r="T46" s="203"/>
      <c r="U46" s="203"/>
      <c r="V46" s="203"/>
      <c r="W46" s="244"/>
      <c r="X46" s="244"/>
      <c r="Y46" s="38"/>
      <c r="Z46" s="38"/>
      <c r="AA46" s="38"/>
      <c r="AB46" s="38"/>
      <c r="AC46" s="38"/>
      <c r="AD46" s="38"/>
    </row>
    <row r="47" spans="1:30" ht="14.15" customHeight="1">
      <c r="A47" s="444"/>
      <c r="B47" s="444"/>
      <c r="C47" s="427" t="s">
        <v>198</v>
      </c>
      <c r="D47" s="428"/>
      <c r="E47" s="428"/>
      <c r="F47" s="428"/>
      <c r="G47" s="428"/>
      <c r="I47" s="220" t="s">
        <v>199</v>
      </c>
      <c r="K47" s="76"/>
      <c r="L47" s="76"/>
      <c r="M47" s="76"/>
      <c r="N47" s="203"/>
      <c r="O47" s="203"/>
      <c r="P47" s="203"/>
      <c r="Q47" s="203"/>
      <c r="R47" s="203"/>
      <c r="S47" s="203"/>
      <c r="T47" s="203"/>
      <c r="U47" s="203"/>
      <c r="V47" s="203"/>
      <c r="W47" s="244"/>
      <c r="X47" s="244"/>
      <c r="Y47" s="38"/>
      <c r="Z47" s="38"/>
      <c r="AA47" s="38"/>
      <c r="AB47" s="38"/>
      <c r="AC47" s="38"/>
      <c r="AD47" s="38"/>
    </row>
    <row r="48" spans="1:30" ht="14.15" customHeight="1">
      <c r="A48" s="444"/>
      <c r="B48" s="444"/>
      <c r="C48" s="199" t="s">
        <v>200</v>
      </c>
      <c r="D48" s="204"/>
      <c r="E48" s="222" t="s">
        <v>201</v>
      </c>
      <c r="F48" s="189" t="s">
        <v>202</v>
      </c>
      <c r="G48" s="221"/>
      <c r="I48" s="220" t="s">
        <v>203</v>
      </c>
      <c r="K48" s="76"/>
      <c r="L48" s="76"/>
      <c r="M48" s="76"/>
      <c r="N48" s="203"/>
      <c r="O48" s="203"/>
      <c r="P48" s="203"/>
      <c r="Q48" s="203"/>
      <c r="R48" s="203"/>
      <c r="S48" s="203"/>
      <c r="T48" s="203"/>
      <c r="U48" s="203"/>
      <c r="V48" s="203"/>
      <c r="W48" s="244"/>
      <c r="X48" s="244"/>
      <c r="Y48" s="38"/>
      <c r="Z48" s="38"/>
      <c r="AA48" s="38"/>
      <c r="AB48" s="38"/>
      <c r="AC48" s="38"/>
      <c r="AD48" s="38"/>
    </row>
    <row r="49" spans="1:30" ht="14.15" customHeight="1">
      <c r="A49" s="444"/>
      <c r="B49" s="444"/>
      <c r="C49" s="199" t="s">
        <v>204</v>
      </c>
      <c r="D49" s="446"/>
      <c r="E49" s="446"/>
      <c r="F49" s="219"/>
      <c r="G49" s="221"/>
      <c r="I49" s="223"/>
      <c r="K49" s="76"/>
      <c r="L49" s="76"/>
      <c r="M49" s="76"/>
      <c r="N49" s="203"/>
      <c r="O49" s="203"/>
      <c r="P49" s="203"/>
      <c r="Q49" s="203"/>
      <c r="R49" s="203"/>
      <c r="S49" s="203"/>
      <c r="T49" s="203"/>
      <c r="U49" s="203"/>
      <c r="V49" s="203"/>
      <c r="W49" s="244"/>
      <c r="X49" s="244"/>
      <c r="Y49" s="38"/>
      <c r="Z49" s="38"/>
      <c r="AA49" s="38"/>
      <c r="AB49" s="38"/>
      <c r="AC49" s="38"/>
      <c r="AD49" s="38"/>
    </row>
    <row r="50" spans="1:30" ht="14.15" customHeight="1">
      <c r="A50" s="444"/>
      <c r="B50" s="444"/>
      <c r="C50" s="427" t="s">
        <v>205</v>
      </c>
      <c r="D50" s="428"/>
      <c r="E50" s="428"/>
      <c r="F50" s="428"/>
      <c r="G50" s="428"/>
      <c r="I50" s="220" t="s">
        <v>206</v>
      </c>
      <c r="K50" s="76"/>
      <c r="L50" s="76"/>
      <c r="M50" s="76"/>
      <c r="N50" s="224">
        <f>+M50+M52</f>
        <v>0</v>
      </c>
      <c r="O50" s="224">
        <f t="shared" ref="O50:X50" si="6">+N50+N52</f>
        <v>0</v>
      </c>
      <c r="P50" s="224">
        <f t="shared" si="6"/>
        <v>0</v>
      </c>
      <c r="Q50" s="224">
        <f t="shared" si="6"/>
        <v>0</v>
      </c>
      <c r="R50" s="224">
        <f t="shared" si="6"/>
        <v>0</v>
      </c>
      <c r="S50" s="224">
        <f t="shared" si="6"/>
        <v>0</v>
      </c>
      <c r="T50" s="224">
        <f t="shared" si="6"/>
        <v>0</v>
      </c>
      <c r="U50" s="224">
        <f t="shared" si="6"/>
        <v>0</v>
      </c>
      <c r="V50" s="224">
        <f t="shared" si="6"/>
        <v>0</v>
      </c>
      <c r="W50" s="244">
        <f t="shared" si="6"/>
        <v>0</v>
      </c>
      <c r="X50" s="244">
        <f t="shared" si="6"/>
        <v>0</v>
      </c>
      <c r="Y50" s="38"/>
      <c r="Z50" s="38"/>
      <c r="AA50" s="38"/>
      <c r="AB50" s="38"/>
      <c r="AC50" s="38"/>
      <c r="AD50" s="38"/>
    </row>
    <row r="51" spans="1:30" ht="14.15" customHeight="1">
      <c r="A51" s="444"/>
      <c r="B51" s="444"/>
      <c r="C51" s="199" t="s">
        <v>207</v>
      </c>
      <c r="D51" s="204"/>
      <c r="E51" s="204"/>
      <c r="F51" s="204"/>
      <c r="G51" s="204"/>
      <c r="I51" s="223"/>
      <c r="K51" s="76"/>
      <c r="L51" s="76"/>
      <c r="M51" s="76"/>
      <c r="N51" s="203"/>
      <c r="O51" s="203"/>
      <c r="P51" s="203"/>
      <c r="Q51" s="203"/>
      <c r="R51" s="203"/>
      <c r="S51" s="203"/>
      <c r="T51" s="203"/>
      <c r="U51" s="203"/>
      <c r="V51" s="203"/>
      <c r="W51" s="244"/>
      <c r="X51" s="244"/>
      <c r="Y51" s="38"/>
      <c r="Z51" s="38"/>
      <c r="AA51" s="38"/>
      <c r="AB51" s="38"/>
      <c r="AC51" s="38"/>
      <c r="AD51" s="38"/>
    </row>
    <row r="52" spans="1:30" ht="14.15" customHeight="1">
      <c r="A52" s="444"/>
      <c r="B52" s="444"/>
      <c r="C52" s="427" t="s">
        <v>208</v>
      </c>
      <c r="D52" s="445"/>
      <c r="E52" s="445"/>
      <c r="F52" s="445"/>
      <c r="G52" s="445"/>
      <c r="I52" s="220" t="s">
        <v>209</v>
      </c>
      <c r="K52" s="76"/>
      <c r="L52" s="76"/>
      <c r="M52" s="76"/>
      <c r="N52" s="198">
        <f>'Compte de résultat'!J40</f>
        <v>0</v>
      </c>
      <c r="O52" s="198">
        <f>'Compte de résultat'!K40</f>
        <v>0</v>
      </c>
      <c r="P52" s="198">
        <f>'Compte de résultat'!L40</f>
        <v>0</v>
      </c>
      <c r="Q52" s="198">
        <f>'Compte de résultat'!M40</f>
        <v>0</v>
      </c>
      <c r="R52" s="198">
        <f>'Compte de résultat'!N40</f>
        <v>0</v>
      </c>
      <c r="S52" s="198">
        <f>'Compte de résultat'!O40</f>
        <v>0</v>
      </c>
      <c r="T52" s="198">
        <f>'Compte de résultat'!P40</f>
        <v>0</v>
      </c>
      <c r="U52" s="198">
        <f>'Compte de résultat'!Q40</f>
        <v>0</v>
      </c>
      <c r="V52" s="198">
        <f>'Compte de résultat'!R40</f>
        <v>0</v>
      </c>
      <c r="W52" s="243">
        <f>'Compte de résultat'!S40</f>
        <v>0</v>
      </c>
      <c r="X52" s="243">
        <f>'Compte de résultat'!T40</f>
        <v>0</v>
      </c>
      <c r="Y52" s="38"/>
      <c r="Z52" s="38"/>
      <c r="AA52" s="38"/>
      <c r="AB52" s="38"/>
      <c r="AC52" s="38"/>
      <c r="AD52" s="38"/>
    </row>
    <row r="53" spans="1:30" ht="14.15" customHeight="1">
      <c r="A53" s="444"/>
      <c r="B53" s="444"/>
      <c r="C53" s="427" t="s">
        <v>210</v>
      </c>
      <c r="D53" s="428"/>
      <c r="E53" s="428"/>
      <c r="F53" s="428"/>
      <c r="G53" s="428"/>
      <c r="I53" s="220" t="s">
        <v>211</v>
      </c>
      <c r="K53" s="76"/>
      <c r="L53" s="76"/>
      <c r="M53" s="76"/>
      <c r="N53" s="206"/>
      <c r="O53" s="206"/>
      <c r="P53" s="206"/>
      <c r="Q53" s="206"/>
      <c r="R53" s="206"/>
      <c r="S53" s="206"/>
      <c r="T53" s="206"/>
      <c r="U53" s="206"/>
      <c r="V53" s="206"/>
      <c r="W53" s="245"/>
      <c r="X53" s="245"/>
      <c r="Y53" s="38"/>
      <c r="Z53" s="38"/>
      <c r="AA53" s="38"/>
      <c r="AB53" s="38"/>
      <c r="AC53" s="38"/>
      <c r="AD53" s="38"/>
    </row>
    <row r="54" spans="1:30" ht="14.15" customHeight="1">
      <c r="A54" s="444"/>
      <c r="B54" s="444"/>
      <c r="C54" s="427" t="s">
        <v>212</v>
      </c>
      <c r="D54" s="428"/>
      <c r="E54" s="428"/>
      <c r="F54" s="428"/>
      <c r="G54" s="428"/>
      <c r="I54" s="220"/>
      <c r="K54" s="76"/>
      <c r="L54" s="76"/>
      <c r="M54" s="76"/>
      <c r="N54" s="206"/>
      <c r="O54" s="206"/>
      <c r="P54" s="206"/>
      <c r="Q54" s="206"/>
      <c r="R54" s="206"/>
      <c r="S54" s="206"/>
      <c r="T54" s="206"/>
      <c r="U54" s="206"/>
      <c r="V54" s="206"/>
      <c r="W54" s="245"/>
      <c r="X54" s="245"/>
      <c r="Y54" s="38"/>
      <c r="Z54" s="38"/>
      <c r="AA54" s="38"/>
      <c r="AB54" s="38"/>
      <c r="AC54" s="38"/>
      <c r="AD54" s="38"/>
    </row>
    <row r="55" spans="1:30" ht="14.15" customHeight="1">
      <c r="A55" s="444"/>
      <c r="B55" s="444"/>
      <c r="C55" s="427" t="s">
        <v>213</v>
      </c>
      <c r="D55" s="439"/>
      <c r="E55" s="439"/>
      <c r="F55" s="439"/>
      <c r="G55" s="439"/>
      <c r="I55" s="220" t="s">
        <v>214</v>
      </c>
      <c r="K55" s="76"/>
      <c r="L55" s="76"/>
      <c r="M55" s="76"/>
      <c r="N55" s="206"/>
      <c r="O55" s="206"/>
      <c r="P55" s="206"/>
      <c r="Q55" s="206"/>
      <c r="R55" s="206"/>
      <c r="S55" s="206"/>
      <c r="T55" s="206"/>
      <c r="U55" s="206"/>
      <c r="V55" s="206"/>
      <c r="W55" s="245"/>
      <c r="X55" s="245"/>
      <c r="Y55" s="38"/>
      <c r="Z55" s="38"/>
      <c r="AA55" s="38"/>
      <c r="AB55" s="38"/>
      <c r="AC55" s="38"/>
      <c r="AD55" s="38"/>
    </row>
    <row r="56" spans="1:30" ht="14.15" customHeight="1">
      <c r="A56" s="444"/>
      <c r="B56" s="444"/>
      <c r="C56" s="429" t="s">
        <v>215</v>
      </c>
      <c r="D56" s="430"/>
      <c r="E56" s="430"/>
      <c r="F56" s="430"/>
      <c r="G56" s="430"/>
      <c r="I56" s="220" t="s">
        <v>43</v>
      </c>
      <c r="K56" s="76"/>
      <c r="L56" s="76"/>
      <c r="M56" s="76"/>
      <c r="N56" s="198">
        <f t="shared" ref="N56:R56" si="7">SUM(N43:N55)</f>
        <v>0</v>
      </c>
      <c r="O56" s="198">
        <f t="shared" si="7"/>
        <v>0</v>
      </c>
      <c r="P56" s="198">
        <f t="shared" si="7"/>
        <v>0</v>
      </c>
      <c r="Q56" s="198">
        <f t="shared" si="7"/>
        <v>0</v>
      </c>
      <c r="R56" s="198">
        <f t="shared" si="7"/>
        <v>0</v>
      </c>
      <c r="S56" s="198">
        <f t="shared" ref="S56:X56" si="8">SUM(S43:S55)</f>
        <v>0</v>
      </c>
      <c r="T56" s="198">
        <f t="shared" si="8"/>
        <v>0</v>
      </c>
      <c r="U56" s="198">
        <f t="shared" si="8"/>
        <v>0</v>
      </c>
      <c r="V56" s="198">
        <f t="shared" si="8"/>
        <v>0</v>
      </c>
      <c r="W56" s="243">
        <f t="shared" si="8"/>
        <v>0</v>
      </c>
      <c r="X56" s="243">
        <f t="shared" si="8"/>
        <v>0</v>
      </c>
      <c r="Y56" s="38"/>
      <c r="Z56" s="38"/>
      <c r="AA56" s="38"/>
      <c r="AB56" s="38"/>
      <c r="AC56" s="38"/>
      <c r="AD56" s="38"/>
    </row>
    <row r="57" spans="1:30" ht="14.15" customHeight="1">
      <c r="A57" s="426"/>
      <c r="B57" s="426"/>
      <c r="C57" s="427" t="s">
        <v>216</v>
      </c>
      <c r="D57" s="428"/>
      <c r="E57" s="428"/>
      <c r="F57" s="428"/>
      <c r="G57" s="428"/>
      <c r="I57" s="220" t="s">
        <v>217</v>
      </c>
      <c r="K57" s="76"/>
      <c r="L57" s="76"/>
      <c r="M57" s="76"/>
      <c r="N57" s="203"/>
      <c r="O57" s="203"/>
      <c r="P57" s="203"/>
      <c r="Q57" s="203"/>
      <c r="R57" s="203"/>
      <c r="S57" s="203"/>
      <c r="T57" s="203"/>
      <c r="U57" s="203"/>
      <c r="V57" s="203"/>
      <c r="W57" s="244"/>
      <c r="X57" s="244"/>
      <c r="Y57" s="38"/>
      <c r="Z57" s="38"/>
      <c r="AA57" s="38"/>
      <c r="AB57" s="38"/>
      <c r="AC57" s="38"/>
      <c r="AD57" s="38"/>
    </row>
    <row r="58" spans="1:30" ht="14.15" customHeight="1">
      <c r="A58" s="426"/>
      <c r="B58" s="426"/>
      <c r="C58" s="427" t="s">
        <v>218</v>
      </c>
      <c r="D58" s="428"/>
      <c r="E58" s="428"/>
      <c r="F58" s="428"/>
      <c r="G58" s="428"/>
      <c r="I58" s="220" t="s">
        <v>219</v>
      </c>
      <c r="K58" s="76"/>
      <c r="L58" s="76"/>
      <c r="M58" s="76"/>
      <c r="N58" s="203"/>
      <c r="O58" s="203"/>
      <c r="P58" s="203"/>
      <c r="Q58" s="203"/>
      <c r="R58" s="203"/>
      <c r="S58" s="203"/>
      <c r="T58" s="203"/>
      <c r="U58" s="203"/>
      <c r="V58" s="203"/>
      <c r="W58" s="244"/>
      <c r="X58" s="244"/>
      <c r="Y58" s="38"/>
      <c r="Z58" s="38"/>
      <c r="AA58" s="38"/>
      <c r="AB58" s="38"/>
      <c r="AC58" s="38"/>
      <c r="AD58" s="38"/>
    </row>
    <row r="59" spans="1:30" ht="14.15" customHeight="1">
      <c r="A59" s="426"/>
      <c r="B59" s="426"/>
      <c r="C59" s="437" t="s">
        <v>220</v>
      </c>
      <c r="D59" s="438"/>
      <c r="E59" s="438"/>
      <c r="F59" s="438"/>
      <c r="G59" s="438"/>
      <c r="I59" s="220" t="s">
        <v>221</v>
      </c>
      <c r="K59" s="76"/>
      <c r="L59" s="76"/>
      <c r="M59" s="76"/>
      <c r="N59" s="198">
        <f>SUM(N57:N58)</f>
        <v>0</v>
      </c>
      <c r="O59" s="198">
        <f>SUM(O57:O58)</f>
        <v>0</v>
      </c>
      <c r="P59" s="198">
        <f t="shared" ref="P59:X59" si="9">SUM(P57:P58)</f>
        <v>0</v>
      </c>
      <c r="Q59" s="198">
        <f t="shared" si="9"/>
        <v>0</v>
      </c>
      <c r="R59" s="198">
        <f t="shared" si="9"/>
        <v>0</v>
      </c>
      <c r="S59" s="198">
        <f t="shared" si="9"/>
        <v>0</v>
      </c>
      <c r="T59" s="198">
        <f t="shared" si="9"/>
        <v>0</v>
      </c>
      <c r="U59" s="198">
        <f t="shared" si="9"/>
        <v>0</v>
      </c>
      <c r="V59" s="198">
        <f t="shared" si="9"/>
        <v>0</v>
      </c>
      <c r="W59" s="243">
        <f t="shared" si="9"/>
        <v>0</v>
      </c>
      <c r="X59" s="243">
        <f t="shared" si="9"/>
        <v>0</v>
      </c>
      <c r="Y59" s="38"/>
      <c r="Z59" s="38"/>
      <c r="AA59" s="38"/>
      <c r="AB59" s="38"/>
      <c r="AC59" s="38"/>
      <c r="AD59" s="38"/>
    </row>
    <row r="60" spans="1:30" ht="14.15" customHeight="1">
      <c r="A60" s="426"/>
      <c r="B60" s="426"/>
      <c r="C60" s="427" t="s">
        <v>222</v>
      </c>
      <c r="D60" s="439"/>
      <c r="E60" s="439"/>
      <c r="F60" s="439"/>
      <c r="G60" s="439"/>
      <c r="I60" s="220" t="s">
        <v>223</v>
      </c>
      <c r="K60" s="197"/>
      <c r="L60" s="197"/>
      <c r="M60" s="197"/>
      <c r="N60" s="203"/>
      <c r="O60" s="203"/>
      <c r="P60" s="203"/>
      <c r="Q60" s="203"/>
      <c r="R60" s="203"/>
      <c r="S60" s="203"/>
      <c r="T60" s="203"/>
      <c r="U60" s="203"/>
      <c r="V60" s="203"/>
      <c r="W60" s="244"/>
      <c r="X60" s="244"/>
      <c r="Y60" s="38"/>
      <c r="Z60" s="38"/>
      <c r="AA60" s="38"/>
      <c r="AB60" s="38"/>
      <c r="AC60" s="38"/>
      <c r="AD60" s="38"/>
    </row>
    <row r="61" spans="1:30" ht="14.15" customHeight="1">
      <c r="A61" s="426"/>
      <c r="B61" s="426"/>
      <c r="C61" s="427" t="s">
        <v>224</v>
      </c>
      <c r="D61" s="439"/>
      <c r="E61" s="439"/>
      <c r="F61" s="439"/>
      <c r="G61" s="439"/>
      <c r="I61" s="220" t="s">
        <v>225</v>
      </c>
      <c r="K61" s="197"/>
      <c r="L61" s="197"/>
      <c r="M61" s="197"/>
      <c r="N61" s="203"/>
      <c r="O61" s="203"/>
      <c r="P61" s="203"/>
      <c r="Q61" s="203"/>
      <c r="R61" s="203"/>
      <c r="S61" s="203"/>
      <c r="T61" s="203"/>
      <c r="U61" s="203"/>
      <c r="V61" s="203"/>
      <c r="W61" s="244"/>
      <c r="X61" s="244"/>
      <c r="Y61" s="38"/>
      <c r="Z61" s="38"/>
      <c r="AA61" s="38"/>
      <c r="AB61" s="38"/>
      <c r="AC61" s="38"/>
      <c r="AD61" s="38"/>
    </row>
    <row r="62" spans="1:30" ht="14.15" customHeight="1">
      <c r="A62" s="426"/>
      <c r="B62" s="426"/>
      <c r="C62" s="437" t="s">
        <v>226</v>
      </c>
      <c r="D62" s="438"/>
      <c r="E62" s="438"/>
      <c r="F62" s="438"/>
      <c r="G62" s="438"/>
      <c r="I62" s="220" t="s">
        <v>227</v>
      </c>
      <c r="K62" s="76"/>
      <c r="L62" s="76"/>
      <c r="M62" s="76"/>
      <c r="N62" s="198">
        <f>+N61+N60</f>
        <v>0</v>
      </c>
      <c r="O62" s="198">
        <f t="shared" ref="O62:X62" si="10">+O61+O60</f>
        <v>0</v>
      </c>
      <c r="P62" s="198">
        <f t="shared" si="10"/>
        <v>0</v>
      </c>
      <c r="Q62" s="198">
        <f t="shared" si="10"/>
        <v>0</v>
      </c>
      <c r="R62" s="198">
        <f t="shared" si="10"/>
        <v>0</v>
      </c>
      <c r="S62" s="198">
        <f t="shared" si="10"/>
        <v>0</v>
      </c>
      <c r="T62" s="198">
        <f t="shared" si="10"/>
        <v>0</v>
      </c>
      <c r="U62" s="198">
        <f t="shared" si="10"/>
        <v>0</v>
      </c>
      <c r="V62" s="198">
        <f t="shared" si="10"/>
        <v>0</v>
      </c>
      <c r="W62" s="243">
        <f t="shared" si="10"/>
        <v>0</v>
      </c>
      <c r="X62" s="243">
        <f t="shared" si="10"/>
        <v>0</v>
      </c>
      <c r="Y62" s="38"/>
      <c r="Z62" s="38"/>
      <c r="AA62" s="38"/>
      <c r="AB62" s="38"/>
      <c r="AC62" s="38"/>
      <c r="AD62" s="38"/>
    </row>
    <row r="63" spans="1:30" ht="14.15" customHeight="1">
      <c r="A63" s="434" t="s">
        <v>228</v>
      </c>
      <c r="B63" s="435"/>
      <c r="C63" s="427" t="s">
        <v>229</v>
      </c>
      <c r="D63" s="428"/>
      <c r="E63" s="428"/>
      <c r="F63" s="428"/>
      <c r="G63" s="428"/>
      <c r="I63" s="220" t="s">
        <v>230</v>
      </c>
      <c r="K63" s="76"/>
      <c r="L63" s="76"/>
      <c r="M63" s="76"/>
      <c r="N63" s="203"/>
      <c r="O63" s="203"/>
      <c r="P63" s="203"/>
      <c r="Q63" s="203"/>
      <c r="R63" s="203"/>
      <c r="S63" s="203"/>
      <c r="T63" s="203"/>
      <c r="U63" s="203"/>
      <c r="V63" s="203"/>
      <c r="W63" s="244"/>
      <c r="X63" s="244"/>
      <c r="Y63" s="38"/>
      <c r="Z63" s="38"/>
      <c r="AA63" s="38"/>
      <c r="AB63" s="38"/>
      <c r="AC63" s="38"/>
      <c r="AD63" s="38"/>
    </row>
    <row r="64" spans="1:30" ht="14.15" customHeight="1">
      <c r="A64" s="435"/>
      <c r="B64" s="435"/>
      <c r="C64" s="427" t="s">
        <v>231</v>
      </c>
      <c r="D64" s="428"/>
      <c r="E64" s="428"/>
      <c r="F64" s="428"/>
      <c r="G64" s="428"/>
      <c r="I64" s="220" t="s">
        <v>232</v>
      </c>
      <c r="K64" s="76"/>
      <c r="L64" s="76"/>
      <c r="M64" s="76"/>
      <c r="N64" s="203"/>
      <c r="O64" s="203"/>
      <c r="P64" s="203"/>
      <c r="Q64" s="203"/>
      <c r="R64" s="203"/>
      <c r="S64" s="203"/>
      <c r="T64" s="203"/>
      <c r="U64" s="203"/>
      <c r="V64" s="203"/>
      <c r="W64" s="244"/>
      <c r="X64" s="244"/>
      <c r="Y64" s="38"/>
      <c r="Z64" s="38"/>
      <c r="AA64" s="38"/>
      <c r="AB64" s="38"/>
      <c r="AC64" s="38"/>
      <c r="AD64" s="38"/>
    </row>
    <row r="65" spans="1:30" ht="14.15" customHeight="1">
      <c r="A65" s="435"/>
      <c r="B65" s="435"/>
      <c r="C65" s="427" t="s">
        <v>233</v>
      </c>
      <c r="D65" s="428"/>
      <c r="E65" s="428"/>
      <c r="F65" s="428"/>
      <c r="G65" s="428"/>
      <c r="I65" s="220" t="s">
        <v>234</v>
      </c>
      <c r="K65" s="76"/>
      <c r="L65" s="76"/>
      <c r="M65" s="76"/>
      <c r="N65" s="203"/>
      <c r="O65" s="203"/>
      <c r="P65" s="203"/>
      <c r="Q65" s="203"/>
      <c r="R65" s="203"/>
      <c r="S65" s="203"/>
      <c r="T65" s="203"/>
      <c r="U65" s="203"/>
      <c r="V65" s="203"/>
      <c r="W65" s="244"/>
      <c r="X65" s="244"/>
      <c r="Y65" s="38"/>
      <c r="Z65" s="38"/>
      <c r="AA65" s="38"/>
      <c r="AB65" s="38"/>
      <c r="AC65" s="38"/>
      <c r="AD65" s="38"/>
    </row>
    <row r="66" spans="1:30" ht="14.15" customHeight="1">
      <c r="A66" s="435"/>
      <c r="B66" s="435"/>
      <c r="C66" s="199" t="s">
        <v>235</v>
      </c>
      <c r="D66" s="200"/>
      <c r="E66" s="225" t="s">
        <v>236</v>
      </c>
      <c r="F66" s="189" t="s">
        <v>237</v>
      </c>
      <c r="G66" s="221"/>
      <c r="I66" s="220" t="s">
        <v>238</v>
      </c>
      <c r="K66" s="76"/>
      <c r="L66" s="76"/>
      <c r="M66" s="76"/>
      <c r="N66" s="203"/>
      <c r="O66" s="203"/>
      <c r="P66" s="203"/>
      <c r="Q66" s="203"/>
      <c r="R66" s="203"/>
      <c r="S66" s="203"/>
      <c r="T66" s="203"/>
      <c r="U66" s="203"/>
      <c r="V66" s="203"/>
      <c r="W66" s="244"/>
      <c r="X66" s="244"/>
      <c r="Y66" s="38"/>
      <c r="Z66" s="38"/>
      <c r="AA66" s="38"/>
      <c r="AB66" s="38"/>
      <c r="AC66" s="38"/>
      <c r="AD66" s="38"/>
    </row>
    <row r="67" spans="1:30" ht="14.15" customHeight="1">
      <c r="A67" s="435"/>
      <c r="B67" s="435"/>
      <c r="C67" s="427" t="s">
        <v>239</v>
      </c>
      <c r="D67" s="428"/>
      <c r="E67" s="428"/>
      <c r="F67" s="428"/>
      <c r="G67" s="428"/>
      <c r="I67" s="220"/>
      <c r="K67" s="76"/>
      <c r="L67" s="76"/>
      <c r="M67" s="76"/>
      <c r="N67" s="203"/>
      <c r="O67" s="203"/>
      <c r="P67" s="203"/>
      <c r="Q67" s="203"/>
      <c r="R67" s="203"/>
      <c r="S67" s="203"/>
      <c r="T67" s="203"/>
      <c r="U67" s="203"/>
      <c r="V67" s="203"/>
      <c r="W67" s="244"/>
      <c r="X67" s="244"/>
      <c r="Y67" s="38"/>
      <c r="Z67" s="38"/>
      <c r="AA67" s="38"/>
      <c r="AB67" s="38"/>
      <c r="AC67" s="38"/>
      <c r="AD67" s="38"/>
    </row>
    <row r="68" spans="1:30" ht="14.15" customHeight="1">
      <c r="A68" s="435"/>
      <c r="B68" s="435"/>
      <c r="C68" s="427" t="s">
        <v>44</v>
      </c>
      <c r="D68" s="428"/>
      <c r="E68" s="428"/>
      <c r="F68" s="428"/>
      <c r="G68" s="428"/>
      <c r="I68" s="220" t="s">
        <v>45</v>
      </c>
      <c r="K68" s="76"/>
      <c r="L68" s="76"/>
      <c r="M68" s="76"/>
      <c r="N68" s="203"/>
      <c r="O68" s="203"/>
      <c r="P68" s="203"/>
      <c r="Q68" s="203"/>
      <c r="R68" s="203"/>
      <c r="S68" s="203"/>
      <c r="T68" s="203"/>
      <c r="U68" s="203"/>
      <c r="V68" s="203"/>
      <c r="W68" s="244"/>
      <c r="X68" s="244"/>
      <c r="Y68" s="38"/>
      <c r="Z68" s="38"/>
      <c r="AA68" s="38"/>
      <c r="AB68" s="38"/>
      <c r="AC68" s="38"/>
      <c r="AD68" s="38"/>
    </row>
    <row r="69" spans="1:30" ht="14.15" customHeight="1">
      <c r="A69" s="435"/>
      <c r="B69" s="435"/>
      <c r="C69" s="427" t="s">
        <v>46</v>
      </c>
      <c r="D69" s="428"/>
      <c r="E69" s="428"/>
      <c r="F69" s="428"/>
      <c r="G69" s="428"/>
      <c r="I69" s="220" t="s">
        <v>47</v>
      </c>
      <c r="K69" s="76"/>
      <c r="L69" s="76"/>
      <c r="M69" s="76"/>
      <c r="N69" s="203"/>
      <c r="O69" s="203"/>
      <c r="P69" s="203"/>
      <c r="Q69" s="203"/>
      <c r="R69" s="203"/>
      <c r="S69" s="203"/>
      <c r="T69" s="203"/>
      <c r="U69" s="203"/>
      <c r="V69" s="203"/>
      <c r="W69" s="244"/>
      <c r="X69" s="244"/>
      <c r="Y69" s="38"/>
      <c r="Z69" s="38"/>
      <c r="AA69" s="38"/>
      <c r="AB69" s="38"/>
      <c r="AC69" s="38"/>
      <c r="AD69" s="38"/>
    </row>
    <row r="70" spans="1:30" ht="14.15" customHeight="1">
      <c r="A70" s="435"/>
      <c r="B70" s="435"/>
      <c r="C70" s="199" t="s">
        <v>48</v>
      </c>
      <c r="D70" s="200"/>
      <c r="E70" s="226"/>
      <c r="F70" s="436"/>
      <c r="G70" s="436"/>
      <c r="I70" s="220" t="s">
        <v>49</v>
      </c>
      <c r="K70" s="76"/>
      <c r="L70" s="76"/>
      <c r="M70" s="76"/>
      <c r="N70" s="203"/>
      <c r="O70" s="203"/>
      <c r="P70" s="203"/>
      <c r="Q70" s="203"/>
      <c r="R70" s="203"/>
      <c r="S70" s="203"/>
      <c r="T70" s="203"/>
      <c r="U70" s="203"/>
      <c r="V70" s="203"/>
      <c r="W70" s="244"/>
      <c r="X70" s="244"/>
      <c r="Y70" s="38"/>
      <c r="Z70" s="38"/>
      <c r="AA70" s="38"/>
      <c r="AB70" s="38"/>
      <c r="AC70" s="38"/>
      <c r="AD70" s="38"/>
    </row>
    <row r="71" spans="1:30" ht="14.15" customHeight="1">
      <c r="A71" s="435"/>
      <c r="B71" s="435"/>
      <c r="C71" s="427" t="s">
        <v>50</v>
      </c>
      <c r="D71" s="428"/>
      <c r="E71" s="428"/>
      <c r="F71" s="428"/>
      <c r="G71" s="428"/>
      <c r="I71" s="220" t="s">
        <v>51</v>
      </c>
      <c r="K71" s="76"/>
      <c r="L71" s="76"/>
      <c r="M71" s="76"/>
      <c r="N71" s="203"/>
      <c r="O71" s="203"/>
      <c r="P71" s="203"/>
      <c r="Q71" s="203"/>
      <c r="R71" s="203"/>
      <c r="S71" s="203"/>
      <c r="T71" s="203"/>
      <c r="U71" s="203"/>
      <c r="V71" s="203"/>
      <c r="W71" s="244"/>
      <c r="X71" s="244"/>
      <c r="Y71" s="38"/>
      <c r="Z71" s="38"/>
      <c r="AA71" s="38"/>
      <c r="AB71" s="38"/>
      <c r="AC71" s="38"/>
      <c r="AD71" s="38"/>
    </row>
    <row r="72" spans="1:30" ht="14.15" customHeight="1">
      <c r="A72" s="435"/>
      <c r="B72" s="435"/>
      <c r="C72" s="427" t="s">
        <v>52</v>
      </c>
      <c r="D72" s="428"/>
      <c r="E72" s="428"/>
      <c r="F72" s="428"/>
      <c r="G72" s="428"/>
      <c r="I72" s="220" t="s">
        <v>53</v>
      </c>
      <c r="K72" s="76"/>
      <c r="L72" s="76"/>
      <c r="M72" s="76"/>
      <c r="N72" s="203"/>
      <c r="O72" s="203"/>
      <c r="P72" s="203"/>
      <c r="Q72" s="203"/>
      <c r="R72" s="203"/>
      <c r="S72" s="203"/>
      <c r="T72" s="203"/>
      <c r="U72" s="203"/>
      <c r="V72" s="203"/>
      <c r="W72" s="244"/>
      <c r="X72" s="244"/>
      <c r="Y72" s="38"/>
      <c r="Z72" s="38"/>
      <c r="AA72" s="38"/>
      <c r="AB72" s="38"/>
      <c r="AC72" s="38"/>
      <c r="AD72" s="38"/>
    </row>
    <row r="73" spans="1:30" ht="14.15" customHeight="1">
      <c r="A73" s="425" t="s">
        <v>240</v>
      </c>
      <c r="B73" s="426"/>
      <c r="C73" s="427" t="s">
        <v>54</v>
      </c>
      <c r="D73" s="428"/>
      <c r="E73" s="428"/>
      <c r="F73" s="428"/>
      <c r="G73" s="428"/>
      <c r="I73" s="220" t="s">
        <v>55</v>
      </c>
      <c r="K73" s="76"/>
      <c r="L73" s="76"/>
      <c r="M73" s="76"/>
      <c r="N73" s="203"/>
      <c r="O73" s="203"/>
      <c r="P73" s="203"/>
      <c r="Q73" s="203"/>
      <c r="R73" s="203"/>
      <c r="S73" s="203"/>
      <c r="T73" s="203"/>
      <c r="U73" s="203"/>
      <c r="V73" s="203"/>
      <c r="W73" s="244"/>
      <c r="X73" s="244"/>
      <c r="Y73" s="38"/>
      <c r="Z73" s="38"/>
      <c r="AA73" s="38"/>
      <c r="AB73" s="38"/>
      <c r="AC73" s="38"/>
      <c r="AD73" s="38"/>
    </row>
    <row r="74" spans="1:30" ht="14.15" customHeight="1">
      <c r="A74" s="200"/>
      <c r="B74" s="200"/>
      <c r="C74" s="429" t="s">
        <v>241</v>
      </c>
      <c r="D74" s="430"/>
      <c r="E74" s="430"/>
      <c r="F74" s="430"/>
      <c r="G74" s="430"/>
      <c r="I74" s="220" t="s">
        <v>242</v>
      </c>
      <c r="K74" s="76"/>
      <c r="L74" s="76"/>
      <c r="M74" s="76"/>
      <c r="N74" s="209">
        <f t="shared" ref="N74:X74" si="11">SUM(N63:N73)</f>
        <v>0</v>
      </c>
      <c r="O74" s="209">
        <f t="shared" si="11"/>
        <v>0</v>
      </c>
      <c r="P74" s="209">
        <f t="shared" si="11"/>
        <v>0</v>
      </c>
      <c r="Q74" s="209">
        <f t="shared" si="11"/>
        <v>0</v>
      </c>
      <c r="R74" s="209">
        <f t="shared" si="11"/>
        <v>0</v>
      </c>
      <c r="S74" s="209">
        <f t="shared" si="11"/>
        <v>0</v>
      </c>
      <c r="T74" s="209">
        <f t="shared" si="11"/>
        <v>0</v>
      </c>
      <c r="U74" s="209">
        <f t="shared" si="11"/>
        <v>0</v>
      </c>
      <c r="V74" s="209">
        <f t="shared" si="11"/>
        <v>0</v>
      </c>
      <c r="W74" s="247">
        <f t="shared" si="11"/>
        <v>0</v>
      </c>
      <c r="X74" s="247">
        <f t="shared" si="11"/>
        <v>0</v>
      </c>
      <c r="Y74" s="38"/>
      <c r="Z74" s="38"/>
      <c r="AA74" s="38"/>
      <c r="AB74" s="38"/>
      <c r="AC74" s="38"/>
      <c r="AD74" s="38"/>
    </row>
    <row r="75" spans="1:30" ht="14.15" customHeight="1">
      <c r="A75" s="200"/>
      <c r="B75" s="200"/>
      <c r="C75" s="427" t="s">
        <v>243</v>
      </c>
      <c r="D75" s="428"/>
      <c r="E75" s="428"/>
      <c r="F75" s="428"/>
      <c r="G75" s="428"/>
      <c r="I75" s="220" t="s">
        <v>56</v>
      </c>
      <c r="K75" s="76"/>
      <c r="L75" s="76"/>
      <c r="M75" s="76"/>
      <c r="N75" s="203"/>
      <c r="O75" s="203"/>
      <c r="P75" s="203"/>
      <c r="Q75" s="203"/>
      <c r="R75" s="203"/>
      <c r="S75" s="203"/>
      <c r="T75" s="203"/>
      <c r="U75" s="203"/>
      <c r="V75" s="203"/>
      <c r="W75" s="244"/>
      <c r="X75" s="244"/>
      <c r="Y75" s="38"/>
      <c r="Z75" s="38"/>
      <c r="AA75" s="38"/>
      <c r="AB75" s="38"/>
      <c r="AC75" s="38"/>
      <c r="AD75" s="38"/>
    </row>
    <row r="76" spans="1:30" ht="14.15" customHeight="1">
      <c r="A76" s="227"/>
      <c r="B76" s="227"/>
      <c r="C76" s="429" t="s">
        <v>244</v>
      </c>
      <c r="D76" s="431"/>
      <c r="E76" s="431"/>
      <c r="F76" s="431"/>
      <c r="G76" s="431"/>
      <c r="I76" s="228" t="s">
        <v>245</v>
      </c>
      <c r="K76" s="76"/>
      <c r="L76" s="76"/>
      <c r="M76" s="76"/>
      <c r="N76" s="209">
        <f>N56+N59+N62+N74+N75</f>
        <v>0</v>
      </c>
      <c r="O76" s="209">
        <f t="shared" ref="O76:X76" si="12">O56+O59+O62+O74+O75</f>
        <v>0</v>
      </c>
      <c r="P76" s="209">
        <f t="shared" si="12"/>
        <v>0</v>
      </c>
      <c r="Q76" s="209">
        <f t="shared" si="12"/>
        <v>0</v>
      </c>
      <c r="R76" s="209">
        <f t="shared" si="12"/>
        <v>0</v>
      </c>
      <c r="S76" s="209">
        <f t="shared" si="12"/>
        <v>0</v>
      </c>
      <c r="T76" s="209">
        <f t="shared" si="12"/>
        <v>0</v>
      </c>
      <c r="U76" s="209">
        <f t="shared" si="12"/>
        <v>0</v>
      </c>
      <c r="V76" s="209">
        <f t="shared" si="12"/>
        <v>0</v>
      </c>
      <c r="W76" s="247">
        <f t="shared" si="12"/>
        <v>0</v>
      </c>
      <c r="X76" s="247">
        <f t="shared" si="12"/>
        <v>0</v>
      </c>
      <c r="Y76" s="38"/>
      <c r="Z76" s="38"/>
      <c r="AA76" s="38"/>
      <c r="AB76" s="38"/>
      <c r="AC76" s="38"/>
      <c r="AD76" s="38"/>
    </row>
    <row r="77" spans="1:30" ht="14.15" customHeight="1">
      <c r="A77" s="418" t="s">
        <v>246</v>
      </c>
      <c r="B77" s="229" t="s">
        <v>57</v>
      </c>
      <c r="C77" s="418" t="s">
        <v>247</v>
      </c>
      <c r="D77" s="419"/>
      <c r="E77" s="419"/>
      <c r="F77" s="419"/>
      <c r="G77" s="419"/>
      <c r="I77" s="230" t="s">
        <v>248</v>
      </c>
      <c r="K77" s="76"/>
      <c r="L77" s="76"/>
      <c r="M77" s="76"/>
      <c r="N77" s="203"/>
      <c r="O77" s="203"/>
      <c r="P77" s="203"/>
      <c r="Q77" s="203"/>
      <c r="R77" s="203"/>
      <c r="S77" s="203"/>
      <c r="T77" s="203"/>
      <c r="U77" s="203"/>
      <c r="V77" s="203"/>
      <c r="W77" s="244"/>
      <c r="X77" s="244"/>
      <c r="Y77" s="38"/>
      <c r="Z77" s="38"/>
      <c r="AA77" s="38"/>
      <c r="AB77" s="38"/>
      <c r="AC77" s="38"/>
      <c r="AD77" s="38"/>
    </row>
    <row r="78" spans="1:30" ht="14.15" customHeight="1">
      <c r="A78" s="419"/>
      <c r="B78" s="432" t="s">
        <v>58</v>
      </c>
      <c r="C78" s="231"/>
      <c r="D78" s="418" t="s">
        <v>249</v>
      </c>
      <c r="E78" s="419"/>
      <c r="F78" s="419"/>
      <c r="G78" s="419"/>
      <c r="I78" s="230" t="s">
        <v>250</v>
      </c>
      <c r="K78" s="76"/>
      <c r="L78" s="76"/>
      <c r="M78" s="76"/>
      <c r="N78" s="203"/>
      <c r="O78" s="203"/>
      <c r="P78" s="203"/>
      <c r="Q78" s="203"/>
      <c r="R78" s="203"/>
      <c r="S78" s="203"/>
      <c r="T78" s="203"/>
      <c r="U78" s="203"/>
      <c r="V78" s="203"/>
      <c r="W78" s="244"/>
      <c r="X78" s="244"/>
      <c r="Y78" s="38"/>
      <c r="Z78" s="38"/>
      <c r="AA78" s="38"/>
      <c r="AB78" s="38"/>
      <c r="AC78" s="38"/>
      <c r="AD78" s="38"/>
    </row>
    <row r="79" spans="1:30" ht="14.15" customHeight="1">
      <c r="A79" s="419"/>
      <c r="B79" s="433"/>
      <c r="C79" s="229" t="s">
        <v>251</v>
      </c>
      <c r="D79" s="418" t="s">
        <v>252</v>
      </c>
      <c r="E79" s="419"/>
      <c r="F79" s="419"/>
      <c r="G79" s="419"/>
      <c r="I79" s="230" t="s">
        <v>253</v>
      </c>
      <c r="K79" s="76"/>
      <c r="L79" s="76"/>
      <c r="M79" s="76"/>
      <c r="N79" s="203"/>
      <c r="O79" s="203"/>
      <c r="P79" s="203"/>
      <c r="Q79" s="203"/>
      <c r="R79" s="203"/>
      <c r="S79" s="203"/>
      <c r="T79" s="203"/>
      <c r="U79" s="203"/>
      <c r="V79" s="203"/>
      <c r="W79" s="244"/>
      <c r="X79" s="244"/>
      <c r="Y79" s="38"/>
      <c r="Z79" s="38"/>
      <c r="AA79" s="38"/>
      <c r="AB79" s="38"/>
      <c r="AC79" s="38"/>
      <c r="AD79" s="38"/>
    </row>
    <row r="80" spans="1:30" ht="14.15" customHeight="1">
      <c r="A80" s="419"/>
      <c r="B80" s="432"/>
      <c r="C80" s="231"/>
      <c r="D80" s="418" t="s">
        <v>254</v>
      </c>
      <c r="E80" s="419"/>
      <c r="F80" s="419"/>
      <c r="G80" s="419"/>
      <c r="I80" s="230" t="s">
        <v>255</v>
      </c>
      <c r="K80" s="76"/>
      <c r="L80" s="76"/>
      <c r="M80" s="76"/>
      <c r="N80" s="203"/>
      <c r="O80" s="203"/>
      <c r="P80" s="203"/>
      <c r="Q80" s="203"/>
      <c r="R80" s="203"/>
      <c r="S80" s="203"/>
      <c r="T80" s="203"/>
      <c r="U80" s="203"/>
      <c r="V80" s="203"/>
      <c r="W80" s="244"/>
      <c r="X80" s="244"/>
      <c r="Y80" s="38"/>
      <c r="Z80" s="38"/>
      <c r="AA80" s="38"/>
      <c r="AB80" s="38"/>
      <c r="AC80" s="38"/>
      <c r="AD80" s="38"/>
    </row>
    <row r="81" spans="1:30" ht="14.15" customHeight="1">
      <c r="A81" s="421"/>
      <c r="B81" s="232" t="s">
        <v>59</v>
      </c>
      <c r="C81" s="420" t="s">
        <v>60</v>
      </c>
      <c r="D81" s="421"/>
      <c r="E81" s="421"/>
      <c r="F81" s="421"/>
      <c r="G81" s="421"/>
      <c r="I81" s="220" t="s">
        <v>61</v>
      </c>
      <c r="K81" s="233"/>
      <c r="L81" s="233"/>
      <c r="M81" s="233"/>
      <c r="N81" s="234"/>
      <c r="O81" s="234"/>
      <c r="P81" s="234"/>
      <c r="Q81" s="234"/>
      <c r="R81" s="234"/>
      <c r="S81" s="234"/>
      <c r="T81" s="234"/>
      <c r="U81" s="234"/>
      <c r="V81" s="234"/>
      <c r="W81" s="248"/>
      <c r="X81" s="248"/>
      <c r="Y81" s="38"/>
      <c r="Z81" s="38"/>
      <c r="AA81" s="38"/>
      <c r="AB81" s="38"/>
      <c r="AC81" s="38"/>
      <c r="AD81" s="38"/>
    </row>
    <row r="82" spans="1:30" ht="15.9" customHeight="1">
      <c r="A82" s="422" t="s">
        <v>256</v>
      </c>
      <c r="B82" s="423"/>
      <c r="C82" s="423"/>
      <c r="D82" s="423"/>
      <c r="E82" s="423"/>
      <c r="F82" s="423"/>
      <c r="G82" s="424"/>
      <c r="I82" s="235"/>
      <c r="K82" s="76"/>
      <c r="L82" s="76"/>
      <c r="M82" s="76"/>
      <c r="N82" s="236"/>
      <c r="O82" s="236"/>
      <c r="P82" s="236"/>
      <c r="Q82" s="236"/>
      <c r="R82" s="236"/>
      <c r="S82" s="236"/>
      <c r="T82" s="236"/>
      <c r="U82" s="236"/>
      <c r="V82" s="236"/>
      <c r="W82" s="243"/>
      <c r="X82" s="243"/>
      <c r="Y82" s="38"/>
      <c r="Z82" s="38"/>
      <c r="AA82" s="38"/>
      <c r="AB82" s="38"/>
      <c r="AC82" s="38"/>
      <c r="AD82" s="38"/>
    </row>
    <row r="83" spans="1:30" ht="15.9" customHeight="1">
      <c r="A83" s="237"/>
      <c r="B83" s="237"/>
      <c r="C83" s="237"/>
      <c r="D83" s="237"/>
      <c r="E83" s="237"/>
      <c r="F83" s="237"/>
      <c r="G83" s="237"/>
      <c r="H83" s="237"/>
      <c r="I83" s="235"/>
      <c r="J83" s="237"/>
      <c r="K83" s="201"/>
      <c r="L83" s="238"/>
      <c r="M83" s="238"/>
      <c r="N83" s="239"/>
      <c r="O83" s="239"/>
      <c r="P83" s="239"/>
      <c r="Q83" s="239"/>
      <c r="R83" s="239"/>
      <c r="S83" s="186"/>
      <c r="T83" s="186"/>
      <c r="U83" s="186"/>
      <c r="V83" s="186"/>
      <c r="W83" s="186"/>
      <c r="X83" s="186"/>
      <c r="Y83" s="38"/>
      <c r="Z83" s="38"/>
      <c r="AA83" s="38"/>
      <c r="AB83" s="38"/>
      <c r="AC83" s="38"/>
      <c r="AD83" s="38"/>
    </row>
    <row r="84" spans="1:30" ht="15.9" customHeight="1">
      <c r="A84" s="238"/>
      <c r="B84" s="238"/>
      <c r="C84" s="238"/>
      <c r="D84" s="238"/>
      <c r="E84" s="238"/>
      <c r="F84" s="238"/>
      <c r="G84" s="235"/>
      <c r="H84" s="235"/>
      <c r="I84" s="235"/>
      <c r="J84" s="235"/>
      <c r="K84" s="235"/>
      <c r="L84" s="235"/>
      <c r="M84" s="235"/>
      <c r="N84" s="186"/>
      <c r="O84" s="186"/>
      <c r="P84" s="186"/>
      <c r="Q84" s="186"/>
      <c r="R84" s="186"/>
      <c r="S84" s="186"/>
      <c r="T84" s="186"/>
      <c r="U84" s="186"/>
      <c r="V84" s="186"/>
      <c r="W84" s="186"/>
      <c r="X84" s="186"/>
      <c r="Y84" s="38"/>
      <c r="Z84" s="38"/>
      <c r="AA84" s="38"/>
      <c r="AB84" s="38"/>
      <c r="AC84" s="38"/>
      <c r="AD84" s="38"/>
    </row>
    <row r="85" spans="1:30" ht="15.9" customHeight="1">
      <c r="A85" s="238"/>
      <c r="B85" s="238"/>
      <c r="C85" s="238"/>
      <c r="D85" s="238"/>
      <c r="E85" s="238"/>
      <c r="F85" s="238"/>
      <c r="G85" s="235"/>
      <c r="H85" s="235"/>
      <c r="I85" s="235"/>
      <c r="J85" s="235"/>
      <c r="K85" s="235"/>
      <c r="L85" s="235"/>
      <c r="M85" s="235"/>
      <c r="N85" s="186"/>
      <c r="O85" s="186"/>
      <c r="P85" s="186"/>
      <c r="Q85" s="186"/>
      <c r="R85" s="186"/>
      <c r="S85" s="186"/>
      <c r="T85" s="186"/>
      <c r="U85" s="186"/>
      <c r="V85" s="186"/>
      <c r="W85" s="186"/>
      <c r="X85" s="186"/>
      <c r="Y85" s="38"/>
      <c r="Z85" s="38"/>
      <c r="AA85" s="38"/>
      <c r="AB85" s="38"/>
      <c r="AC85" s="38"/>
      <c r="AD85" s="38"/>
    </row>
    <row r="86" spans="1:30" ht="15.9" customHeight="1">
      <c r="A86" s="238"/>
      <c r="B86" s="238"/>
      <c r="C86" s="238"/>
      <c r="D86" s="238"/>
      <c r="E86" s="238"/>
      <c r="F86" s="238"/>
      <c r="G86" s="235"/>
      <c r="H86" s="235"/>
      <c r="I86" s="235"/>
      <c r="J86" s="235"/>
      <c r="K86" s="235"/>
      <c r="L86" s="235"/>
      <c r="M86" s="235"/>
      <c r="N86" s="186"/>
      <c r="O86" s="186"/>
      <c r="P86" s="186"/>
      <c r="Q86" s="186"/>
      <c r="R86" s="186"/>
      <c r="S86" s="186"/>
      <c r="T86" s="186"/>
      <c r="U86" s="186"/>
      <c r="V86" s="186"/>
      <c r="W86" s="186"/>
      <c r="X86" s="186"/>
      <c r="Y86" s="38"/>
      <c r="Z86" s="38"/>
      <c r="AA86" s="38"/>
      <c r="AB86" s="38"/>
      <c r="AC86" s="38"/>
      <c r="AD86" s="38"/>
    </row>
    <row r="87" spans="1:30" ht="15.9" customHeight="1">
      <c r="A87" s="238"/>
      <c r="B87" s="238"/>
      <c r="C87" s="238"/>
      <c r="D87" s="238"/>
      <c r="E87" s="238"/>
      <c r="F87" s="238"/>
      <c r="G87" s="235"/>
      <c r="H87" s="235"/>
      <c r="I87" s="235"/>
      <c r="J87" s="235"/>
      <c r="K87" s="235"/>
      <c r="L87" s="235"/>
      <c r="M87" s="235"/>
      <c r="N87" s="186"/>
      <c r="O87" s="186"/>
      <c r="P87" s="186"/>
      <c r="Q87" s="186"/>
      <c r="R87" s="186"/>
      <c r="S87" s="186"/>
      <c r="T87" s="186"/>
      <c r="U87" s="186"/>
      <c r="V87" s="186"/>
      <c r="W87" s="186"/>
      <c r="X87" s="186"/>
      <c r="Y87" s="38"/>
      <c r="Z87" s="38"/>
      <c r="AA87" s="38"/>
      <c r="AB87" s="38"/>
      <c r="AC87" s="38"/>
      <c r="AD87" s="38"/>
    </row>
    <row r="88" spans="1:30" ht="15.9" customHeight="1">
      <c r="A88" s="238"/>
      <c r="B88" s="238"/>
      <c r="C88" s="238"/>
      <c r="D88" s="238"/>
      <c r="E88" s="238"/>
      <c r="F88" s="238"/>
      <c r="G88" s="235"/>
      <c r="H88" s="235"/>
      <c r="I88" s="235"/>
      <c r="J88" s="235"/>
      <c r="K88" s="235"/>
      <c r="L88" s="235"/>
      <c r="M88" s="235"/>
      <c r="N88" s="186"/>
      <c r="O88" s="186"/>
      <c r="P88" s="186"/>
      <c r="Q88" s="186"/>
      <c r="R88" s="186"/>
      <c r="S88" s="186"/>
      <c r="T88" s="186"/>
      <c r="U88" s="186"/>
      <c r="V88" s="186"/>
      <c r="W88" s="186"/>
      <c r="X88" s="186"/>
      <c r="Y88" s="38"/>
      <c r="Z88" s="38"/>
      <c r="AA88" s="38"/>
      <c r="AB88" s="38"/>
      <c r="AC88" s="38"/>
      <c r="AD88" s="38"/>
    </row>
    <row r="89" spans="1:30" ht="15.9" customHeight="1">
      <c r="A89" s="238"/>
      <c r="B89" s="238"/>
      <c r="C89" s="238"/>
      <c r="D89" s="238"/>
      <c r="E89" s="238"/>
      <c r="F89" s="238"/>
      <c r="G89" s="235"/>
      <c r="H89" s="235"/>
      <c r="I89" s="235"/>
      <c r="J89" s="235"/>
      <c r="K89" s="235"/>
      <c r="L89" s="235"/>
      <c r="M89" s="235"/>
      <c r="N89" s="186"/>
      <c r="O89" s="186"/>
      <c r="P89" s="186"/>
      <c r="Q89" s="186"/>
      <c r="R89" s="186"/>
      <c r="S89" s="186"/>
      <c r="T89" s="186"/>
      <c r="U89" s="186"/>
      <c r="V89" s="186"/>
      <c r="W89" s="186"/>
      <c r="X89" s="186"/>
      <c r="Y89" s="38"/>
      <c r="Z89" s="38"/>
      <c r="AA89" s="38"/>
      <c r="AB89" s="38"/>
      <c r="AC89" s="38"/>
      <c r="AD89" s="38"/>
    </row>
    <row r="90" spans="1:30" ht="15.9" customHeight="1">
      <c r="A90" s="238"/>
      <c r="B90" s="238"/>
      <c r="C90" s="238"/>
      <c r="D90" s="238"/>
      <c r="E90" s="238"/>
      <c r="F90" s="238"/>
      <c r="G90" s="235"/>
      <c r="H90" s="235"/>
      <c r="I90" s="235"/>
      <c r="J90" s="235"/>
      <c r="K90" s="235"/>
      <c r="L90" s="235"/>
      <c r="M90" s="235"/>
      <c r="N90" s="186"/>
      <c r="O90" s="186"/>
      <c r="P90" s="186"/>
      <c r="Q90" s="186"/>
      <c r="R90" s="186"/>
      <c r="S90" s="186"/>
      <c r="T90" s="186"/>
      <c r="U90" s="186"/>
      <c r="V90" s="186"/>
      <c r="W90" s="186"/>
      <c r="X90" s="186"/>
      <c r="Y90" s="38"/>
      <c r="Z90" s="38"/>
      <c r="AA90" s="38"/>
      <c r="AB90" s="38"/>
      <c r="AC90" s="38"/>
      <c r="AD90" s="38"/>
    </row>
    <row r="91" spans="1:30" ht="15.9" customHeight="1">
      <c r="A91" s="238"/>
      <c r="B91" s="238"/>
      <c r="C91" s="238"/>
      <c r="D91" s="238"/>
      <c r="E91" s="238"/>
      <c r="F91" s="238"/>
      <c r="G91" s="235"/>
      <c r="H91" s="235"/>
      <c r="I91" s="235"/>
      <c r="J91" s="235"/>
      <c r="K91" s="235"/>
      <c r="L91" s="235"/>
      <c r="M91" s="235"/>
      <c r="N91" s="186"/>
      <c r="O91" s="186"/>
      <c r="P91" s="186"/>
      <c r="Q91" s="186"/>
      <c r="R91" s="186"/>
      <c r="S91" s="186"/>
      <c r="T91" s="186"/>
      <c r="U91" s="186"/>
      <c r="V91" s="186"/>
      <c r="W91" s="186"/>
      <c r="X91" s="186"/>
      <c r="Y91" s="38"/>
      <c r="Z91" s="38"/>
      <c r="AA91" s="38"/>
      <c r="AB91" s="38"/>
      <c r="AC91" s="38"/>
      <c r="AD91" s="38"/>
    </row>
    <row r="92" spans="1:30" ht="15.9" customHeight="1">
      <c r="A92" s="238"/>
      <c r="B92" s="238"/>
      <c r="C92" s="238"/>
      <c r="D92" s="238"/>
      <c r="E92" s="238"/>
      <c r="F92" s="238"/>
      <c r="G92" s="235"/>
      <c r="H92" s="235"/>
      <c r="I92" s="235"/>
      <c r="J92" s="235"/>
      <c r="K92" s="235"/>
      <c r="L92" s="235"/>
      <c r="M92" s="235"/>
      <c r="N92" s="186"/>
      <c r="O92" s="186"/>
      <c r="P92" s="186"/>
      <c r="Q92" s="186"/>
      <c r="R92" s="186"/>
      <c r="S92" s="186"/>
      <c r="T92" s="186"/>
      <c r="U92" s="186"/>
      <c r="V92" s="186"/>
      <c r="W92" s="186"/>
      <c r="X92" s="186"/>
      <c r="Y92" s="38"/>
      <c r="Z92" s="38"/>
      <c r="AA92" s="38"/>
      <c r="AB92" s="38"/>
      <c r="AC92" s="38"/>
      <c r="AD92" s="38"/>
    </row>
    <row r="93" spans="1:30" ht="15.9" customHeight="1">
      <c r="A93" s="238"/>
      <c r="B93" s="238"/>
      <c r="C93" s="238"/>
      <c r="D93" s="238"/>
      <c r="E93" s="238"/>
      <c r="F93" s="238"/>
      <c r="G93" s="235"/>
      <c r="H93" s="235"/>
      <c r="I93" s="235"/>
      <c r="J93" s="235"/>
      <c r="K93" s="235"/>
      <c r="L93" s="235"/>
      <c r="M93" s="235"/>
      <c r="N93" s="186"/>
      <c r="O93" s="186"/>
      <c r="P93" s="186"/>
      <c r="Q93" s="186"/>
      <c r="R93" s="186"/>
      <c r="S93" s="186"/>
      <c r="T93" s="186"/>
      <c r="U93" s="186"/>
      <c r="V93" s="186"/>
      <c r="W93" s="186"/>
      <c r="X93" s="186"/>
      <c r="Y93" s="38"/>
      <c r="Z93" s="38"/>
      <c r="AA93" s="38"/>
      <c r="AB93" s="38"/>
      <c r="AC93" s="38"/>
      <c r="AD93" s="38"/>
    </row>
    <row r="94" spans="1:30" ht="15.9" customHeight="1">
      <c r="A94" s="238"/>
      <c r="B94" s="238"/>
      <c r="C94" s="238"/>
      <c r="D94" s="238"/>
      <c r="E94" s="238"/>
      <c r="F94" s="238"/>
      <c r="G94" s="235"/>
      <c r="H94" s="235"/>
      <c r="I94" s="235"/>
      <c r="J94" s="235"/>
      <c r="K94" s="235"/>
      <c r="L94" s="235"/>
      <c r="M94" s="235"/>
      <c r="N94" s="186"/>
      <c r="O94" s="186"/>
      <c r="P94" s="186"/>
      <c r="Q94" s="186"/>
      <c r="R94" s="186"/>
      <c r="S94" s="186"/>
      <c r="T94" s="186"/>
      <c r="U94" s="186"/>
      <c r="V94" s="186"/>
      <c r="W94" s="186"/>
      <c r="X94" s="186"/>
      <c r="Y94" s="38"/>
      <c r="Z94" s="38"/>
      <c r="AA94" s="38"/>
      <c r="AB94" s="38"/>
      <c r="AC94" s="38"/>
      <c r="AD94" s="38"/>
    </row>
    <row r="95" spans="1:30" ht="15.9" customHeight="1">
      <c r="A95" s="238"/>
      <c r="B95" s="238"/>
      <c r="C95" s="238"/>
      <c r="D95" s="238"/>
      <c r="E95" s="238"/>
      <c r="F95" s="238"/>
      <c r="G95" s="235"/>
      <c r="H95" s="235"/>
      <c r="I95" s="235"/>
      <c r="J95" s="235"/>
      <c r="K95" s="235"/>
      <c r="L95" s="235"/>
      <c r="M95" s="235"/>
      <c r="N95" s="186"/>
      <c r="O95" s="186"/>
      <c r="P95" s="186"/>
      <c r="Q95" s="186"/>
      <c r="R95" s="186"/>
      <c r="S95" s="186"/>
      <c r="T95" s="186"/>
      <c r="U95" s="186"/>
      <c r="V95" s="186"/>
      <c r="W95" s="186"/>
      <c r="X95" s="186"/>
      <c r="Y95" s="38"/>
      <c r="Z95" s="38"/>
      <c r="AA95" s="38"/>
      <c r="AB95" s="38"/>
      <c r="AC95" s="38"/>
      <c r="AD95" s="38"/>
    </row>
    <row r="96" spans="1:30" ht="15.9" customHeight="1">
      <c r="A96" s="238"/>
      <c r="B96" s="238"/>
      <c r="C96" s="238"/>
      <c r="D96" s="238"/>
      <c r="E96" s="238"/>
      <c r="F96" s="238"/>
      <c r="G96" s="235"/>
      <c r="H96" s="235"/>
      <c r="I96" s="235"/>
      <c r="J96" s="235"/>
      <c r="K96" s="235"/>
      <c r="L96" s="235"/>
      <c r="M96" s="235"/>
      <c r="N96" s="186"/>
      <c r="O96" s="186"/>
      <c r="P96" s="186"/>
      <c r="Q96" s="186"/>
      <c r="R96" s="186"/>
      <c r="S96" s="186"/>
      <c r="T96" s="186"/>
      <c r="U96" s="186"/>
      <c r="V96" s="186"/>
      <c r="W96" s="186"/>
      <c r="X96" s="186"/>
      <c r="Y96" s="38"/>
      <c r="Z96" s="38"/>
      <c r="AA96" s="38"/>
      <c r="AB96" s="38"/>
      <c r="AC96" s="38"/>
      <c r="AD96" s="38"/>
    </row>
    <row r="97" spans="1:30" ht="15.9" customHeight="1">
      <c r="A97" s="238"/>
      <c r="B97" s="238"/>
      <c r="C97" s="238"/>
      <c r="D97" s="238"/>
      <c r="E97" s="238"/>
      <c r="F97" s="238"/>
      <c r="G97" s="235"/>
      <c r="H97" s="235"/>
      <c r="I97" s="235"/>
      <c r="J97" s="235"/>
      <c r="K97" s="235"/>
      <c r="L97" s="235"/>
      <c r="M97" s="235"/>
      <c r="N97" s="186"/>
      <c r="O97" s="186"/>
      <c r="P97" s="186"/>
      <c r="Q97" s="186"/>
      <c r="R97" s="186"/>
      <c r="S97" s="186"/>
      <c r="T97" s="186"/>
      <c r="U97" s="186"/>
      <c r="V97" s="186"/>
      <c r="W97" s="186"/>
      <c r="X97" s="186"/>
      <c r="Y97" s="38"/>
      <c r="Z97" s="38"/>
      <c r="AA97" s="38"/>
      <c r="AB97" s="38"/>
      <c r="AC97" s="38"/>
      <c r="AD97" s="38"/>
    </row>
    <row r="98" spans="1:30" ht="15.9" customHeight="1">
      <c r="A98" s="238"/>
      <c r="B98" s="238"/>
      <c r="C98" s="238"/>
      <c r="D98" s="238"/>
      <c r="E98" s="238"/>
      <c r="F98" s="238"/>
      <c r="G98" s="235"/>
      <c r="H98" s="235"/>
      <c r="I98" s="235"/>
      <c r="J98" s="235"/>
      <c r="K98" s="235"/>
      <c r="L98" s="235"/>
      <c r="M98" s="235"/>
      <c r="N98" s="186"/>
      <c r="O98" s="186"/>
      <c r="P98" s="186"/>
      <c r="Q98" s="186"/>
      <c r="R98" s="186"/>
      <c r="S98" s="186"/>
      <c r="T98" s="186"/>
      <c r="U98" s="186"/>
      <c r="V98" s="186"/>
      <c r="W98" s="186"/>
      <c r="X98" s="186"/>
      <c r="Y98" s="38"/>
      <c r="Z98" s="38"/>
      <c r="AA98" s="38"/>
      <c r="AB98" s="38"/>
      <c r="AC98" s="38"/>
      <c r="AD98" s="38"/>
    </row>
    <row r="99" spans="1:30" ht="15.9" customHeight="1">
      <c r="A99" s="238"/>
      <c r="B99" s="238"/>
      <c r="C99" s="238"/>
      <c r="D99" s="238"/>
      <c r="E99" s="238"/>
      <c r="F99" s="238"/>
      <c r="G99" s="235"/>
      <c r="H99" s="235"/>
      <c r="I99" s="235"/>
      <c r="J99" s="235"/>
      <c r="K99" s="235"/>
      <c r="L99" s="235"/>
      <c r="M99" s="235"/>
      <c r="N99" s="186"/>
      <c r="O99" s="186"/>
      <c r="P99" s="186"/>
      <c r="Q99" s="186"/>
      <c r="R99" s="186"/>
      <c r="S99" s="186"/>
      <c r="T99" s="186"/>
      <c r="U99" s="186"/>
      <c r="V99" s="186"/>
      <c r="W99" s="186"/>
      <c r="X99" s="186"/>
      <c r="Y99" s="38"/>
      <c r="Z99" s="38"/>
      <c r="AA99" s="38"/>
      <c r="AB99" s="38"/>
      <c r="AC99" s="38"/>
      <c r="AD99" s="38"/>
    </row>
    <row r="100" spans="1:30" ht="15.9" customHeight="1">
      <c r="A100" s="238"/>
      <c r="B100" s="238"/>
      <c r="C100" s="238"/>
      <c r="D100" s="238"/>
      <c r="E100" s="238"/>
      <c r="F100" s="238"/>
      <c r="G100" s="235"/>
      <c r="H100" s="235"/>
      <c r="I100" s="235"/>
      <c r="J100" s="235"/>
      <c r="K100" s="235"/>
      <c r="L100" s="235"/>
      <c r="M100" s="235"/>
      <c r="N100" s="186"/>
      <c r="O100" s="186"/>
      <c r="P100" s="186"/>
      <c r="Q100" s="186"/>
      <c r="R100" s="186"/>
      <c r="S100" s="186"/>
      <c r="T100" s="186"/>
      <c r="U100" s="186"/>
      <c r="V100" s="186"/>
      <c r="W100" s="186"/>
      <c r="X100" s="186"/>
      <c r="Y100" s="38"/>
      <c r="Z100" s="38"/>
      <c r="AA100" s="38"/>
      <c r="AB100" s="38"/>
      <c r="AC100" s="38"/>
      <c r="AD100" s="38"/>
    </row>
    <row r="101" spans="1:30" ht="15.9" customHeight="1">
      <c r="A101" s="238"/>
      <c r="B101" s="238"/>
      <c r="C101" s="238"/>
      <c r="D101" s="238"/>
      <c r="E101" s="238"/>
      <c r="F101" s="238"/>
      <c r="G101" s="235"/>
      <c r="H101" s="235"/>
      <c r="I101" s="235"/>
      <c r="J101" s="235"/>
      <c r="K101" s="235"/>
      <c r="L101" s="235"/>
      <c r="M101" s="235"/>
      <c r="N101" s="186"/>
      <c r="O101" s="186"/>
      <c r="P101" s="186"/>
      <c r="Q101" s="186"/>
      <c r="R101" s="186"/>
      <c r="S101" s="186"/>
      <c r="T101" s="186"/>
      <c r="U101" s="186"/>
      <c r="V101" s="186"/>
      <c r="W101" s="186"/>
      <c r="X101" s="186"/>
      <c r="Y101" s="38"/>
      <c r="Z101" s="38"/>
      <c r="AA101" s="38"/>
      <c r="AB101" s="38"/>
      <c r="AC101" s="38"/>
      <c r="AD101" s="38"/>
    </row>
    <row r="102" spans="1:30" ht="15.9" customHeight="1">
      <c r="A102" s="238"/>
      <c r="B102" s="238"/>
      <c r="C102" s="238"/>
      <c r="D102" s="238"/>
      <c r="E102" s="238"/>
      <c r="F102" s="238"/>
      <c r="G102" s="235"/>
      <c r="H102" s="235"/>
      <c r="I102" s="235"/>
      <c r="J102" s="235"/>
      <c r="K102" s="235"/>
      <c r="L102" s="235"/>
      <c r="M102" s="235"/>
      <c r="N102" s="186"/>
      <c r="O102" s="186"/>
      <c r="P102" s="186"/>
      <c r="Q102" s="186"/>
      <c r="R102" s="186"/>
      <c r="S102" s="186"/>
      <c r="T102" s="186"/>
      <c r="U102" s="186"/>
      <c r="V102" s="186"/>
      <c r="W102" s="186"/>
      <c r="X102" s="186"/>
      <c r="Y102" s="38"/>
      <c r="Z102" s="38"/>
      <c r="AA102" s="38"/>
      <c r="AB102" s="38"/>
      <c r="AC102" s="38"/>
      <c r="AD102" s="38"/>
    </row>
    <row r="103" spans="1:30" ht="15.9" customHeight="1">
      <c r="A103" s="238"/>
      <c r="B103" s="238"/>
      <c r="C103" s="238"/>
      <c r="D103" s="238"/>
      <c r="E103" s="238"/>
      <c r="F103" s="238"/>
      <c r="G103" s="235"/>
      <c r="H103" s="235"/>
      <c r="I103" s="235"/>
      <c r="J103" s="235"/>
      <c r="K103" s="235"/>
      <c r="L103" s="235"/>
      <c r="M103" s="235"/>
      <c r="N103" s="186"/>
      <c r="O103" s="186"/>
      <c r="P103" s="186"/>
      <c r="Q103" s="186"/>
      <c r="R103" s="186"/>
      <c r="S103" s="186"/>
      <c r="T103" s="186"/>
      <c r="U103" s="186"/>
      <c r="V103" s="186"/>
      <c r="W103" s="186"/>
      <c r="X103" s="186"/>
      <c r="Y103" s="38"/>
      <c r="Z103" s="38"/>
      <c r="AA103" s="38"/>
      <c r="AB103" s="38"/>
      <c r="AC103" s="38"/>
      <c r="AD103" s="38"/>
    </row>
    <row r="104" spans="1:30" ht="15.9" customHeight="1">
      <c r="A104" s="238"/>
      <c r="B104" s="238"/>
      <c r="C104" s="238"/>
      <c r="D104" s="238"/>
      <c r="E104" s="238"/>
      <c r="F104" s="238"/>
      <c r="G104" s="235"/>
      <c r="H104" s="235"/>
      <c r="I104" s="235"/>
      <c r="J104" s="235"/>
      <c r="K104" s="235"/>
      <c r="L104" s="235"/>
      <c r="M104" s="235"/>
      <c r="N104" s="186"/>
      <c r="O104" s="186"/>
      <c r="P104" s="186"/>
      <c r="Q104" s="186"/>
      <c r="R104" s="186"/>
      <c r="S104" s="186"/>
      <c r="T104" s="186"/>
      <c r="U104" s="186"/>
      <c r="V104" s="186"/>
      <c r="W104" s="186"/>
      <c r="X104" s="186"/>
      <c r="Y104" s="38"/>
      <c r="Z104" s="38"/>
      <c r="AA104" s="38"/>
      <c r="AB104" s="38"/>
      <c r="AC104" s="38"/>
      <c r="AD104" s="38"/>
    </row>
    <row r="105" spans="1:30" ht="15.9" customHeight="1">
      <c r="A105" s="238"/>
      <c r="B105" s="238"/>
      <c r="C105" s="238"/>
      <c r="D105" s="238"/>
      <c r="E105" s="238"/>
      <c r="F105" s="238"/>
      <c r="G105" s="235"/>
      <c r="H105" s="235"/>
      <c r="I105" s="235"/>
      <c r="J105" s="235"/>
      <c r="K105" s="235"/>
      <c r="L105" s="235"/>
      <c r="M105" s="235"/>
      <c r="N105" s="186"/>
      <c r="O105" s="186"/>
      <c r="P105" s="186"/>
      <c r="Q105" s="186"/>
      <c r="R105" s="186"/>
      <c r="S105" s="186"/>
      <c r="T105" s="186"/>
      <c r="U105" s="186"/>
      <c r="V105" s="186"/>
      <c r="W105" s="186"/>
      <c r="X105" s="186"/>
      <c r="Y105" s="38"/>
      <c r="Z105" s="38"/>
      <c r="AA105" s="38"/>
      <c r="AB105" s="38"/>
      <c r="AC105" s="38"/>
      <c r="AD105" s="38"/>
    </row>
    <row r="106" spans="1:30" ht="15.9" customHeight="1">
      <c r="A106" s="238"/>
      <c r="B106" s="238"/>
      <c r="C106" s="238"/>
      <c r="D106" s="238"/>
      <c r="E106" s="238"/>
      <c r="F106" s="238"/>
      <c r="G106" s="235"/>
      <c r="H106" s="235"/>
      <c r="I106" s="235"/>
      <c r="J106" s="235"/>
      <c r="K106" s="235"/>
      <c r="L106" s="235"/>
      <c r="M106" s="235"/>
      <c r="N106" s="186"/>
      <c r="O106" s="186"/>
      <c r="P106" s="186"/>
      <c r="Q106" s="186"/>
      <c r="R106" s="186"/>
      <c r="S106" s="186"/>
      <c r="T106" s="186"/>
      <c r="U106" s="186"/>
      <c r="V106" s="186"/>
      <c r="W106" s="186"/>
      <c r="X106" s="186"/>
      <c r="Y106" s="38"/>
      <c r="Z106" s="38"/>
      <c r="AA106" s="38"/>
      <c r="AB106" s="38"/>
      <c r="AC106" s="38"/>
      <c r="AD106" s="38"/>
    </row>
    <row r="107" spans="1:30" ht="15.9" customHeight="1">
      <c r="A107" s="238"/>
      <c r="B107" s="238"/>
      <c r="C107" s="238"/>
      <c r="D107" s="238"/>
      <c r="E107" s="238"/>
      <c r="F107" s="238"/>
      <c r="G107" s="235"/>
      <c r="H107" s="235"/>
      <c r="I107" s="235"/>
      <c r="J107" s="235"/>
      <c r="K107" s="235"/>
      <c r="L107" s="235"/>
      <c r="M107" s="235"/>
      <c r="N107" s="186"/>
      <c r="O107" s="186"/>
      <c r="P107" s="186"/>
      <c r="Q107" s="186"/>
      <c r="R107" s="186"/>
      <c r="S107" s="186"/>
      <c r="T107" s="186"/>
      <c r="U107" s="186"/>
      <c r="V107" s="186"/>
      <c r="W107" s="186"/>
      <c r="X107" s="186"/>
      <c r="Y107" s="38"/>
      <c r="Z107" s="38"/>
      <c r="AA107" s="38"/>
      <c r="AB107" s="38"/>
      <c r="AC107" s="38"/>
      <c r="AD107" s="38"/>
    </row>
    <row r="108" spans="1:30" ht="15.9" customHeight="1">
      <c r="A108" s="238"/>
      <c r="B108" s="238"/>
      <c r="C108" s="238"/>
      <c r="D108" s="238"/>
      <c r="E108" s="238"/>
      <c r="F108" s="238"/>
      <c r="G108" s="235"/>
      <c r="H108" s="235"/>
      <c r="I108" s="235"/>
      <c r="J108" s="235"/>
      <c r="K108" s="235"/>
      <c r="L108" s="235"/>
      <c r="M108" s="235"/>
      <c r="N108" s="186"/>
      <c r="O108" s="186"/>
      <c r="P108" s="186"/>
      <c r="Q108" s="186"/>
      <c r="R108" s="186"/>
      <c r="S108" s="186"/>
      <c r="T108" s="186"/>
      <c r="U108" s="186"/>
      <c r="V108" s="186"/>
      <c r="W108" s="186"/>
      <c r="X108" s="186"/>
      <c r="Y108" s="38"/>
      <c r="Z108" s="38"/>
      <c r="AA108" s="38"/>
      <c r="AB108" s="38"/>
      <c r="AC108" s="38"/>
      <c r="AD108" s="38"/>
    </row>
    <row r="109" spans="1:30" ht="15.9" customHeight="1">
      <c r="A109" s="238"/>
      <c r="B109" s="238"/>
      <c r="C109" s="238"/>
      <c r="D109" s="238"/>
      <c r="E109" s="238"/>
      <c r="F109" s="238"/>
      <c r="G109" s="235"/>
      <c r="H109" s="235"/>
      <c r="I109" s="235"/>
      <c r="J109" s="235"/>
      <c r="K109" s="235"/>
      <c r="L109" s="235"/>
      <c r="M109" s="235"/>
      <c r="N109" s="186"/>
      <c r="O109" s="186"/>
      <c r="P109" s="186"/>
      <c r="Q109" s="186"/>
      <c r="R109" s="186"/>
      <c r="S109" s="186"/>
      <c r="T109" s="186"/>
      <c r="U109" s="186"/>
      <c r="V109" s="186"/>
      <c r="W109" s="186"/>
      <c r="X109" s="186"/>
      <c r="Y109" s="38"/>
      <c r="Z109" s="38"/>
      <c r="AA109" s="38"/>
      <c r="AB109" s="38"/>
      <c r="AC109" s="38"/>
      <c r="AD109" s="38"/>
    </row>
    <row r="110" spans="1:30" ht="15.9" customHeight="1">
      <c r="A110" s="238"/>
      <c r="B110" s="238"/>
      <c r="C110" s="238"/>
      <c r="D110" s="238"/>
      <c r="E110" s="238"/>
      <c r="F110" s="238"/>
      <c r="G110" s="235"/>
      <c r="H110" s="235"/>
      <c r="I110" s="235"/>
      <c r="J110" s="235"/>
      <c r="K110" s="235"/>
      <c r="L110" s="235"/>
      <c r="M110" s="235"/>
      <c r="N110" s="186"/>
      <c r="O110" s="186"/>
      <c r="P110" s="186"/>
      <c r="Q110" s="186"/>
      <c r="R110" s="186"/>
      <c r="S110" s="186"/>
      <c r="T110" s="186"/>
      <c r="U110" s="186"/>
      <c r="V110" s="186"/>
      <c r="W110" s="186"/>
      <c r="X110" s="186"/>
      <c r="Y110" s="38"/>
      <c r="Z110" s="38"/>
      <c r="AA110" s="38"/>
      <c r="AB110" s="38"/>
      <c r="AC110" s="38"/>
      <c r="AD110" s="38"/>
    </row>
    <row r="111" spans="1:30" ht="15.9" customHeight="1">
      <c r="A111" s="238"/>
      <c r="B111" s="238"/>
      <c r="C111" s="238"/>
      <c r="D111" s="238"/>
      <c r="E111" s="238"/>
      <c r="F111" s="238"/>
      <c r="G111" s="235"/>
      <c r="H111" s="235"/>
      <c r="I111" s="235"/>
      <c r="J111" s="235"/>
      <c r="K111" s="235"/>
      <c r="L111" s="235"/>
      <c r="M111" s="235"/>
      <c r="N111" s="186"/>
      <c r="O111" s="186"/>
      <c r="P111" s="186"/>
      <c r="Q111" s="186"/>
      <c r="R111" s="186"/>
      <c r="S111" s="186"/>
      <c r="T111" s="186"/>
      <c r="U111" s="186"/>
      <c r="V111" s="186"/>
      <c r="W111" s="186"/>
      <c r="X111" s="186"/>
      <c r="Y111" s="38"/>
      <c r="Z111" s="38"/>
      <c r="AA111" s="38"/>
      <c r="AB111" s="38"/>
      <c r="AC111" s="38"/>
      <c r="AD111" s="38"/>
    </row>
    <row r="112" spans="1:30" ht="15.9" customHeight="1">
      <c r="A112" s="238"/>
      <c r="B112" s="238"/>
      <c r="C112" s="238"/>
      <c r="D112" s="238"/>
      <c r="E112" s="238"/>
      <c r="F112" s="238"/>
      <c r="G112" s="235"/>
      <c r="H112" s="235"/>
      <c r="I112" s="235"/>
      <c r="J112" s="235"/>
      <c r="K112" s="235"/>
      <c r="L112" s="235"/>
      <c r="M112" s="235"/>
      <c r="N112" s="186"/>
      <c r="O112" s="186"/>
      <c r="P112" s="186"/>
      <c r="Q112" s="186"/>
      <c r="R112" s="186"/>
      <c r="S112" s="186"/>
      <c r="T112" s="186"/>
      <c r="U112" s="186"/>
      <c r="V112" s="186"/>
      <c r="W112" s="186"/>
      <c r="X112" s="186"/>
      <c r="Y112" s="38"/>
      <c r="Z112" s="38"/>
      <c r="AA112" s="38"/>
      <c r="AB112" s="38"/>
      <c r="AC112" s="38"/>
      <c r="AD112" s="38"/>
    </row>
    <row r="113" spans="1:30" ht="15.9" customHeight="1">
      <c r="A113" s="238"/>
      <c r="B113" s="238"/>
      <c r="C113" s="238"/>
      <c r="D113" s="238"/>
      <c r="E113" s="238"/>
      <c r="F113" s="238"/>
      <c r="G113" s="235"/>
      <c r="H113" s="235"/>
      <c r="I113" s="235"/>
      <c r="J113" s="235"/>
      <c r="K113" s="235"/>
      <c r="L113" s="235"/>
      <c r="M113" s="235"/>
      <c r="N113" s="186"/>
      <c r="O113" s="186"/>
      <c r="P113" s="186"/>
      <c r="Q113" s="186"/>
      <c r="R113" s="186"/>
      <c r="S113" s="186"/>
      <c r="T113" s="186"/>
      <c r="U113" s="186"/>
      <c r="V113" s="186"/>
      <c r="W113" s="186"/>
      <c r="X113" s="186"/>
      <c r="Y113" s="38"/>
      <c r="Z113" s="38"/>
      <c r="AA113" s="38"/>
      <c r="AB113" s="38"/>
      <c r="AC113" s="38"/>
      <c r="AD113" s="38"/>
    </row>
    <row r="114" spans="1:30" ht="15.9" customHeight="1">
      <c r="A114" s="238"/>
      <c r="B114" s="238"/>
      <c r="C114" s="238"/>
      <c r="D114" s="238"/>
      <c r="E114" s="238"/>
      <c r="F114" s="238"/>
      <c r="G114" s="235"/>
      <c r="H114" s="235"/>
      <c r="I114" s="235"/>
      <c r="J114" s="235"/>
      <c r="K114" s="235"/>
      <c r="L114" s="235"/>
      <c r="M114" s="235"/>
      <c r="N114" s="186"/>
      <c r="O114" s="186"/>
      <c r="P114" s="186"/>
      <c r="Q114" s="186"/>
      <c r="R114" s="186"/>
      <c r="S114" s="186"/>
      <c r="T114" s="186"/>
      <c r="U114" s="186"/>
      <c r="V114" s="186"/>
      <c r="W114" s="186"/>
      <c r="X114" s="186"/>
      <c r="Y114" s="38"/>
      <c r="Z114" s="38"/>
      <c r="AA114" s="38"/>
      <c r="AB114" s="38"/>
      <c r="AC114" s="38"/>
      <c r="AD114" s="38"/>
    </row>
    <row r="115" spans="1:30" ht="15.9" customHeight="1">
      <c r="A115" s="238"/>
      <c r="B115" s="238"/>
      <c r="C115" s="238"/>
      <c r="D115" s="238"/>
      <c r="E115" s="238"/>
      <c r="F115" s="238"/>
      <c r="G115" s="235"/>
      <c r="H115" s="235"/>
      <c r="I115" s="235"/>
      <c r="J115" s="235"/>
      <c r="K115" s="235"/>
      <c r="L115" s="235"/>
      <c r="M115" s="235"/>
      <c r="N115" s="186"/>
      <c r="O115" s="186"/>
      <c r="P115" s="186"/>
      <c r="Q115" s="186"/>
      <c r="R115" s="186"/>
      <c r="S115" s="186"/>
      <c r="T115" s="186"/>
      <c r="U115" s="186"/>
      <c r="V115" s="186"/>
      <c r="W115" s="186"/>
      <c r="X115" s="186"/>
      <c r="Y115" s="38"/>
      <c r="Z115" s="38"/>
      <c r="AA115" s="38"/>
      <c r="AB115" s="38"/>
      <c r="AC115" s="38"/>
      <c r="AD115" s="38"/>
    </row>
    <row r="116" spans="1:30" ht="15.9" customHeight="1">
      <c r="A116" s="238"/>
      <c r="B116" s="238"/>
      <c r="C116" s="238"/>
      <c r="D116" s="238"/>
      <c r="E116" s="238"/>
      <c r="F116" s="238"/>
      <c r="G116" s="235"/>
      <c r="H116" s="235"/>
      <c r="I116" s="235"/>
      <c r="J116" s="235"/>
      <c r="K116" s="235"/>
      <c r="L116" s="235"/>
      <c r="M116" s="235"/>
      <c r="N116" s="186"/>
      <c r="O116" s="186"/>
      <c r="P116" s="186"/>
      <c r="Q116" s="186"/>
      <c r="R116" s="186"/>
      <c r="S116" s="186"/>
      <c r="T116" s="186"/>
      <c r="U116" s="186"/>
      <c r="V116" s="186"/>
      <c r="W116" s="186"/>
      <c r="X116" s="186"/>
      <c r="Y116" s="38"/>
      <c r="Z116" s="38"/>
      <c r="AA116" s="38"/>
      <c r="AB116" s="38"/>
      <c r="AC116" s="38"/>
      <c r="AD116" s="38"/>
    </row>
    <row r="117" spans="1:30" ht="15.9" customHeight="1">
      <c r="A117" s="238"/>
      <c r="B117" s="238"/>
      <c r="C117" s="238"/>
      <c r="D117" s="238"/>
      <c r="E117" s="238"/>
      <c r="F117" s="238"/>
      <c r="G117" s="235"/>
      <c r="H117" s="235"/>
      <c r="I117" s="235"/>
      <c r="J117" s="235"/>
      <c r="K117" s="235"/>
      <c r="L117" s="235"/>
      <c r="M117" s="235"/>
      <c r="N117" s="186"/>
      <c r="O117" s="186"/>
      <c r="P117" s="186"/>
      <c r="Q117" s="186"/>
      <c r="R117" s="186"/>
      <c r="S117" s="186"/>
      <c r="T117" s="186"/>
      <c r="U117" s="186"/>
      <c r="V117" s="240"/>
      <c r="W117" s="240"/>
      <c r="X117" s="240"/>
      <c r="AA117" s="38"/>
      <c r="AB117" s="38"/>
      <c r="AC117" s="38"/>
      <c r="AD117" s="38"/>
    </row>
    <row r="118" spans="1:30" ht="15.9" customHeight="1">
      <c r="A118" s="241"/>
      <c r="B118" s="241"/>
      <c r="C118" s="241"/>
      <c r="D118" s="241"/>
      <c r="E118" s="241"/>
      <c r="F118" s="241"/>
      <c r="N118" s="186"/>
      <c r="O118" s="186"/>
      <c r="P118" s="186"/>
      <c r="Q118" s="186"/>
      <c r="R118" s="186"/>
      <c r="S118" s="186"/>
      <c r="T118" s="186"/>
      <c r="U118" s="186"/>
      <c r="V118" s="240"/>
      <c r="W118" s="240"/>
      <c r="X118" s="240"/>
      <c r="AA118" s="38"/>
      <c r="AB118" s="38"/>
      <c r="AC118" s="38"/>
      <c r="AD118" s="38"/>
    </row>
    <row r="119" spans="1:30" ht="15.9" customHeight="1">
      <c r="A119" s="241"/>
      <c r="B119" s="241"/>
      <c r="C119" s="241"/>
      <c r="D119" s="241"/>
      <c r="E119" s="241"/>
      <c r="F119" s="241"/>
      <c r="N119" s="186"/>
      <c r="O119" s="186"/>
      <c r="P119" s="186"/>
      <c r="Q119" s="186"/>
      <c r="R119" s="186"/>
      <c r="S119" s="186"/>
      <c r="T119" s="186"/>
      <c r="U119" s="186"/>
      <c r="V119" s="240"/>
      <c r="W119" s="240"/>
      <c r="X119" s="240"/>
      <c r="AA119" s="38"/>
      <c r="AB119" s="38"/>
      <c r="AC119" s="38"/>
      <c r="AD119" s="38"/>
    </row>
    <row r="120" spans="1:30" ht="15.9" customHeight="1">
      <c r="A120" s="241"/>
      <c r="B120" s="241"/>
      <c r="C120" s="241"/>
      <c r="D120" s="241"/>
      <c r="E120" s="241"/>
      <c r="F120" s="241"/>
      <c r="N120" s="186"/>
      <c r="O120" s="186"/>
      <c r="P120" s="186"/>
      <c r="Q120" s="186"/>
      <c r="R120" s="186"/>
      <c r="S120" s="186"/>
      <c r="T120" s="186"/>
      <c r="U120" s="186"/>
      <c r="V120" s="240"/>
      <c r="W120" s="240"/>
      <c r="X120" s="240"/>
      <c r="AA120" s="38"/>
      <c r="AB120" s="38"/>
      <c r="AC120" s="38"/>
      <c r="AD120" s="38"/>
    </row>
    <row r="121" spans="1:30" ht="15.9" customHeight="1">
      <c r="A121" s="241"/>
      <c r="B121" s="241"/>
      <c r="C121" s="241"/>
      <c r="D121" s="241"/>
      <c r="E121" s="241"/>
      <c r="F121" s="241"/>
      <c r="N121" s="186"/>
      <c r="O121" s="186"/>
      <c r="P121" s="186"/>
      <c r="Q121" s="186"/>
      <c r="R121" s="186"/>
      <c r="S121" s="186"/>
      <c r="T121" s="186"/>
      <c r="U121" s="186"/>
      <c r="V121" s="240"/>
      <c r="W121" s="240"/>
      <c r="X121" s="240"/>
      <c r="AA121" s="38"/>
      <c r="AB121" s="38"/>
      <c r="AC121" s="38"/>
      <c r="AD121" s="38"/>
    </row>
    <row r="122" spans="1:30" ht="15.9" customHeight="1">
      <c r="A122" s="241"/>
      <c r="B122" s="241"/>
      <c r="C122" s="241"/>
      <c r="D122" s="241"/>
      <c r="E122" s="241"/>
      <c r="F122" s="241"/>
      <c r="N122" s="186"/>
      <c r="O122" s="186"/>
      <c r="P122" s="186"/>
      <c r="Q122" s="186"/>
      <c r="R122" s="186"/>
      <c r="S122" s="186"/>
      <c r="T122" s="186"/>
      <c r="U122" s="186"/>
      <c r="V122" s="240"/>
      <c r="W122" s="240"/>
      <c r="X122" s="240"/>
      <c r="AA122" s="38"/>
      <c r="AB122" s="38"/>
      <c r="AC122" s="38"/>
      <c r="AD122" s="38"/>
    </row>
    <row r="123" spans="1:30" ht="15.9" customHeight="1">
      <c r="A123" s="241"/>
      <c r="B123" s="241"/>
      <c r="C123" s="241"/>
      <c r="D123" s="241"/>
      <c r="E123" s="241"/>
      <c r="F123" s="241"/>
      <c r="N123" s="186"/>
      <c r="O123" s="186"/>
      <c r="P123" s="186"/>
      <c r="Q123" s="186"/>
      <c r="R123" s="186"/>
      <c r="S123" s="186"/>
      <c r="T123" s="186"/>
      <c r="U123" s="186"/>
      <c r="V123" s="240"/>
      <c r="W123" s="240"/>
      <c r="X123" s="240"/>
      <c r="AA123" s="38"/>
      <c r="AB123" s="38"/>
      <c r="AC123" s="38"/>
      <c r="AD123" s="38"/>
    </row>
    <row r="124" spans="1:30" ht="15.9" customHeight="1">
      <c r="A124" s="241"/>
      <c r="B124" s="241"/>
      <c r="C124" s="241"/>
      <c r="D124" s="241"/>
      <c r="E124" s="241"/>
      <c r="F124" s="241"/>
      <c r="N124" s="186"/>
      <c r="O124" s="186"/>
      <c r="P124" s="186"/>
      <c r="Q124" s="186"/>
      <c r="R124" s="186"/>
      <c r="S124" s="186"/>
      <c r="T124" s="186"/>
      <c r="U124" s="186"/>
      <c r="V124" s="240"/>
      <c r="W124" s="240"/>
      <c r="X124" s="240"/>
      <c r="AA124" s="38"/>
      <c r="AB124" s="38"/>
      <c r="AC124" s="38"/>
      <c r="AD124" s="38"/>
    </row>
    <row r="125" spans="1:30" ht="15.9" customHeight="1">
      <c r="A125" s="241"/>
      <c r="B125" s="241"/>
      <c r="C125" s="241"/>
      <c r="D125" s="241"/>
      <c r="E125" s="241"/>
      <c r="F125" s="241"/>
      <c r="N125" s="186"/>
      <c r="O125" s="186"/>
      <c r="P125" s="186"/>
      <c r="Q125" s="186"/>
      <c r="R125" s="186"/>
      <c r="S125" s="186"/>
      <c r="T125" s="186"/>
      <c r="U125" s="186"/>
      <c r="V125" s="240"/>
      <c r="W125" s="240"/>
      <c r="X125" s="240"/>
      <c r="AA125" s="38"/>
      <c r="AB125" s="38"/>
      <c r="AC125" s="38"/>
      <c r="AD125" s="38"/>
    </row>
    <row r="126" spans="1:30" ht="15.9" customHeight="1">
      <c r="A126" s="241"/>
      <c r="B126" s="241"/>
      <c r="C126" s="241"/>
      <c r="D126" s="241"/>
      <c r="E126" s="241"/>
      <c r="F126" s="241"/>
      <c r="N126" s="186"/>
      <c r="O126" s="186"/>
      <c r="P126" s="186"/>
      <c r="Q126" s="186"/>
      <c r="R126" s="186"/>
      <c r="S126" s="186"/>
      <c r="T126" s="186"/>
      <c r="U126" s="186"/>
      <c r="V126" s="240"/>
      <c r="W126" s="240"/>
      <c r="X126" s="240"/>
      <c r="AA126" s="38"/>
      <c r="AB126" s="38"/>
      <c r="AC126" s="38"/>
      <c r="AD126" s="38"/>
    </row>
    <row r="127" spans="1:30" ht="15.9" customHeight="1">
      <c r="A127" s="241"/>
      <c r="B127" s="241"/>
      <c r="C127" s="241"/>
      <c r="D127" s="241"/>
      <c r="E127" s="241"/>
      <c r="F127" s="241"/>
      <c r="N127" s="186"/>
      <c r="O127" s="186"/>
      <c r="P127" s="186"/>
      <c r="Q127" s="186"/>
      <c r="R127" s="186"/>
      <c r="S127" s="186"/>
      <c r="T127" s="186"/>
      <c r="U127" s="186"/>
      <c r="V127" s="240"/>
      <c r="W127" s="240"/>
      <c r="X127" s="240"/>
      <c r="AA127" s="38"/>
      <c r="AB127" s="38"/>
      <c r="AC127" s="38"/>
      <c r="AD127" s="38"/>
    </row>
    <row r="128" spans="1:30" ht="15.9" customHeight="1">
      <c r="A128" s="241"/>
      <c r="B128" s="241"/>
      <c r="C128" s="241"/>
      <c r="D128" s="241"/>
      <c r="E128" s="241"/>
      <c r="F128" s="241"/>
      <c r="N128" s="186"/>
      <c r="O128" s="186"/>
      <c r="P128" s="186"/>
      <c r="Q128" s="186"/>
      <c r="R128" s="186"/>
      <c r="S128" s="186"/>
      <c r="T128" s="186"/>
      <c r="U128" s="186"/>
      <c r="V128" s="240"/>
      <c r="W128" s="240"/>
      <c r="X128" s="240"/>
      <c r="AA128" s="38"/>
      <c r="AB128" s="38"/>
      <c r="AC128" s="38"/>
      <c r="AD128" s="38"/>
    </row>
    <row r="129" spans="1:30" ht="15.9" customHeight="1">
      <c r="A129" s="241"/>
      <c r="B129" s="241"/>
      <c r="C129" s="241"/>
      <c r="D129" s="241"/>
      <c r="E129" s="241"/>
      <c r="F129" s="241"/>
      <c r="N129" s="186"/>
      <c r="O129" s="186"/>
      <c r="P129" s="186"/>
      <c r="Q129" s="186"/>
      <c r="R129" s="186"/>
      <c r="S129" s="186"/>
      <c r="T129" s="186"/>
      <c r="U129" s="186"/>
      <c r="V129" s="240"/>
      <c r="W129" s="240"/>
      <c r="X129" s="240"/>
      <c r="AA129" s="38"/>
      <c r="AB129" s="38"/>
      <c r="AC129" s="38"/>
      <c r="AD129" s="38"/>
    </row>
    <row r="130" spans="1:30" ht="15.9" customHeight="1">
      <c r="A130" s="241"/>
      <c r="B130" s="241"/>
      <c r="C130" s="241"/>
      <c r="D130" s="241"/>
      <c r="E130" s="241"/>
      <c r="F130" s="241"/>
      <c r="N130" s="186"/>
      <c r="O130" s="186"/>
      <c r="P130" s="186"/>
      <c r="Q130" s="186"/>
      <c r="R130" s="186"/>
      <c r="S130" s="186"/>
      <c r="T130" s="186"/>
      <c r="U130" s="186"/>
      <c r="V130" s="240"/>
      <c r="W130" s="240"/>
      <c r="X130" s="240"/>
      <c r="AA130" s="38"/>
      <c r="AB130" s="38"/>
      <c r="AC130" s="38"/>
      <c r="AD130" s="38"/>
    </row>
    <row r="131" spans="1:30" ht="15.9" customHeight="1">
      <c r="A131" s="241"/>
      <c r="B131" s="241"/>
      <c r="C131" s="241"/>
      <c r="D131" s="241"/>
      <c r="E131" s="241"/>
      <c r="F131" s="241"/>
      <c r="N131" s="186"/>
      <c r="O131" s="186"/>
      <c r="P131" s="186"/>
      <c r="Q131" s="186"/>
      <c r="R131" s="186"/>
      <c r="S131" s="186"/>
      <c r="T131" s="186"/>
      <c r="U131" s="186"/>
      <c r="V131" s="240"/>
      <c r="W131" s="240"/>
      <c r="X131" s="240"/>
      <c r="AA131" s="38"/>
      <c r="AB131" s="38"/>
      <c r="AC131" s="38"/>
      <c r="AD131" s="38"/>
    </row>
    <row r="132" spans="1:30" ht="15.9" customHeight="1">
      <c r="A132" s="241"/>
      <c r="B132" s="241"/>
      <c r="C132" s="241"/>
      <c r="D132" s="241"/>
      <c r="E132" s="241"/>
      <c r="F132" s="241"/>
      <c r="N132" s="186"/>
      <c r="O132" s="186"/>
      <c r="P132" s="186"/>
      <c r="Q132" s="186"/>
      <c r="R132" s="186"/>
      <c r="S132" s="186"/>
      <c r="T132" s="186"/>
      <c r="U132" s="186"/>
      <c r="V132" s="240"/>
      <c r="W132" s="240"/>
      <c r="X132" s="240"/>
      <c r="AA132" s="38"/>
      <c r="AB132" s="38"/>
      <c r="AC132" s="38"/>
      <c r="AD132" s="38"/>
    </row>
    <row r="133" spans="1:30" ht="15.9" customHeight="1">
      <c r="A133" s="241"/>
      <c r="B133" s="241"/>
      <c r="C133" s="241"/>
      <c r="D133" s="241"/>
      <c r="E133" s="241"/>
      <c r="F133" s="241"/>
      <c r="N133" s="186"/>
      <c r="O133" s="186"/>
      <c r="P133" s="186"/>
      <c r="Q133" s="186"/>
      <c r="R133" s="186"/>
      <c r="S133" s="186"/>
      <c r="T133" s="186"/>
      <c r="U133" s="186"/>
      <c r="V133" s="240"/>
      <c r="W133" s="240"/>
      <c r="X133" s="240"/>
      <c r="AA133" s="38"/>
      <c r="AB133" s="38"/>
      <c r="AC133" s="38"/>
      <c r="AD133" s="38"/>
    </row>
    <row r="134" spans="1:30" ht="15.9" customHeight="1">
      <c r="A134" s="241"/>
      <c r="B134" s="241"/>
      <c r="C134" s="241"/>
      <c r="D134" s="241"/>
      <c r="E134" s="241"/>
      <c r="F134" s="241"/>
      <c r="N134" s="186"/>
      <c r="O134" s="186"/>
      <c r="P134" s="186"/>
      <c r="Q134" s="186"/>
      <c r="R134" s="186"/>
      <c r="S134" s="186"/>
      <c r="T134" s="186"/>
      <c r="U134" s="186"/>
      <c r="V134" s="240"/>
      <c r="W134" s="240"/>
      <c r="X134" s="240"/>
      <c r="AA134" s="38"/>
      <c r="AB134" s="38"/>
      <c r="AC134" s="38"/>
      <c r="AD134" s="38"/>
    </row>
    <row r="135" spans="1:30" ht="15.9" customHeight="1">
      <c r="A135" s="241"/>
      <c r="B135" s="241"/>
      <c r="C135" s="241"/>
      <c r="D135" s="241"/>
      <c r="E135" s="241"/>
      <c r="F135" s="241"/>
      <c r="N135" s="186"/>
      <c r="O135" s="186"/>
      <c r="P135" s="186"/>
      <c r="Q135" s="186"/>
      <c r="R135" s="186"/>
      <c r="S135" s="186"/>
      <c r="T135" s="186"/>
      <c r="U135" s="186"/>
      <c r="V135" s="240"/>
      <c r="W135" s="240"/>
      <c r="X135" s="240"/>
      <c r="AA135" s="38"/>
      <c r="AB135" s="38"/>
      <c r="AC135" s="38"/>
      <c r="AD135" s="38"/>
    </row>
    <row r="136" spans="1:30" ht="15.9" customHeight="1">
      <c r="A136" s="241"/>
      <c r="B136" s="241"/>
      <c r="C136" s="241"/>
      <c r="D136" s="241"/>
      <c r="E136" s="241"/>
      <c r="F136" s="241"/>
      <c r="N136" s="186"/>
      <c r="O136" s="186"/>
      <c r="P136" s="186"/>
      <c r="Q136" s="186"/>
      <c r="R136" s="186"/>
      <c r="S136" s="186"/>
      <c r="T136" s="186"/>
      <c r="U136" s="186"/>
      <c r="V136" s="240"/>
      <c r="W136" s="240"/>
      <c r="X136" s="240"/>
      <c r="AA136" s="38"/>
      <c r="AB136" s="38"/>
      <c r="AC136" s="38"/>
      <c r="AD136" s="38"/>
    </row>
    <row r="137" spans="1:30" ht="15.9" customHeight="1">
      <c r="A137" s="241"/>
      <c r="B137" s="241"/>
      <c r="C137" s="241"/>
      <c r="D137" s="241"/>
      <c r="E137" s="241"/>
      <c r="F137" s="241"/>
      <c r="N137" s="186"/>
      <c r="O137" s="186"/>
      <c r="P137" s="186"/>
      <c r="Q137" s="186"/>
      <c r="R137" s="186"/>
      <c r="S137" s="186"/>
      <c r="T137" s="186"/>
      <c r="U137" s="186"/>
      <c r="V137" s="240"/>
      <c r="W137" s="240"/>
      <c r="X137" s="240"/>
      <c r="AA137" s="38"/>
      <c r="AB137" s="38"/>
      <c r="AC137" s="38"/>
      <c r="AD137" s="38"/>
    </row>
    <row r="138" spans="1:30" ht="15.9" customHeight="1">
      <c r="A138" s="241"/>
      <c r="B138" s="241"/>
      <c r="C138" s="241"/>
      <c r="D138" s="241"/>
      <c r="E138" s="241"/>
      <c r="F138" s="241"/>
      <c r="N138" s="186"/>
      <c r="O138" s="186"/>
      <c r="P138" s="186"/>
      <c r="Q138" s="186"/>
      <c r="R138" s="186"/>
      <c r="S138" s="186"/>
      <c r="T138" s="186"/>
      <c r="U138" s="186"/>
      <c r="V138" s="240"/>
      <c r="W138" s="240"/>
      <c r="X138" s="240"/>
      <c r="AA138" s="38"/>
      <c r="AB138" s="38"/>
      <c r="AC138" s="38"/>
      <c r="AD138" s="38"/>
    </row>
    <row r="139" spans="1:30" ht="15.9" customHeight="1">
      <c r="A139" s="241"/>
      <c r="B139" s="241"/>
      <c r="C139" s="241"/>
      <c r="D139" s="241"/>
      <c r="E139" s="241"/>
      <c r="F139" s="241"/>
      <c r="N139" s="186"/>
      <c r="O139" s="186"/>
      <c r="P139" s="186"/>
      <c r="Q139" s="186"/>
      <c r="R139" s="186"/>
      <c r="S139" s="186"/>
      <c r="T139" s="186"/>
      <c r="U139" s="186"/>
      <c r="V139" s="240"/>
      <c r="W139" s="240"/>
      <c r="X139" s="240"/>
      <c r="AA139" s="38"/>
      <c r="AB139" s="38"/>
      <c r="AC139" s="38"/>
      <c r="AD139" s="38"/>
    </row>
    <row r="140" spans="1:30" ht="15.9" customHeight="1">
      <c r="A140" s="241"/>
      <c r="B140" s="241"/>
      <c r="C140" s="241"/>
      <c r="D140" s="241"/>
      <c r="E140" s="241"/>
      <c r="F140" s="241"/>
      <c r="N140" s="186"/>
      <c r="O140" s="186"/>
      <c r="P140" s="186"/>
      <c r="Q140" s="186"/>
      <c r="R140" s="186"/>
      <c r="S140" s="186"/>
      <c r="T140" s="186"/>
      <c r="U140" s="186"/>
      <c r="V140" s="240"/>
      <c r="W140" s="240"/>
      <c r="X140" s="240"/>
      <c r="AA140" s="38"/>
      <c r="AB140" s="38"/>
      <c r="AC140" s="38"/>
      <c r="AD140" s="38"/>
    </row>
    <row r="141" spans="1:30" ht="15.9" customHeight="1">
      <c r="A141" s="241"/>
      <c r="B141" s="241"/>
      <c r="C141" s="241"/>
      <c r="D141" s="241"/>
      <c r="E141" s="241"/>
      <c r="F141" s="241"/>
      <c r="N141" s="186"/>
      <c r="O141" s="186"/>
      <c r="P141" s="186"/>
      <c r="Q141" s="186"/>
      <c r="R141" s="186"/>
      <c r="S141" s="186"/>
      <c r="T141" s="186"/>
      <c r="U141" s="186"/>
      <c r="V141" s="240"/>
      <c r="W141" s="240"/>
      <c r="X141" s="240"/>
      <c r="AA141" s="38"/>
      <c r="AB141" s="38"/>
      <c r="AC141" s="38"/>
      <c r="AD141" s="38"/>
    </row>
    <row r="142" spans="1:30" ht="15.9" customHeight="1">
      <c r="A142" s="241"/>
      <c r="B142" s="241"/>
      <c r="C142" s="241"/>
      <c r="D142" s="241"/>
      <c r="E142" s="241"/>
      <c r="F142" s="241"/>
      <c r="N142" s="38"/>
      <c r="O142" s="38"/>
      <c r="P142" s="38"/>
      <c r="Q142" s="38"/>
      <c r="R142" s="38"/>
      <c r="S142" s="38"/>
      <c r="T142" s="38"/>
      <c r="U142" s="38"/>
      <c r="AA142" s="38"/>
      <c r="AB142" s="38"/>
      <c r="AC142" s="38"/>
      <c r="AD142" s="38"/>
    </row>
    <row r="143" spans="1:30" ht="15.9" customHeight="1">
      <c r="A143" s="241"/>
      <c r="B143" s="241"/>
      <c r="C143" s="241"/>
      <c r="D143" s="241"/>
      <c r="E143" s="241"/>
      <c r="F143" s="241"/>
      <c r="N143" s="38"/>
      <c r="O143" s="38"/>
      <c r="P143" s="38"/>
      <c r="Q143" s="38"/>
      <c r="R143" s="38"/>
      <c r="S143" s="38"/>
      <c r="T143" s="38"/>
      <c r="U143" s="38"/>
      <c r="AA143" s="38"/>
      <c r="AB143" s="38"/>
      <c r="AC143" s="38"/>
      <c r="AD143" s="38"/>
    </row>
    <row r="144" spans="1:30" ht="15.9" customHeight="1">
      <c r="A144" s="241"/>
      <c r="B144" s="241"/>
      <c r="C144" s="241"/>
      <c r="D144" s="241"/>
      <c r="E144" s="241"/>
      <c r="F144" s="241"/>
      <c r="N144" s="38"/>
      <c r="O144" s="38"/>
      <c r="P144" s="38"/>
      <c r="Q144" s="38"/>
      <c r="R144" s="38"/>
      <c r="S144" s="38"/>
      <c r="T144" s="38"/>
      <c r="U144" s="38"/>
      <c r="AA144" s="38"/>
      <c r="AB144" s="38"/>
      <c r="AC144" s="38"/>
      <c r="AD144" s="38"/>
    </row>
    <row r="145" spans="1:30" ht="15.9" customHeight="1">
      <c r="A145" s="241"/>
      <c r="B145" s="241"/>
      <c r="C145" s="241"/>
      <c r="D145" s="241"/>
      <c r="E145" s="241"/>
      <c r="F145" s="241"/>
      <c r="N145" s="38"/>
      <c r="O145" s="38"/>
      <c r="P145" s="38"/>
      <c r="Q145" s="38"/>
      <c r="R145" s="38"/>
      <c r="S145" s="38"/>
      <c r="T145" s="38"/>
      <c r="U145" s="38"/>
      <c r="AA145" s="38"/>
      <c r="AB145" s="38"/>
      <c r="AC145" s="38"/>
      <c r="AD145" s="38"/>
    </row>
    <row r="146" spans="1:30" ht="15.9" customHeight="1">
      <c r="A146" s="241"/>
      <c r="B146" s="241"/>
      <c r="C146" s="241"/>
      <c r="D146" s="241"/>
      <c r="E146" s="241"/>
      <c r="F146" s="241"/>
      <c r="N146" s="38"/>
      <c r="O146" s="38"/>
      <c r="P146" s="38"/>
      <c r="Q146" s="38"/>
      <c r="R146" s="38"/>
      <c r="S146" s="38"/>
      <c r="T146" s="38"/>
      <c r="U146" s="38"/>
      <c r="AA146" s="38"/>
      <c r="AB146" s="38"/>
      <c r="AC146" s="38"/>
      <c r="AD146" s="38"/>
    </row>
    <row r="147" spans="1:30" ht="15.9" customHeight="1">
      <c r="A147" s="241"/>
      <c r="B147" s="241"/>
      <c r="C147" s="241"/>
      <c r="D147" s="241"/>
      <c r="E147" s="241"/>
      <c r="F147" s="241"/>
      <c r="N147" s="38"/>
      <c r="O147" s="38"/>
      <c r="P147" s="38"/>
      <c r="Q147" s="38"/>
      <c r="R147" s="38"/>
      <c r="S147" s="38"/>
      <c r="T147" s="38"/>
      <c r="U147" s="38"/>
      <c r="AA147" s="38"/>
      <c r="AB147" s="38"/>
      <c r="AC147" s="38"/>
      <c r="AD147" s="38"/>
    </row>
    <row r="148" spans="1:30" ht="15.9" customHeight="1">
      <c r="A148" s="241"/>
      <c r="B148" s="241"/>
      <c r="C148" s="241"/>
      <c r="D148" s="241"/>
      <c r="E148" s="241"/>
      <c r="F148" s="241"/>
      <c r="N148" s="38"/>
      <c r="O148" s="38"/>
      <c r="P148" s="38"/>
      <c r="Q148" s="38"/>
      <c r="R148" s="38"/>
      <c r="S148" s="38"/>
      <c r="T148" s="38"/>
      <c r="U148" s="38"/>
      <c r="AA148" s="38"/>
      <c r="AB148" s="38"/>
      <c r="AC148" s="38"/>
      <c r="AD148" s="38"/>
    </row>
    <row r="149" spans="1:30" ht="15.9" customHeight="1">
      <c r="A149" s="241"/>
      <c r="B149" s="241"/>
      <c r="C149" s="241"/>
      <c r="D149" s="241"/>
      <c r="E149" s="241"/>
      <c r="F149" s="241"/>
      <c r="N149" s="38"/>
      <c r="O149" s="38"/>
      <c r="P149" s="38"/>
      <c r="Q149" s="38"/>
      <c r="R149" s="38"/>
      <c r="S149" s="38"/>
      <c r="T149" s="38"/>
      <c r="U149" s="38"/>
      <c r="AA149" s="38"/>
      <c r="AB149" s="38"/>
      <c r="AC149" s="38"/>
      <c r="AD149" s="38"/>
    </row>
    <row r="150" spans="1:30" ht="15.9" customHeight="1">
      <c r="A150" s="241"/>
      <c r="B150" s="241"/>
      <c r="C150" s="241"/>
      <c r="D150" s="241"/>
      <c r="E150" s="241"/>
      <c r="F150" s="241"/>
      <c r="N150" s="38"/>
      <c r="O150" s="38"/>
      <c r="P150" s="38"/>
      <c r="Q150" s="38"/>
      <c r="R150" s="38"/>
      <c r="S150" s="38"/>
      <c r="T150" s="38"/>
      <c r="U150" s="38"/>
      <c r="AA150" s="38"/>
      <c r="AB150" s="38"/>
      <c r="AC150" s="38"/>
      <c r="AD150" s="38"/>
    </row>
    <row r="151" spans="1:30" ht="15.9" customHeight="1">
      <c r="A151" s="241"/>
      <c r="B151" s="241"/>
      <c r="C151" s="241"/>
      <c r="D151" s="241"/>
      <c r="E151" s="241"/>
      <c r="F151" s="241"/>
      <c r="N151" s="38"/>
      <c r="O151" s="38"/>
      <c r="P151" s="38"/>
      <c r="Q151" s="38"/>
      <c r="R151" s="38"/>
      <c r="S151" s="38"/>
      <c r="T151" s="38"/>
      <c r="U151" s="38"/>
      <c r="AA151" s="38"/>
      <c r="AB151" s="38"/>
      <c r="AC151" s="38"/>
      <c r="AD151" s="38"/>
    </row>
    <row r="152" spans="1:30" ht="15.9" customHeight="1">
      <c r="A152" s="241"/>
      <c r="B152" s="241"/>
      <c r="C152" s="241"/>
      <c r="D152" s="241"/>
      <c r="E152" s="241"/>
      <c r="F152" s="241"/>
      <c r="N152" s="38"/>
      <c r="O152" s="38"/>
      <c r="P152" s="38"/>
      <c r="Q152" s="38"/>
      <c r="R152" s="38"/>
      <c r="S152" s="38"/>
      <c r="T152" s="38"/>
      <c r="U152" s="38"/>
      <c r="AA152" s="38"/>
      <c r="AB152" s="38"/>
      <c r="AC152" s="38"/>
      <c r="AD152" s="38"/>
    </row>
    <row r="153" spans="1:30" ht="15.9" customHeight="1">
      <c r="A153" s="241"/>
      <c r="B153" s="241"/>
      <c r="C153" s="241"/>
      <c r="D153" s="241"/>
      <c r="E153" s="241"/>
      <c r="F153" s="241"/>
      <c r="N153" s="38"/>
      <c r="O153" s="38"/>
      <c r="P153" s="38"/>
      <c r="Q153" s="38"/>
      <c r="R153" s="38"/>
      <c r="S153" s="38"/>
      <c r="T153" s="38"/>
      <c r="U153" s="38"/>
      <c r="AA153" s="38"/>
      <c r="AB153" s="38"/>
      <c r="AC153" s="38"/>
      <c r="AD153" s="38"/>
    </row>
    <row r="154" spans="1:30" ht="15.9" customHeight="1">
      <c r="A154" s="241"/>
      <c r="B154" s="241"/>
      <c r="C154" s="241"/>
      <c r="D154" s="241"/>
      <c r="E154" s="241"/>
      <c r="F154" s="241"/>
      <c r="N154" s="38"/>
      <c r="O154" s="38"/>
      <c r="P154" s="38"/>
      <c r="Q154" s="38"/>
      <c r="R154" s="38"/>
      <c r="S154" s="38"/>
      <c r="T154" s="38"/>
      <c r="U154" s="38"/>
      <c r="AA154" s="38"/>
      <c r="AB154" s="38"/>
      <c r="AC154" s="38"/>
      <c r="AD154" s="38"/>
    </row>
    <row r="155" spans="1:30" ht="15.9" customHeight="1">
      <c r="A155" s="241"/>
      <c r="B155" s="241"/>
      <c r="C155" s="241"/>
      <c r="D155" s="241"/>
      <c r="E155" s="241"/>
      <c r="F155" s="241"/>
      <c r="N155" s="38"/>
      <c r="O155" s="38"/>
      <c r="P155" s="38"/>
      <c r="Q155" s="38"/>
      <c r="R155" s="38"/>
      <c r="S155" s="38"/>
      <c r="T155" s="38"/>
      <c r="U155" s="38"/>
      <c r="AA155" s="38"/>
      <c r="AB155" s="38"/>
      <c r="AC155" s="38"/>
      <c r="AD155" s="38"/>
    </row>
    <row r="156" spans="1:30" ht="15.9" customHeight="1">
      <c r="A156" s="241"/>
      <c r="B156" s="241"/>
      <c r="C156" s="241"/>
      <c r="D156" s="241"/>
      <c r="E156" s="241"/>
      <c r="F156" s="241"/>
      <c r="N156" s="38"/>
      <c r="O156" s="38"/>
      <c r="P156" s="38"/>
      <c r="Q156" s="38"/>
      <c r="R156" s="38"/>
      <c r="S156" s="38"/>
      <c r="T156" s="38"/>
      <c r="U156" s="38"/>
      <c r="AA156" s="38"/>
      <c r="AB156" s="38"/>
      <c r="AC156" s="38"/>
      <c r="AD156" s="38"/>
    </row>
    <row r="157" spans="1:30" ht="15.9" customHeight="1">
      <c r="A157" s="241"/>
      <c r="B157" s="241"/>
      <c r="C157" s="241"/>
      <c r="D157" s="241"/>
      <c r="E157" s="241"/>
      <c r="F157" s="241"/>
      <c r="N157" s="38"/>
      <c r="O157" s="38"/>
      <c r="P157" s="38"/>
      <c r="Q157" s="38"/>
      <c r="R157" s="38"/>
      <c r="S157" s="38"/>
      <c r="T157" s="38"/>
      <c r="U157" s="38"/>
      <c r="AA157" s="38"/>
      <c r="AB157" s="38"/>
      <c r="AC157" s="38"/>
      <c r="AD157" s="38"/>
    </row>
    <row r="158" spans="1:30" ht="15.9" customHeight="1">
      <c r="A158" s="241"/>
      <c r="B158" s="241"/>
      <c r="C158" s="241"/>
      <c r="D158" s="241"/>
      <c r="E158" s="241"/>
      <c r="F158" s="241"/>
      <c r="N158" s="38"/>
      <c r="O158" s="38"/>
      <c r="P158" s="38"/>
      <c r="Q158" s="38"/>
      <c r="R158" s="38"/>
      <c r="S158" s="38"/>
      <c r="T158" s="38"/>
      <c r="U158" s="38"/>
      <c r="AA158" s="38"/>
      <c r="AB158" s="38"/>
      <c r="AC158" s="38"/>
      <c r="AD158" s="38"/>
    </row>
    <row r="159" spans="1:30" ht="15.9" customHeight="1">
      <c r="A159" s="241"/>
      <c r="B159" s="241"/>
      <c r="C159" s="241"/>
      <c r="D159" s="241"/>
      <c r="E159" s="241"/>
      <c r="F159" s="241"/>
      <c r="N159" s="38"/>
      <c r="O159" s="38"/>
      <c r="P159" s="38"/>
      <c r="Q159" s="38"/>
      <c r="R159" s="38"/>
      <c r="S159" s="38"/>
      <c r="T159" s="38"/>
      <c r="U159" s="38"/>
      <c r="AA159" s="38"/>
      <c r="AB159" s="38"/>
      <c r="AC159" s="38"/>
      <c r="AD159" s="38"/>
    </row>
    <row r="160" spans="1:30" ht="15.9" customHeight="1">
      <c r="A160" s="241"/>
      <c r="B160" s="241"/>
      <c r="C160" s="241"/>
      <c r="D160" s="241"/>
      <c r="E160" s="241"/>
      <c r="F160" s="241"/>
      <c r="N160" s="38"/>
      <c r="O160" s="38"/>
      <c r="P160" s="38"/>
      <c r="Q160" s="38"/>
      <c r="R160" s="38"/>
      <c r="S160" s="38"/>
      <c r="T160" s="38"/>
      <c r="U160" s="38"/>
      <c r="AA160" s="38"/>
      <c r="AB160" s="38"/>
      <c r="AC160" s="38"/>
      <c r="AD160" s="38"/>
    </row>
    <row r="161" spans="1:30" ht="15.9" customHeight="1">
      <c r="A161" s="241"/>
      <c r="B161" s="241"/>
      <c r="C161" s="241"/>
      <c r="D161" s="241"/>
      <c r="E161" s="241"/>
      <c r="F161" s="241"/>
      <c r="N161" s="38"/>
      <c r="O161" s="38"/>
      <c r="P161" s="38"/>
      <c r="Q161" s="38"/>
      <c r="R161" s="38"/>
      <c r="S161" s="38"/>
      <c r="T161" s="38"/>
      <c r="U161" s="38"/>
      <c r="AA161" s="38"/>
      <c r="AB161" s="38"/>
      <c r="AC161" s="38"/>
      <c r="AD161" s="38"/>
    </row>
    <row r="162" spans="1:30" ht="15.9" customHeight="1">
      <c r="A162" s="241"/>
      <c r="B162" s="241"/>
      <c r="C162" s="241"/>
      <c r="D162" s="241"/>
      <c r="E162" s="241"/>
      <c r="F162" s="241"/>
      <c r="N162" s="38"/>
      <c r="O162" s="38"/>
      <c r="P162" s="38"/>
      <c r="Q162" s="38"/>
      <c r="R162" s="38"/>
      <c r="S162" s="38"/>
      <c r="T162" s="38"/>
      <c r="U162" s="38"/>
      <c r="AA162" s="38"/>
      <c r="AB162" s="38"/>
      <c r="AC162" s="38"/>
      <c r="AD162" s="38"/>
    </row>
    <row r="163" spans="1:30" ht="15.9" customHeight="1">
      <c r="A163" s="241"/>
      <c r="B163" s="241"/>
      <c r="C163" s="241"/>
      <c r="D163" s="241"/>
      <c r="E163" s="241"/>
      <c r="F163" s="241"/>
      <c r="N163" s="38"/>
      <c r="O163" s="38"/>
      <c r="P163" s="38"/>
      <c r="Q163" s="38"/>
      <c r="R163" s="38"/>
      <c r="S163" s="38"/>
      <c r="T163" s="38"/>
      <c r="U163" s="38"/>
      <c r="AA163" s="38"/>
      <c r="AB163" s="38"/>
      <c r="AC163" s="38"/>
      <c r="AD163" s="38"/>
    </row>
    <row r="164" spans="1:30" ht="15.9" customHeight="1">
      <c r="A164" s="241"/>
      <c r="B164" s="241"/>
      <c r="C164" s="241"/>
      <c r="D164" s="241"/>
      <c r="E164" s="241"/>
      <c r="F164" s="241"/>
      <c r="N164" s="38"/>
      <c r="O164" s="38"/>
      <c r="P164" s="38"/>
      <c r="Q164" s="38"/>
      <c r="R164" s="38"/>
      <c r="S164" s="38"/>
      <c r="T164" s="38"/>
      <c r="U164" s="38"/>
      <c r="AA164" s="38"/>
      <c r="AB164" s="38"/>
      <c r="AC164" s="38"/>
      <c r="AD164" s="38"/>
    </row>
    <row r="165" spans="1:30" ht="15.9" customHeight="1">
      <c r="A165" s="241"/>
      <c r="B165" s="241"/>
      <c r="C165" s="241"/>
      <c r="D165" s="241"/>
      <c r="E165" s="241"/>
      <c r="F165" s="241"/>
      <c r="N165" s="38"/>
      <c r="O165" s="38"/>
      <c r="P165" s="38"/>
      <c r="Q165" s="38"/>
      <c r="R165" s="38"/>
      <c r="S165" s="38"/>
      <c r="T165" s="38"/>
      <c r="U165" s="38"/>
      <c r="AA165" s="38"/>
      <c r="AB165" s="38"/>
      <c r="AC165" s="38"/>
      <c r="AD165" s="38"/>
    </row>
    <row r="166" spans="1:30" ht="15.9" customHeight="1">
      <c r="A166" s="241"/>
      <c r="B166" s="241"/>
      <c r="C166" s="241"/>
      <c r="D166" s="241"/>
      <c r="E166" s="241"/>
      <c r="F166" s="241"/>
      <c r="N166" s="38"/>
      <c r="O166" s="38"/>
      <c r="P166" s="38"/>
      <c r="Q166" s="38"/>
      <c r="R166" s="38"/>
      <c r="S166" s="38"/>
      <c r="T166" s="38"/>
      <c r="U166" s="38"/>
      <c r="AA166" s="38"/>
      <c r="AB166" s="38"/>
      <c r="AC166" s="38"/>
      <c r="AD166" s="38"/>
    </row>
    <row r="167" spans="1:30" ht="15.9" customHeight="1">
      <c r="A167" s="241"/>
      <c r="B167" s="241"/>
      <c r="C167" s="241"/>
      <c r="D167" s="241"/>
      <c r="E167" s="241"/>
      <c r="F167" s="241"/>
      <c r="N167" s="38"/>
      <c r="O167" s="38"/>
      <c r="P167" s="38"/>
      <c r="Q167" s="38"/>
      <c r="R167" s="38"/>
      <c r="S167" s="38"/>
      <c r="T167" s="38"/>
      <c r="U167" s="38"/>
      <c r="AA167" s="38"/>
      <c r="AB167" s="38"/>
      <c r="AC167" s="38"/>
      <c r="AD167" s="38"/>
    </row>
    <row r="168" spans="1:30" ht="15.9" customHeight="1">
      <c r="A168" s="241"/>
      <c r="B168" s="241"/>
      <c r="C168" s="241"/>
      <c r="D168" s="241"/>
      <c r="E168" s="241"/>
      <c r="F168" s="241"/>
      <c r="N168" s="38"/>
      <c r="O168" s="38"/>
      <c r="P168" s="38"/>
      <c r="Q168" s="38"/>
      <c r="R168" s="38"/>
      <c r="S168" s="38"/>
      <c r="T168" s="38"/>
      <c r="U168" s="38"/>
      <c r="AA168" s="38"/>
      <c r="AB168" s="38"/>
      <c r="AC168" s="38"/>
      <c r="AD168" s="38"/>
    </row>
    <row r="169" spans="1:30" ht="15.9" customHeight="1">
      <c r="A169" s="241"/>
      <c r="B169" s="241"/>
      <c r="C169" s="241"/>
      <c r="D169" s="241"/>
      <c r="E169" s="241"/>
      <c r="F169" s="241"/>
      <c r="N169" s="38"/>
      <c r="O169" s="38"/>
      <c r="P169" s="38"/>
      <c r="Q169" s="38"/>
      <c r="R169" s="38"/>
      <c r="S169" s="38"/>
      <c r="T169" s="38"/>
      <c r="U169" s="38"/>
      <c r="AA169" s="38"/>
      <c r="AB169" s="38"/>
      <c r="AC169" s="38"/>
      <c r="AD169" s="38"/>
    </row>
    <row r="170" spans="1:30" ht="15.9" customHeight="1">
      <c r="A170" s="241"/>
      <c r="B170" s="241"/>
      <c r="C170" s="241"/>
      <c r="D170" s="241"/>
      <c r="E170" s="241"/>
      <c r="F170" s="241"/>
      <c r="N170" s="38"/>
      <c r="O170" s="38"/>
      <c r="P170" s="38"/>
      <c r="Q170" s="38"/>
      <c r="R170" s="38"/>
      <c r="S170" s="38"/>
      <c r="T170" s="38"/>
      <c r="U170" s="38"/>
      <c r="AA170" s="38"/>
      <c r="AB170" s="38"/>
      <c r="AC170" s="38"/>
      <c r="AD170" s="38"/>
    </row>
    <row r="171" spans="1:30" ht="15.9" customHeight="1">
      <c r="A171" s="241"/>
      <c r="B171" s="241"/>
      <c r="C171" s="241"/>
      <c r="D171" s="241"/>
      <c r="E171" s="241"/>
      <c r="F171" s="241"/>
      <c r="N171" s="38"/>
      <c r="O171" s="38"/>
      <c r="P171" s="38"/>
      <c r="Q171" s="38"/>
      <c r="R171" s="38"/>
      <c r="S171" s="38"/>
      <c r="T171" s="38"/>
      <c r="U171" s="38"/>
      <c r="AA171" s="38"/>
      <c r="AB171" s="38"/>
      <c r="AC171" s="38"/>
      <c r="AD171" s="38"/>
    </row>
    <row r="172" spans="1:30" ht="15.9" customHeight="1">
      <c r="A172" s="241"/>
      <c r="B172" s="241"/>
      <c r="C172" s="241"/>
      <c r="D172" s="241"/>
      <c r="E172" s="241"/>
      <c r="F172" s="241"/>
      <c r="N172" s="38"/>
      <c r="O172" s="38"/>
      <c r="P172" s="38"/>
      <c r="Q172" s="38"/>
      <c r="R172" s="38"/>
      <c r="S172" s="38"/>
      <c r="T172" s="38"/>
      <c r="U172" s="38"/>
      <c r="AA172" s="38"/>
      <c r="AB172" s="38"/>
      <c r="AC172" s="38"/>
      <c r="AD172" s="38"/>
    </row>
    <row r="173" spans="1:30" ht="15.9" customHeight="1">
      <c r="A173" s="241"/>
      <c r="B173" s="241"/>
      <c r="C173" s="241"/>
      <c r="D173" s="241"/>
      <c r="E173" s="241"/>
      <c r="F173" s="241"/>
      <c r="N173" s="38"/>
      <c r="O173" s="38"/>
      <c r="P173" s="38"/>
      <c r="Q173" s="38"/>
      <c r="R173" s="38"/>
      <c r="S173" s="38"/>
      <c r="T173" s="38"/>
      <c r="U173" s="38"/>
      <c r="AA173" s="38"/>
      <c r="AB173" s="38"/>
      <c r="AC173" s="38"/>
      <c r="AD173" s="38"/>
    </row>
    <row r="174" spans="1:30" ht="15.9" customHeight="1">
      <c r="A174" s="241"/>
      <c r="B174" s="241"/>
      <c r="C174" s="241"/>
      <c r="D174" s="241"/>
      <c r="E174" s="241"/>
      <c r="F174" s="241"/>
      <c r="N174" s="38"/>
      <c r="O174" s="38"/>
      <c r="P174" s="38"/>
      <c r="Q174" s="38"/>
      <c r="R174" s="38"/>
      <c r="S174" s="38"/>
      <c r="T174" s="38"/>
      <c r="U174" s="38"/>
      <c r="AA174" s="38"/>
      <c r="AB174" s="38"/>
      <c r="AC174" s="38"/>
      <c r="AD174" s="38"/>
    </row>
    <row r="175" spans="1:30" ht="15.9" customHeight="1">
      <c r="A175" s="241"/>
      <c r="B175" s="241"/>
      <c r="C175" s="241"/>
      <c r="D175" s="241"/>
      <c r="E175" s="241"/>
      <c r="F175" s="241"/>
      <c r="N175" s="38"/>
      <c r="O175" s="38"/>
      <c r="P175" s="38"/>
      <c r="Q175" s="38"/>
      <c r="R175" s="38"/>
      <c r="S175" s="38"/>
      <c r="T175" s="38"/>
      <c r="U175" s="38"/>
      <c r="AA175" s="38"/>
      <c r="AB175" s="38"/>
      <c r="AC175" s="38"/>
      <c r="AD175" s="38"/>
    </row>
    <row r="176" spans="1:30" ht="15.9" customHeight="1">
      <c r="A176" s="241"/>
      <c r="B176" s="241"/>
      <c r="C176" s="241"/>
      <c r="D176" s="241"/>
      <c r="E176" s="241"/>
      <c r="F176" s="241"/>
      <c r="N176" s="38"/>
      <c r="O176" s="38"/>
      <c r="P176" s="38"/>
      <c r="Q176" s="38"/>
      <c r="R176" s="38"/>
      <c r="S176" s="38"/>
      <c r="T176" s="38"/>
      <c r="U176" s="38"/>
      <c r="AA176" s="38"/>
      <c r="AB176" s="38"/>
      <c r="AC176" s="38"/>
      <c r="AD176" s="38"/>
    </row>
    <row r="177" spans="1:30" ht="15.9" customHeight="1">
      <c r="A177" s="241"/>
      <c r="B177" s="241"/>
      <c r="C177" s="241"/>
      <c r="D177" s="241"/>
      <c r="E177" s="241"/>
      <c r="F177" s="241"/>
      <c r="N177" s="38"/>
      <c r="O177" s="38"/>
      <c r="P177" s="38"/>
      <c r="Q177" s="38"/>
      <c r="R177" s="38"/>
      <c r="S177" s="38"/>
      <c r="T177" s="38"/>
      <c r="U177" s="38"/>
      <c r="AA177" s="38"/>
      <c r="AB177" s="38"/>
      <c r="AC177" s="38"/>
      <c r="AD177" s="38"/>
    </row>
    <row r="178" spans="1:30" ht="15.9" customHeight="1">
      <c r="A178" s="241"/>
      <c r="B178" s="241"/>
      <c r="C178" s="241"/>
      <c r="D178" s="241"/>
      <c r="E178" s="241"/>
      <c r="F178" s="241"/>
      <c r="N178" s="38"/>
      <c r="O178" s="38"/>
      <c r="P178" s="38"/>
      <c r="Q178" s="38"/>
      <c r="R178" s="38"/>
      <c r="S178" s="38"/>
      <c r="T178" s="38"/>
      <c r="U178" s="38"/>
      <c r="AA178" s="38"/>
      <c r="AB178" s="38"/>
      <c r="AC178" s="38"/>
      <c r="AD178" s="38"/>
    </row>
    <row r="179" spans="1:30" ht="15.9" customHeight="1">
      <c r="A179" s="241"/>
      <c r="B179" s="241"/>
      <c r="C179" s="241"/>
      <c r="D179" s="241"/>
      <c r="E179" s="241"/>
      <c r="F179" s="241"/>
      <c r="N179" s="38"/>
      <c r="O179" s="38"/>
      <c r="P179" s="38"/>
      <c r="Q179" s="38"/>
      <c r="R179" s="38"/>
      <c r="S179" s="38"/>
      <c r="T179" s="38"/>
      <c r="U179" s="38"/>
      <c r="AA179" s="38"/>
      <c r="AB179" s="38"/>
      <c r="AC179" s="38"/>
      <c r="AD179" s="38"/>
    </row>
    <row r="180" spans="1:30" ht="15.9" customHeight="1">
      <c r="A180" s="241"/>
      <c r="B180" s="241"/>
      <c r="C180" s="241"/>
      <c r="D180" s="241"/>
      <c r="E180" s="241"/>
      <c r="F180" s="241"/>
      <c r="N180" s="38"/>
      <c r="O180" s="38"/>
      <c r="P180" s="38"/>
      <c r="Q180" s="38"/>
      <c r="R180" s="38"/>
      <c r="S180" s="38"/>
      <c r="T180" s="38"/>
      <c r="U180" s="38"/>
      <c r="AA180" s="38"/>
      <c r="AB180" s="38"/>
      <c r="AC180" s="38"/>
      <c r="AD180" s="38"/>
    </row>
    <row r="181" spans="1:30" ht="15.9" customHeight="1">
      <c r="A181" s="241"/>
      <c r="B181" s="241"/>
      <c r="C181" s="241"/>
      <c r="D181" s="241"/>
      <c r="E181" s="241"/>
      <c r="F181" s="241"/>
      <c r="N181" s="38"/>
      <c r="O181" s="38"/>
      <c r="P181" s="38"/>
      <c r="Q181" s="38"/>
      <c r="R181" s="38"/>
      <c r="S181" s="38"/>
      <c r="T181" s="38"/>
      <c r="U181" s="38"/>
      <c r="AA181" s="38"/>
      <c r="AB181" s="38"/>
      <c r="AC181" s="38"/>
      <c r="AD181" s="38"/>
    </row>
    <row r="182" spans="1:30" ht="15.9" customHeight="1">
      <c r="A182" s="241"/>
      <c r="B182" s="241"/>
      <c r="C182" s="241"/>
      <c r="D182" s="241"/>
      <c r="E182" s="241"/>
      <c r="F182" s="241"/>
      <c r="N182" s="38"/>
      <c r="O182" s="38"/>
      <c r="P182" s="38"/>
      <c r="Q182" s="38"/>
      <c r="R182" s="38"/>
      <c r="S182" s="38"/>
      <c r="T182" s="38"/>
      <c r="U182" s="38"/>
      <c r="AA182" s="38"/>
      <c r="AB182" s="38"/>
      <c r="AC182" s="38"/>
      <c r="AD182" s="38"/>
    </row>
    <row r="183" spans="1:30" ht="15.9" customHeight="1">
      <c r="A183" s="241"/>
      <c r="B183" s="241"/>
      <c r="C183" s="241"/>
      <c r="D183" s="241"/>
      <c r="E183" s="241"/>
      <c r="F183" s="241"/>
      <c r="AA183" s="38"/>
      <c r="AB183" s="38"/>
      <c r="AC183" s="38"/>
      <c r="AD183" s="38"/>
    </row>
    <row r="184" spans="1:30" ht="15.9" customHeight="1">
      <c r="A184" s="241"/>
      <c r="B184" s="241"/>
      <c r="C184" s="241"/>
      <c r="D184" s="241"/>
      <c r="E184" s="241"/>
      <c r="F184" s="241"/>
      <c r="AA184" s="38"/>
      <c r="AB184" s="38"/>
      <c r="AC184" s="38"/>
      <c r="AD184" s="38"/>
    </row>
    <row r="185" spans="1:30" ht="15.9" customHeight="1">
      <c r="A185" s="241"/>
      <c r="B185" s="241"/>
      <c r="C185" s="241"/>
      <c r="D185" s="241"/>
      <c r="E185" s="241"/>
      <c r="F185" s="241"/>
      <c r="AA185" s="38"/>
      <c r="AB185" s="38"/>
      <c r="AC185" s="38"/>
      <c r="AD185" s="38"/>
    </row>
    <row r="186" spans="1:30" ht="15.9" customHeight="1">
      <c r="A186" s="241"/>
      <c r="B186" s="241"/>
      <c r="C186" s="241"/>
      <c r="D186" s="241"/>
      <c r="E186" s="241"/>
      <c r="F186" s="241"/>
      <c r="AA186" s="38"/>
      <c r="AB186" s="38"/>
      <c r="AC186" s="38"/>
      <c r="AD186" s="38"/>
    </row>
    <row r="187" spans="1:30" ht="15.9" customHeight="1">
      <c r="A187" s="241"/>
      <c r="B187" s="241"/>
      <c r="C187" s="241"/>
      <c r="D187" s="241"/>
      <c r="E187" s="241"/>
      <c r="F187" s="241"/>
      <c r="AA187" s="38"/>
      <c r="AB187" s="38"/>
      <c r="AC187" s="38"/>
      <c r="AD187" s="38"/>
    </row>
    <row r="188" spans="1:30" ht="15.9" customHeight="1">
      <c r="A188" s="241"/>
      <c r="B188" s="241"/>
      <c r="C188" s="241"/>
      <c r="D188" s="241"/>
      <c r="E188" s="241"/>
      <c r="F188" s="241"/>
      <c r="AA188" s="38"/>
      <c r="AB188" s="38"/>
      <c r="AC188" s="38"/>
      <c r="AD188" s="38"/>
    </row>
    <row r="189" spans="1:30" ht="15.9" customHeight="1">
      <c r="A189" s="241"/>
      <c r="B189" s="241"/>
      <c r="C189" s="241"/>
      <c r="D189" s="241"/>
      <c r="E189" s="241"/>
      <c r="F189" s="241"/>
      <c r="AA189" s="38"/>
      <c r="AB189" s="38"/>
      <c r="AC189" s="38"/>
      <c r="AD189" s="38"/>
    </row>
    <row r="190" spans="1:30" ht="15.9" customHeight="1">
      <c r="A190" s="241"/>
      <c r="B190" s="241"/>
      <c r="C190" s="241"/>
      <c r="D190" s="241"/>
      <c r="E190" s="241"/>
      <c r="F190" s="241"/>
      <c r="AA190" s="38"/>
      <c r="AB190" s="38"/>
      <c r="AC190" s="38"/>
      <c r="AD190" s="38"/>
    </row>
    <row r="191" spans="1:30" ht="15.9" customHeight="1">
      <c r="A191" s="241"/>
      <c r="B191" s="241"/>
      <c r="C191" s="241"/>
      <c r="D191" s="241"/>
      <c r="E191" s="241"/>
      <c r="F191" s="241"/>
      <c r="AA191" s="38"/>
      <c r="AB191" s="38"/>
      <c r="AC191" s="38"/>
      <c r="AD191" s="38"/>
    </row>
    <row r="192" spans="1:30" ht="15.9" customHeight="1">
      <c r="A192" s="241"/>
      <c r="B192" s="241"/>
      <c r="C192" s="241"/>
      <c r="D192" s="241"/>
      <c r="E192" s="241"/>
      <c r="F192" s="241"/>
      <c r="AA192" s="38"/>
      <c r="AB192" s="38"/>
      <c r="AC192" s="38"/>
      <c r="AD192" s="38"/>
    </row>
    <row r="193" spans="1:30" ht="15.9" customHeight="1">
      <c r="A193" s="241"/>
      <c r="B193" s="241"/>
      <c r="C193" s="241"/>
      <c r="D193" s="241"/>
      <c r="E193" s="241"/>
      <c r="F193" s="241"/>
      <c r="AA193" s="38"/>
      <c r="AB193" s="38"/>
      <c r="AC193" s="38"/>
      <c r="AD193" s="38"/>
    </row>
    <row r="194" spans="1:30" ht="15.9" customHeight="1">
      <c r="A194" s="241"/>
      <c r="B194" s="241"/>
      <c r="C194" s="241"/>
      <c r="D194" s="241"/>
      <c r="E194" s="241"/>
      <c r="F194" s="241"/>
      <c r="AA194" s="38"/>
      <c r="AB194" s="38"/>
      <c r="AC194" s="38"/>
      <c r="AD194" s="38"/>
    </row>
    <row r="195" spans="1:30" ht="15.9" customHeight="1">
      <c r="A195" s="241"/>
      <c r="B195" s="241"/>
      <c r="C195" s="241"/>
      <c r="D195" s="241"/>
      <c r="E195" s="241"/>
      <c r="F195" s="241"/>
      <c r="AA195" s="38"/>
      <c r="AB195" s="38"/>
      <c r="AC195" s="38"/>
      <c r="AD195" s="38"/>
    </row>
    <row r="196" spans="1:30" ht="15.9" customHeight="1">
      <c r="A196" s="241"/>
      <c r="B196" s="241"/>
      <c r="C196" s="241"/>
      <c r="D196" s="241"/>
      <c r="E196" s="241"/>
      <c r="F196" s="241"/>
      <c r="AA196" s="38"/>
      <c r="AB196" s="38"/>
      <c r="AC196" s="38"/>
      <c r="AD196" s="38"/>
    </row>
    <row r="197" spans="1:30" ht="15.9" customHeight="1">
      <c r="A197" s="241"/>
      <c r="B197" s="241"/>
      <c r="C197" s="241"/>
      <c r="D197" s="241"/>
      <c r="E197" s="241"/>
      <c r="F197" s="241"/>
      <c r="AA197" s="38"/>
      <c r="AB197" s="38"/>
      <c r="AC197" s="38"/>
      <c r="AD197" s="38"/>
    </row>
    <row r="198" spans="1:30" ht="15.9" customHeight="1">
      <c r="A198" s="241"/>
      <c r="B198" s="241"/>
      <c r="C198" s="241"/>
      <c r="D198" s="241"/>
      <c r="E198" s="241"/>
      <c r="F198" s="241"/>
      <c r="AA198" s="38"/>
      <c r="AB198" s="38"/>
      <c r="AC198" s="38"/>
      <c r="AD198" s="38"/>
    </row>
    <row r="199" spans="1:30" ht="15.9" customHeight="1">
      <c r="A199" s="241"/>
      <c r="B199" s="241"/>
      <c r="C199" s="241"/>
      <c r="D199" s="241"/>
      <c r="E199" s="241"/>
      <c r="F199" s="241"/>
      <c r="AA199" s="38"/>
      <c r="AB199" s="38"/>
      <c r="AC199" s="38"/>
      <c r="AD199" s="38"/>
    </row>
    <row r="200" spans="1:30" ht="15.9" customHeight="1">
      <c r="A200" s="241"/>
      <c r="B200" s="241"/>
      <c r="C200" s="241"/>
      <c r="D200" s="241"/>
      <c r="E200" s="241"/>
      <c r="F200" s="241"/>
      <c r="AA200" s="38"/>
      <c r="AB200" s="38"/>
      <c r="AC200" s="38"/>
      <c r="AD200" s="38"/>
    </row>
    <row r="201" spans="1:30" ht="15.9" customHeight="1">
      <c r="A201" s="241"/>
      <c r="B201" s="241"/>
      <c r="C201" s="241"/>
      <c r="D201" s="241"/>
      <c r="E201" s="241"/>
      <c r="F201" s="241"/>
      <c r="AA201" s="38"/>
      <c r="AB201" s="38"/>
      <c r="AC201" s="38"/>
      <c r="AD201" s="38"/>
    </row>
    <row r="202" spans="1:30" ht="15.9" customHeight="1">
      <c r="A202" s="241"/>
      <c r="B202" s="241"/>
      <c r="C202" s="241"/>
      <c r="D202" s="241"/>
      <c r="E202" s="241"/>
      <c r="F202" s="241"/>
      <c r="AA202" s="38"/>
      <c r="AB202" s="38"/>
      <c r="AC202" s="38"/>
      <c r="AD202" s="38"/>
    </row>
    <row r="203" spans="1:30" ht="15.9" customHeight="1">
      <c r="A203" s="241"/>
      <c r="B203" s="241"/>
      <c r="C203" s="241"/>
      <c r="D203" s="241"/>
      <c r="E203" s="241"/>
      <c r="F203" s="241"/>
      <c r="AA203" s="38"/>
      <c r="AB203" s="38"/>
      <c r="AC203" s="38"/>
      <c r="AD203" s="38"/>
    </row>
    <row r="204" spans="1:30" ht="15.9" customHeight="1">
      <c r="A204" s="241"/>
      <c r="B204" s="241"/>
      <c r="C204" s="241"/>
      <c r="D204" s="241"/>
      <c r="E204" s="241"/>
      <c r="F204" s="241"/>
      <c r="AA204" s="38"/>
      <c r="AB204" s="38"/>
      <c r="AC204" s="38"/>
      <c r="AD204" s="38"/>
    </row>
    <row r="205" spans="1:30" ht="15.9" customHeight="1">
      <c r="A205" s="241"/>
      <c r="B205" s="241"/>
      <c r="C205" s="241"/>
      <c r="D205" s="241"/>
      <c r="E205" s="241"/>
      <c r="F205" s="241"/>
      <c r="AA205" s="38"/>
      <c r="AB205" s="38"/>
      <c r="AC205" s="38"/>
      <c r="AD205" s="38"/>
    </row>
    <row r="206" spans="1:30" ht="15.9" customHeight="1">
      <c r="A206" s="241"/>
      <c r="B206" s="241"/>
      <c r="C206" s="241"/>
      <c r="D206" s="241"/>
      <c r="E206" s="241"/>
      <c r="F206" s="241"/>
      <c r="AA206" s="38"/>
      <c r="AB206" s="38"/>
      <c r="AC206" s="38"/>
      <c r="AD206" s="38"/>
    </row>
    <row r="207" spans="1:30" ht="15.9" customHeight="1">
      <c r="A207" s="241"/>
      <c r="B207" s="241"/>
      <c r="C207" s="241"/>
      <c r="D207" s="241"/>
      <c r="E207" s="241"/>
      <c r="F207" s="241"/>
      <c r="AA207" s="38"/>
      <c r="AB207" s="38"/>
      <c r="AC207" s="38"/>
      <c r="AD207" s="38"/>
    </row>
    <row r="208" spans="1:30" ht="15.9" customHeight="1">
      <c r="A208" s="241"/>
      <c r="B208" s="241"/>
      <c r="C208" s="241"/>
      <c r="D208" s="241"/>
      <c r="E208" s="241"/>
      <c r="F208" s="241"/>
      <c r="AA208" s="38"/>
      <c r="AB208" s="38"/>
      <c r="AC208" s="38"/>
      <c r="AD208" s="38"/>
    </row>
    <row r="209" spans="1:30" ht="15.9" customHeight="1">
      <c r="A209" s="241"/>
      <c r="B209" s="241"/>
      <c r="C209" s="241"/>
      <c r="D209" s="241"/>
      <c r="E209" s="241"/>
      <c r="F209" s="241"/>
      <c r="AA209" s="38"/>
      <c r="AB209" s="38"/>
      <c r="AC209" s="38"/>
      <c r="AD209" s="38"/>
    </row>
    <row r="210" spans="1:30" ht="15.9" customHeight="1">
      <c r="A210" s="241"/>
      <c r="B210" s="241"/>
      <c r="C210" s="241"/>
      <c r="D210" s="241"/>
      <c r="E210" s="241"/>
      <c r="F210" s="241"/>
      <c r="AA210" s="38"/>
      <c r="AB210" s="38"/>
      <c r="AC210" s="38"/>
      <c r="AD210" s="38"/>
    </row>
    <row r="211" spans="1:30" ht="15.9" customHeight="1">
      <c r="A211" s="241"/>
      <c r="B211" s="241"/>
      <c r="C211" s="241"/>
      <c r="D211" s="241"/>
      <c r="E211" s="241"/>
      <c r="F211" s="241"/>
      <c r="AA211" s="38"/>
      <c r="AB211" s="38"/>
      <c r="AC211" s="38"/>
      <c r="AD211" s="38"/>
    </row>
    <row r="212" spans="1:30" ht="15.9" customHeight="1">
      <c r="A212" s="241"/>
      <c r="B212" s="241"/>
      <c r="C212" s="241"/>
      <c r="D212" s="241"/>
      <c r="E212" s="241"/>
      <c r="F212" s="241"/>
      <c r="AA212" s="38"/>
      <c r="AB212" s="38"/>
      <c r="AC212" s="38"/>
      <c r="AD212" s="38"/>
    </row>
    <row r="213" spans="1:30" ht="15.9" customHeight="1">
      <c r="A213" s="241"/>
      <c r="B213" s="241"/>
      <c r="C213" s="241"/>
      <c r="D213" s="241"/>
      <c r="E213" s="241"/>
      <c r="F213" s="241"/>
      <c r="AA213" s="38"/>
      <c r="AB213" s="38"/>
      <c r="AC213" s="38"/>
      <c r="AD213" s="38"/>
    </row>
    <row r="214" spans="1:30" ht="15.9" customHeight="1">
      <c r="A214" s="241"/>
      <c r="B214" s="241"/>
      <c r="C214" s="241"/>
      <c r="D214" s="241"/>
      <c r="E214" s="241"/>
      <c r="F214" s="241"/>
      <c r="AA214" s="38"/>
      <c r="AB214" s="38"/>
      <c r="AC214" s="38"/>
      <c r="AD214" s="38"/>
    </row>
    <row r="215" spans="1:30" ht="15.9" customHeight="1">
      <c r="A215" s="241"/>
      <c r="B215" s="241"/>
      <c r="C215" s="241"/>
      <c r="D215" s="241"/>
      <c r="E215" s="241"/>
      <c r="F215" s="241"/>
      <c r="AA215" s="38"/>
      <c r="AB215" s="38"/>
      <c r="AC215" s="38"/>
      <c r="AD215" s="38"/>
    </row>
    <row r="216" spans="1:30" ht="15.9" customHeight="1">
      <c r="A216" s="241"/>
      <c r="B216" s="241"/>
      <c r="C216" s="241"/>
      <c r="D216" s="241"/>
      <c r="E216" s="241"/>
      <c r="F216" s="241"/>
      <c r="AA216" s="38"/>
      <c r="AB216" s="38"/>
      <c r="AC216" s="38"/>
      <c r="AD216" s="38"/>
    </row>
    <row r="217" spans="1:30" ht="15.9" customHeight="1">
      <c r="A217" s="241"/>
      <c r="B217" s="241"/>
      <c r="C217" s="241"/>
      <c r="D217" s="241"/>
      <c r="E217" s="241"/>
      <c r="F217" s="241"/>
      <c r="AA217" s="38"/>
      <c r="AB217" s="38"/>
      <c r="AC217" s="38"/>
      <c r="AD217" s="38"/>
    </row>
    <row r="218" spans="1:30" ht="15.9" customHeight="1">
      <c r="A218" s="241"/>
      <c r="B218" s="241"/>
      <c r="C218" s="241"/>
      <c r="D218" s="241"/>
      <c r="E218" s="241"/>
      <c r="F218" s="241"/>
      <c r="AA218" s="38"/>
      <c r="AB218" s="38"/>
      <c r="AC218" s="38"/>
      <c r="AD218" s="38"/>
    </row>
    <row r="219" spans="1:30" ht="15.9" customHeight="1">
      <c r="A219" s="241"/>
      <c r="B219" s="241"/>
      <c r="C219" s="241"/>
      <c r="D219" s="241"/>
      <c r="E219" s="241"/>
      <c r="F219" s="241"/>
      <c r="AA219" s="38"/>
      <c r="AB219" s="38"/>
      <c r="AC219" s="38"/>
      <c r="AD219" s="38"/>
    </row>
    <row r="220" spans="1:30" ht="15.9" customHeight="1">
      <c r="A220" s="241"/>
      <c r="B220" s="241"/>
      <c r="C220" s="241"/>
      <c r="D220" s="241"/>
      <c r="E220" s="241"/>
      <c r="F220" s="241"/>
    </row>
    <row r="221" spans="1:30" ht="15.9" customHeight="1">
      <c r="A221" s="241"/>
      <c r="B221" s="241"/>
      <c r="C221" s="241"/>
      <c r="D221" s="241"/>
      <c r="E221" s="241"/>
      <c r="F221" s="241"/>
    </row>
    <row r="222" spans="1:30" ht="15.9" customHeight="1">
      <c r="A222" s="241"/>
      <c r="B222" s="241"/>
      <c r="C222" s="241"/>
      <c r="D222" s="241"/>
      <c r="E222" s="241"/>
      <c r="F222" s="241"/>
    </row>
    <row r="223" spans="1:30" ht="15.9" customHeight="1">
      <c r="A223" s="241"/>
      <c r="B223" s="241"/>
      <c r="C223" s="241"/>
      <c r="D223" s="241"/>
      <c r="E223" s="241"/>
      <c r="F223" s="241"/>
    </row>
    <row r="224" spans="1:30" ht="15.9" customHeight="1">
      <c r="A224" s="241"/>
      <c r="B224" s="241"/>
      <c r="C224" s="241"/>
      <c r="D224" s="241"/>
      <c r="E224" s="241"/>
      <c r="F224" s="241"/>
    </row>
    <row r="225" spans="1:6" ht="15.9" customHeight="1">
      <c r="A225" s="241"/>
      <c r="B225" s="241"/>
      <c r="C225" s="241"/>
      <c r="D225" s="241"/>
      <c r="E225" s="241"/>
      <c r="F225" s="241"/>
    </row>
    <row r="226" spans="1:6" ht="15.9" customHeight="1">
      <c r="A226" s="241"/>
      <c r="B226" s="241"/>
      <c r="C226" s="241"/>
      <c r="D226" s="241"/>
      <c r="E226" s="241"/>
      <c r="F226" s="241"/>
    </row>
    <row r="227" spans="1:6" ht="15.9" customHeight="1">
      <c r="A227" s="241"/>
      <c r="B227" s="241"/>
      <c r="C227" s="241"/>
      <c r="D227" s="241"/>
      <c r="E227" s="241"/>
      <c r="F227" s="241"/>
    </row>
    <row r="228" spans="1:6" ht="15.9" customHeight="1">
      <c r="A228" s="241"/>
      <c r="B228" s="241"/>
      <c r="C228" s="241"/>
      <c r="D228" s="241"/>
      <c r="E228" s="241"/>
      <c r="F228" s="241"/>
    </row>
    <row r="229" spans="1:6" ht="15.9" customHeight="1">
      <c r="A229" s="241"/>
      <c r="B229" s="241"/>
      <c r="C229" s="241"/>
      <c r="D229" s="241"/>
      <c r="E229" s="241"/>
      <c r="F229" s="241"/>
    </row>
    <row r="230" spans="1:6" ht="15.9" customHeight="1">
      <c r="A230" s="241"/>
      <c r="B230" s="241"/>
      <c r="C230" s="241"/>
      <c r="D230" s="241"/>
      <c r="E230" s="241"/>
      <c r="F230" s="241"/>
    </row>
    <row r="231" spans="1:6" ht="15.9" customHeight="1">
      <c r="A231" s="241"/>
      <c r="B231" s="241"/>
      <c r="C231" s="241"/>
      <c r="D231" s="241"/>
      <c r="E231" s="241"/>
      <c r="F231" s="241"/>
    </row>
    <row r="232" spans="1:6" ht="15.9" customHeight="1">
      <c r="A232" s="241"/>
      <c r="B232" s="241"/>
      <c r="C232" s="241"/>
      <c r="D232" s="241"/>
      <c r="E232" s="241"/>
      <c r="F232" s="241"/>
    </row>
    <row r="233" spans="1:6" ht="15.9" customHeight="1">
      <c r="A233" s="241"/>
      <c r="B233" s="241"/>
      <c r="C233" s="241"/>
      <c r="D233" s="241"/>
      <c r="E233" s="241"/>
      <c r="F233" s="241"/>
    </row>
    <row r="234" spans="1:6" ht="15.9" customHeight="1">
      <c r="A234" s="241"/>
      <c r="B234" s="241"/>
      <c r="C234" s="241"/>
      <c r="D234" s="241"/>
      <c r="E234" s="241"/>
      <c r="F234" s="241"/>
    </row>
    <row r="235" spans="1:6" ht="15.9" customHeight="1">
      <c r="A235" s="241"/>
      <c r="B235" s="241"/>
      <c r="C235" s="241"/>
      <c r="D235" s="241"/>
      <c r="E235" s="241"/>
      <c r="F235" s="241"/>
    </row>
    <row r="236" spans="1:6" ht="15.9" customHeight="1">
      <c r="A236" s="241"/>
      <c r="B236" s="241"/>
      <c r="C236" s="241"/>
      <c r="D236" s="241"/>
      <c r="E236" s="241"/>
      <c r="F236" s="241"/>
    </row>
    <row r="237" spans="1:6" ht="15.9" customHeight="1">
      <c r="A237" s="241"/>
      <c r="B237" s="241"/>
      <c r="C237" s="241"/>
      <c r="D237" s="241"/>
      <c r="E237" s="241"/>
      <c r="F237" s="241"/>
    </row>
    <row r="238" spans="1:6" ht="15.9" customHeight="1">
      <c r="A238" s="241"/>
      <c r="B238" s="241"/>
      <c r="C238" s="241"/>
      <c r="D238" s="241"/>
      <c r="E238" s="241"/>
      <c r="F238" s="241"/>
    </row>
    <row r="239" spans="1:6" ht="15.9" customHeight="1">
      <c r="A239" s="241"/>
      <c r="B239" s="241"/>
      <c r="C239" s="241"/>
      <c r="D239" s="241"/>
      <c r="E239" s="241"/>
      <c r="F239" s="241"/>
    </row>
    <row r="240" spans="1:6" ht="15.9" customHeight="1">
      <c r="A240" s="241"/>
      <c r="B240" s="241"/>
      <c r="C240" s="241"/>
      <c r="D240" s="241"/>
      <c r="E240" s="241"/>
      <c r="F240" s="241"/>
    </row>
    <row r="241" spans="1:6" ht="15.9" customHeight="1">
      <c r="A241" s="241"/>
      <c r="B241" s="241"/>
      <c r="C241" s="241"/>
      <c r="D241" s="241"/>
      <c r="E241" s="241"/>
      <c r="F241" s="241"/>
    </row>
    <row r="242" spans="1:6" ht="15.9" customHeight="1">
      <c r="A242" s="241"/>
      <c r="B242" s="241"/>
      <c r="C242" s="241"/>
      <c r="D242" s="241"/>
      <c r="E242" s="241"/>
      <c r="F242" s="241"/>
    </row>
    <row r="243" spans="1:6" ht="15.9" customHeight="1">
      <c r="A243" s="241"/>
      <c r="B243" s="241"/>
      <c r="C243" s="241"/>
      <c r="D243" s="241"/>
      <c r="E243" s="241"/>
      <c r="F243" s="241"/>
    </row>
    <row r="244" spans="1:6" ht="15.9" customHeight="1">
      <c r="A244" s="241"/>
      <c r="B244" s="241"/>
      <c r="C244" s="241"/>
      <c r="D244" s="241"/>
      <c r="E244" s="241"/>
      <c r="F244" s="241"/>
    </row>
    <row r="245" spans="1:6" ht="15.9" customHeight="1">
      <c r="A245" s="241"/>
      <c r="B245" s="241"/>
      <c r="C245" s="241"/>
      <c r="D245" s="241"/>
      <c r="E245" s="241"/>
      <c r="F245" s="241"/>
    </row>
    <row r="246" spans="1:6" ht="15.9" customHeight="1">
      <c r="A246" s="241"/>
      <c r="B246" s="241"/>
      <c r="C246" s="241"/>
      <c r="D246" s="241"/>
      <c r="E246" s="241"/>
      <c r="F246" s="241"/>
    </row>
    <row r="247" spans="1:6" ht="15.9" customHeight="1">
      <c r="A247" s="241"/>
      <c r="B247" s="241"/>
      <c r="C247" s="241"/>
      <c r="D247" s="241"/>
      <c r="E247" s="241"/>
      <c r="F247" s="241"/>
    </row>
    <row r="248" spans="1:6" ht="15.9" customHeight="1">
      <c r="A248" s="241"/>
      <c r="B248" s="241"/>
      <c r="C248" s="241"/>
      <c r="D248" s="241"/>
      <c r="E248" s="241"/>
      <c r="F248" s="241"/>
    </row>
    <row r="249" spans="1:6" ht="15.9" customHeight="1">
      <c r="A249" s="241"/>
      <c r="B249" s="241"/>
      <c r="C249" s="241"/>
      <c r="D249" s="241"/>
      <c r="E249" s="241"/>
      <c r="F249" s="241"/>
    </row>
    <row r="250" spans="1:6" ht="15.9" customHeight="1">
      <c r="A250" s="241"/>
      <c r="B250" s="241"/>
      <c r="C250" s="241"/>
      <c r="D250" s="241"/>
      <c r="E250" s="241"/>
      <c r="F250" s="241"/>
    </row>
    <row r="251" spans="1:6" ht="15.9" customHeight="1">
      <c r="A251" s="241"/>
      <c r="B251" s="241"/>
      <c r="C251" s="241"/>
      <c r="D251" s="241"/>
      <c r="E251" s="241"/>
      <c r="F251" s="241"/>
    </row>
    <row r="252" spans="1:6" ht="15.9" customHeight="1">
      <c r="A252" s="241"/>
      <c r="B252" s="241"/>
      <c r="C252" s="241"/>
      <c r="D252" s="241"/>
      <c r="E252" s="241"/>
      <c r="F252" s="241"/>
    </row>
    <row r="253" spans="1:6" ht="15.9" customHeight="1">
      <c r="A253" s="241"/>
      <c r="B253" s="241"/>
      <c r="C253" s="241"/>
      <c r="D253" s="241"/>
      <c r="E253" s="241"/>
      <c r="F253" s="241"/>
    </row>
    <row r="254" spans="1:6" ht="15.9" customHeight="1">
      <c r="A254" s="241"/>
      <c r="B254" s="241"/>
      <c r="C254" s="241"/>
      <c r="D254" s="241"/>
      <c r="E254" s="241"/>
      <c r="F254" s="241"/>
    </row>
    <row r="255" spans="1:6" ht="15.9" customHeight="1">
      <c r="A255" s="241"/>
      <c r="B255" s="241"/>
      <c r="C255" s="241"/>
      <c r="D255" s="241"/>
      <c r="E255" s="241"/>
      <c r="F255" s="241"/>
    </row>
    <row r="256" spans="1:6" ht="15.9" customHeight="1">
      <c r="A256" s="241"/>
      <c r="B256" s="241"/>
      <c r="C256" s="241"/>
      <c r="D256" s="241"/>
      <c r="E256" s="241"/>
      <c r="F256" s="241"/>
    </row>
    <row r="257" spans="1:6" ht="15.9" customHeight="1">
      <c r="A257" s="241"/>
      <c r="B257" s="241"/>
      <c r="C257" s="241"/>
      <c r="D257" s="241"/>
      <c r="E257" s="241"/>
      <c r="F257" s="241"/>
    </row>
    <row r="258" spans="1:6" ht="15.9" customHeight="1">
      <c r="A258" s="241"/>
      <c r="B258" s="241"/>
      <c r="C258" s="241"/>
      <c r="D258" s="241"/>
      <c r="E258" s="241"/>
      <c r="F258" s="241"/>
    </row>
    <row r="259" spans="1:6" ht="15.9" customHeight="1">
      <c r="A259" s="241"/>
      <c r="B259" s="241"/>
      <c r="C259" s="241"/>
      <c r="D259" s="241"/>
      <c r="E259" s="241"/>
      <c r="F259" s="241"/>
    </row>
    <row r="260" spans="1:6" ht="15.9" customHeight="1">
      <c r="A260" s="241"/>
      <c r="B260" s="241"/>
      <c r="C260" s="241"/>
      <c r="D260" s="241"/>
      <c r="E260" s="241"/>
      <c r="F260" s="241"/>
    </row>
    <row r="261" spans="1:6" ht="15.9" customHeight="1">
      <c r="A261" s="241"/>
      <c r="B261" s="241"/>
      <c r="C261" s="241"/>
      <c r="D261" s="241"/>
      <c r="E261" s="241"/>
      <c r="F261" s="241"/>
    </row>
    <row r="262" spans="1:6" ht="15.9" customHeight="1">
      <c r="A262" s="241"/>
      <c r="B262" s="241"/>
      <c r="C262" s="241"/>
      <c r="D262" s="241"/>
      <c r="E262" s="241"/>
      <c r="F262" s="241"/>
    </row>
    <row r="263" spans="1:6" ht="15.9" customHeight="1">
      <c r="A263" s="241"/>
      <c r="B263" s="241"/>
      <c r="C263" s="241"/>
      <c r="D263" s="241"/>
      <c r="E263" s="241"/>
      <c r="F263" s="241"/>
    </row>
    <row r="264" spans="1:6" ht="15.9" customHeight="1">
      <c r="A264" s="241"/>
      <c r="B264" s="241"/>
      <c r="C264" s="241"/>
      <c r="D264" s="241"/>
      <c r="E264" s="241"/>
      <c r="F264" s="241"/>
    </row>
    <row r="265" spans="1:6" ht="15.9" customHeight="1">
      <c r="A265" s="241"/>
      <c r="B265" s="241"/>
      <c r="C265" s="241"/>
      <c r="D265" s="241"/>
      <c r="E265" s="241"/>
      <c r="F265" s="241"/>
    </row>
    <row r="266" spans="1:6" ht="15.9" customHeight="1">
      <c r="A266" s="241"/>
      <c r="B266" s="241"/>
      <c r="C266" s="241"/>
      <c r="D266" s="241"/>
      <c r="E266" s="241"/>
      <c r="F266" s="241"/>
    </row>
    <row r="267" spans="1:6" ht="15.9" customHeight="1">
      <c r="A267" s="241"/>
      <c r="B267" s="241"/>
      <c r="C267" s="241"/>
      <c r="D267" s="241"/>
      <c r="E267" s="241"/>
      <c r="F267" s="241"/>
    </row>
    <row r="268" spans="1:6" ht="15.9" customHeight="1">
      <c r="A268" s="241"/>
      <c r="B268" s="241"/>
      <c r="C268" s="241"/>
      <c r="D268" s="241"/>
      <c r="E268" s="241"/>
      <c r="F268" s="241"/>
    </row>
    <row r="269" spans="1:6" ht="15.9" customHeight="1">
      <c r="A269" s="241"/>
      <c r="B269" s="241"/>
      <c r="C269" s="241"/>
      <c r="D269" s="241"/>
      <c r="E269" s="241"/>
      <c r="F269" s="241"/>
    </row>
    <row r="270" spans="1:6" ht="15.9" customHeight="1">
      <c r="A270" s="241"/>
      <c r="B270" s="241"/>
      <c r="C270" s="241"/>
      <c r="D270" s="241"/>
      <c r="E270" s="241"/>
      <c r="F270" s="241"/>
    </row>
    <row r="271" spans="1:6" ht="15.9" customHeight="1">
      <c r="A271" s="241"/>
      <c r="B271" s="241"/>
      <c r="C271" s="241"/>
      <c r="D271" s="241"/>
      <c r="E271" s="241"/>
      <c r="F271" s="241"/>
    </row>
    <row r="272" spans="1:6" ht="15.9" customHeight="1">
      <c r="A272" s="241"/>
      <c r="B272" s="241"/>
      <c r="C272" s="241"/>
      <c r="D272" s="241"/>
      <c r="E272" s="241"/>
      <c r="F272" s="241"/>
    </row>
    <row r="273" spans="1:6" ht="15.9" customHeight="1">
      <c r="A273" s="241"/>
      <c r="B273" s="241"/>
      <c r="C273" s="241"/>
      <c r="D273" s="241"/>
      <c r="E273" s="241"/>
      <c r="F273" s="241"/>
    </row>
    <row r="274" spans="1:6" ht="15.9" customHeight="1">
      <c r="A274" s="241"/>
      <c r="B274" s="241"/>
      <c r="C274" s="241"/>
      <c r="D274" s="241"/>
      <c r="E274" s="241"/>
      <c r="F274" s="241"/>
    </row>
    <row r="275" spans="1:6" ht="15.9" customHeight="1">
      <c r="A275" s="241"/>
      <c r="B275" s="241"/>
      <c r="C275" s="241"/>
      <c r="D275" s="241"/>
      <c r="E275" s="241"/>
      <c r="F275" s="241"/>
    </row>
    <row r="276" spans="1:6" ht="15.9" customHeight="1">
      <c r="A276" s="241"/>
      <c r="B276" s="241"/>
      <c r="C276" s="241"/>
      <c r="D276" s="241"/>
      <c r="E276" s="241"/>
      <c r="F276" s="241"/>
    </row>
    <row r="277" spans="1:6" ht="15.9" customHeight="1">
      <c r="A277" s="241"/>
      <c r="B277" s="241"/>
      <c r="C277" s="241"/>
      <c r="D277" s="241"/>
      <c r="E277" s="241"/>
      <c r="F277" s="241"/>
    </row>
    <row r="278" spans="1:6" ht="15.9" customHeight="1">
      <c r="A278" s="241"/>
      <c r="B278" s="241"/>
      <c r="C278" s="241"/>
      <c r="D278" s="241"/>
      <c r="E278" s="241"/>
      <c r="F278" s="241"/>
    </row>
    <row r="279" spans="1:6" ht="15.9" customHeight="1">
      <c r="A279" s="241"/>
      <c r="B279" s="241"/>
      <c r="C279" s="241"/>
      <c r="D279" s="241"/>
      <c r="E279" s="241"/>
      <c r="F279" s="241"/>
    </row>
    <row r="280" spans="1:6" ht="15.9" customHeight="1">
      <c r="A280" s="241"/>
      <c r="B280" s="241"/>
      <c r="C280" s="241"/>
      <c r="D280" s="241"/>
      <c r="E280" s="241"/>
      <c r="F280" s="241"/>
    </row>
    <row r="281" spans="1:6" ht="15.9" customHeight="1">
      <c r="A281" s="241"/>
      <c r="B281" s="241"/>
      <c r="C281" s="241"/>
      <c r="D281" s="241"/>
      <c r="E281" s="241"/>
      <c r="F281" s="241"/>
    </row>
    <row r="282" spans="1:6" ht="15.9" customHeight="1">
      <c r="A282" s="241"/>
      <c r="B282" s="241"/>
      <c r="C282" s="241"/>
      <c r="D282" s="241"/>
      <c r="E282" s="241"/>
      <c r="F282" s="241"/>
    </row>
    <row r="283" spans="1:6" ht="15.9" customHeight="1">
      <c r="A283" s="241"/>
      <c r="B283" s="241"/>
      <c r="C283" s="241"/>
      <c r="D283" s="241"/>
      <c r="E283" s="241"/>
      <c r="F283" s="241"/>
    </row>
    <row r="284" spans="1:6" ht="15.9" customHeight="1">
      <c r="A284" s="241"/>
      <c r="B284" s="241"/>
      <c r="C284" s="241"/>
      <c r="D284" s="241"/>
      <c r="E284" s="241"/>
      <c r="F284" s="241"/>
    </row>
    <row r="285" spans="1:6" ht="15.9" customHeight="1">
      <c r="A285" s="241"/>
      <c r="B285" s="241"/>
      <c r="C285" s="241"/>
      <c r="D285" s="241"/>
      <c r="E285" s="241"/>
      <c r="F285" s="241"/>
    </row>
    <row r="286" spans="1:6" ht="15.9" customHeight="1">
      <c r="A286" s="241"/>
      <c r="B286" s="241"/>
      <c r="C286" s="241"/>
      <c r="D286" s="241"/>
      <c r="E286" s="241"/>
      <c r="F286" s="241"/>
    </row>
    <row r="287" spans="1:6" ht="15.9" customHeight="1">
      <c r="A287" s="241"/>
      <c r="B287" s="241"/>
      <c r="C287" s="241"/>
      <c r="D287" s="241"/>
      <c r="E287" s="241"/>
      <c r="F287" s="241"/>
    </row>
    <row r="288" spans="1:6" ht="15.9" customHeight="1">
      <c r="A288" s="241"/>
      <c r="B288" s="241"/>
      <c r="C288" s="241"/>
      <c r="D288" s="241"/>
      <c r="E288" s="241"/>
      <c r="F288" s="241"/>
    </row>
    <row r="289" spans="1:6" ht="15.9" customHeight="1">
      <c r="A289" s="241"/>
      <c r="B289" s="241"/>
      <c r="C289" s="241"/>
      <c r="D289" s="241"/>
      <c r="E289" s="241"/>
      <c r="F289" s="241"/>
    </row>
    <row r="290" spans="1:6" ht="15.9" customHeight="1">
      <c r="A290" s="241"/>
      <c r="B290" s="241"/>
      <c r="C290" s="241"/>
      <c r="D290" s="241"/>
      <c r="E290" s="241"/>
      <c r="F290" s="241"/>
    </row>
    <row r="291" spans="1:6" ht="15.9" customHeight="1">
      <c r="A291" s="241"/>
      <c r="B291" s="241"/>
      <c r="C291" s="241"/>
      <c r="D291" s="241"/>
      <c r="E291" s="241"/>
      <c r="F291" s="241"/>
    </row>
    <row r="292" spans="1:6" ht="15.9" customHeight="1">
      <c r="A292" s="241"/>
      <c r="B292" s="241"/>
      <c r="C292" s="241"/>
      <c r="D292" s="241"/>
      <c r="E292" s="241"/>
      <c r="F292" s="241"/>
    </row>
    <row r="293" spans="1:6" ht="15.9" customHeight="1">
      <c r="A293" s="241"/>
      <c r="B293" s="241"/>
      <c r="C293" s="241"/>
      <c r="D293" s="241"/>
      <c r="E293" s="241"/>
      <c r="F293" s="241"/>
    </row>
    <row r="294" spans="1:6" ht="15.9" customHeight="1">
      <c r="A294" s="241"/>
      <c r="B294" s="241"/>
      <c r="C294" s="241"/>
      <c r="D294" s="241"/>
      <c r="E294" s="241"/>
      <c r="F294" s="241"/>
    </row>
    <row r="295" spans="1:6" ht="15.9" customHeight="1">
      <c r="A295" s="241"/>
      <c r="B295" s="241"/>
      <c r="C295" s="241"/>
      <c r="D295" s="241"/>
      <c r="E295" s="241"/>
      <c r="F295" s="241"/>
    </row>
    <row r="296" spans="1:6" ht="15.9" customHeight="1">
      <c r="A296" s="241"/>
      <c r="B296" s="241"/>
      <c r="C296" s="241"/>
      <c r="D296" s="241"/>
      <c r="E296" s="241"/>
      <c r="F296" s="241"/>
    </row>
    <row r="297" spans="1:6" ht="15.9" customHeight="1">
      <c r="A297" s="241"/>
      <c r="B297" s="241"/>
      <c r="C297" s="241"/>
      <c r="D297" s="241"/>
      <c r="E297" s="241"/>
      <c r="F297" s="241"/>
    </row>
    <row r="298" spans="1:6" ht="15.9" customHeight="1">
      <c r="A298" s="241"/>
      <c r="B298" s="241"/>
      <c r="C298" s="241"/>
      <c r="D298" s="241"/>
      <c r="E298" s="241"/>
      <c r="F298" s="241"/>
    </row>
    <row r="299" spans="1:6" ht="15.9" customHeight="1">
      <c r="A299" s="241"/>
      <c r="B299" s="241"/>
      <c r="C299" s="241"/>
      <c r="D299" s="241"/>
      <c r="E299" s="241"/>
      <c r="F299" s="241"/>
    </row>
    <row r="300" spans="1:6" ht="15.9" customHeight="1">
      <c r="A300" s="241"/>
      <c r="B300" s="241"/>
      <c r="C300" s="241"/>
      <c r="D300" s="241"/>
      <c r="E300" s="241"/>
      <c r="F300" s="241"/>
    </row>
    <row r="301" spans="1:6" ht="15.9" customHeight="1">
      <c r="A301" s="241"/>
      <c r="B301" s="241"/>
      <c r="C301" s="241"/>
      <c r="D301" s="241"/>
      <c r="E301" s="241"/>
      <c r="F301" s="241"/>
    </row>
    <row r="302" spans="1:6" ht="15.9" customHeight="1">
      <c r="A302" s="241"/>
      <c r="B302" s="241"/>
      <c r="C302" s="241"/>
      <c r="D302" s="241"/>
      <c r="E302" s="241"/>
      <c r="F302" s="241"/>
    </row>
    <row r="303" spans="1:6" ht="15.9" customHeight="1">
      <c r="A303" s="241"/>
      <c r="B303" s="241"/>
      <c r="C303" s="241"/>
      <c r="D303" s="241"/>
      <c r="E303" s="241"/>
      <c r="F303" s="241"/>
    </row>
    <row r="304" spans="1:6" ht="15.9" customHeight="1">
      <c r="A304" s="241"/>
      <c r="B304" s="241"/>
      <c r="C304" s="241"/>
      <c r="D304" s="241"/>
      <c r="E304" s="241"/>
      <c r="F304" s="241"/>
    </row>
    <row r="305" spans="1:6" ht="15.9" customHeight="1">
      <c r="A305" s="241"/>
      <c r="B305" s="241"/>
      <c r="C305" s="241"/>
      <c r="D305" s="241"/>
      <c r="E305" s="241"/>
      <c r="F305" s="241"/>
    </row>
    <row r="306" spans="1:6" ht="15.9" customHeight="1">
      <c r="A306" s="241"/>
      <c r="B306" s="241"/>
      <c r="C306" s="241"/>
      <c r="D306" s="241"/>
      <c r="E306" s="241"/>
      <c r="F306" s="241"/>
    </row>
    <row r="307" spans="1:6" ht="15.9" customHeight="1">
      <c r="A307" s="241"/>
      <c r="B307" s="241"/>
      <c r="C307" s="241"/>
      <c r="D307" s="241"/>
      <c r="E307" s="241"/>
      <c r="F307" s="241"/>
    </row>
    <row r="308" spans="1:6" ht="15.9" customHeight="1">
      <c r="A308" s="241"/>
      <c r="B308" s="241"/>
      <c r="C308" s="241"/>
      <c r="D308" s="241"/>
      <c r="E308" s="241"/>
      <c r="F308" s="241"/>
    </row>
    <row r="309" spans="1:6" ht="15.9" customHeight="1">
      <c r="A309" s="241"/>
      <c r="B309" s="241"/>
      <c r="C309" s="241"/>
      <c r="D309" s="241"/>
      <c r="E309" s="241"/>
      <c r="F309" s="241"/>
    </row>
    <row r="310" spans="1:6" ht="15.9" customHeight="1">
      <c r="A310" s="241"/>
      <c r="B310" s="241"/>
      <c r="C310" s="241"/>
      <c r="D310" s="241"/>
      <c r="E310" s="241"/>
      <c r="F310" s="241"/>
    </row>
    <row r="311" spans="1:6" ht="15.9" customHeight="1">
      <c r="A311" s="241"/>
      <c r="B311" s="241"/>
      <c r="C311" s="241"/>
      <c r="D311" s="241"/>
      <c r="E311" s="241"/>
      <c r="F311" s="241"/>
    </row>
    <row r="312" spans="1:6" ht="15.9" customHeight="1">
      <c r="A312" s="241"/>
      <c r="B312" s="241"/>
      <c r="C312" s="241"/>
      <c r="D312" s="241"/>
      <c r="E312" s="241"/>
      <c r="F312" s="241"/>
    </row>
    <row r="313" spans="1:6" ht="15.9" customHeight="1">
      <c r="A313" s="241"/>
      <c r="B313" s="241"/>
      <c r="C313" s="241"/>
      <c r="D313" s="241"/>
      <c r="E313" s="241"/>
      <c r="F313" s="241"/>
    </row>
    <row r="314" spans="1:6" ht="15.9" customHeight="1">
      <c r="A314" s="241"/>
      <c r="B314" s="241"/>
      <c r="C314" s="241"/>
      <c r="D314" s="241"/>
      <c r="E314" s="241"/>
      <c r="F314" s="241"/>
    </row>
    <row r="315" spans="1:6" ht="15.9" customHeight="1">
      <c r="A315" s="241"/>
      <c r="B315" s="241"/>
      <c r="C315" s="241"/>
      <c r="D315" s="241"/>
      <c r="E315" s="241"/>
      <c r="F315" s="241"/>
    </row>
    <row r="316" spans="1:6" ht="15.9" customHeight="1">
      <c r="A316" s="241"/>
      <c r="B316" s="241"/>
      <c r="C316" s="241"/>
      <c r="D316" s="241"/>
      <c r="E316" s="241"/>
      <c r="F316" s="241"/>
    </row>
    <row r="317" spans="1:6" ht="15.9" customHeight="1">
      <c r="A317" s="241"/>
      <c r="B317" s="241"/>
      <c r="C317" s="241"/>
      <c r="D317" s="241"/>
      <c r="E317" s="241"/>
      <c r="F317" s="241"/>
    </row>
    <row r="318" spans="1:6" ht="15.9" customHeight="1">
      <c r="A318" s="241"/>
      <c r="B318" s="241"/>
      <c r="C318" s="241"/>
      <c r="D318" s="241"/>
      <c r="E318" s="241"/>
      <c r="F318" s="241"/>
    </row>
    <row r="319" spans="1:6" ht="15.9" customHeight="1">
      <c r="A319" s="241"/>
      <c r="B319" s="241"/>
      <c r="C319" s="241"/>
      <c r="D319" s="241"/>
      <c r="E319" s="241"/>
      <c r="F319" s="241"/>
    </row>
    <row r="320" spans="1:6" ht="15.9" customHeight="1">
      <c r="A320" s="241"/>
      <c r="B320" s="241"/>
      <c r="C320" s="241"/>
      <c r="D320" s="241"/>
      <c r="E320" s="241"/>
      <c r="F320" s="241"/>
    </row>
    <row r="321" spans="1:6" ht="15.9" customHeight="1">
      <c r="A321" s="241"/>
      <c r="B321" s="241"/>
      <c r="C321" s="241"/>
      <c r="D321" s="241"/>
      <c r="E321" s="241"/>
      <c r="F321" s="241"/>
    </row>
    <row r="322" spans="1:6" ht="15.9" customHeight="1">
      <c r="A322" s="241"/>
      <c r="B322" s="241"/>
      <c r="C322" s="241"/>
      <c r="D322" s="241"/>
      <c r="E322" s="241"/>
      <c r="F322" s="241"/>
    </row>
    <row r="323" spans="1:6" ht="15.9" customHeight="1">
      <c r="A323" s="241"/>
      <c r="B323" s="241"/>
      <c r="C323" s="241"/>
      <c r="D323" s="241"/>
      <c r="E323" s="241"/>
      <c r="F323" s="241"/>
    </row>
    <row r="324" spans="1:6" ht="15.9" customHeight="1">
      <c r="A324" s="241"/>
      <c r="B324" s="241"/>
      <c r="C324" s="241"/>
      <c r="D324" s="241"/>
      <c r="E324" s="241"/>
      <c r="F324" s="241"/>
    </row>
    <row r="325" spans="1:6" ht="15.9" customHeight="1">
      <c r="A325" s="241"/>
      <c r="B325" s="241"/>
      <c r="C325" s="241"/>
      <c r="D325" s="241"/>
      <c r="E325" s="241"/>
      <c r="F325" s="241"/>
    </row>
    <row r="326" spans="1:6" ht="15.9" customHeight="1">
      <c r="A326" s="241"/>
      <c r="B326" s="241"/>
      <c r="C326" s="241"/>
      <c r="D326" s="241"/>
      <c r="E326" s="241"/>
      <c r="F326" s="241"/>
    </row>
    <row r="327" spans="1:6" ht="15.9" customHeight="1">
      <c r="A327" s="241"/>
      <c r="B327" s="241"/>
      <c r="C327" s="241"/>
      <c r="D327" s="241"/>
      <c r="E327" s="241"/>
      <c r="F327" s="241"/>
    </row>
    <row r="328" spans="1:6" ht="15.9" customHeight="1">
      <c r="A328" s="241"/>
      <c r="B328" s="241"/>
      <c r="C328" s="241"/>
      <c r="D328" s="241"/>
      <c r="E328" s="241"/>
      <c r="F328" s="241"/>
    </row>
    <row r="329" spans="1:6" ht="15.9" customHeight="1">
      <c r="A329" s="241"/>
      <c r="B329" s="241"/>
      <c r="C329" s="241"/>
      <c r="D329" s="241"/>
      <c r="E329" s="241"/>
      <c r="F329" s="241"/>
    </row>
    <row r="330" spans="1:6" ht="15.9" customHeight="1">
      <c r="A330" s="241"/>
      <c r="B330" s="241"/>
      <c r="C330" s="241"/>
      <c r="D330" s="241"/>
      <c r="E330" s="241"/>
      <c r="F330" s="241"/>
    </row>
    <row r="331" spans="1:6" ht="15.9" customHeight="1">
      <c r="A331" s="241"/>
      <c r="B331" s="241"/>
      <c r="C331" s="241"/>
      <c r="D331" s="241"/>
      <c r="E331" s="241"/>
      <c r="F331" s="241"/>
    </row>
    <row r="332" spans="1:6" ht="15.9" customHeight="1">
      <c r="A332" s="241"/>
      <c r="B332" s="241"/>
      <c r="C332" s="241"/>
      <c r="D332" s="241"/>
      <c r="E332" s="241"/>
      <c r="F332" s="241"/>
    </row>
    <row r="333" spans="1:6" ht="15.9" customHeight="1">
      <c r="A333" s="241"/>
      <c r="B333" s="241"/>
      <c r="C333" s="241"/>
      <c r="D333" s="241"/>
      <c r="E333" s="241"/>
      <c r="F333" s="241"/>
    </row>
    <row r="334" spans="1:6" ht="15.9" customHeight="1">
      <c r="A334" s="241"/>
      <c r="B334" s="241"/>
      <c r="C334" s="241"/>
      <c r="D334" s="241"/>
      <c r="E334" s="241"/>
      <c r="F334" s="241"/>
    </row>
    <row r="335" spans="1:6" ht="15.9" customHeight="1">
      <c r="A335" s="241"/>
      <c r="B335" s="241"/>
      <c r="C335" s="241"/>
      <c r="D335" s="241"/>
      <c r="E335" s="241"/>
      <c r="F335" s="241"/>
    </row>
    <row r="336" spans="1:6" ht="15.9" customHeight="1">
      <c r="A336" s="241"/>
      <c r="B336" s="241"/>
      <c r="C336" s="241"/>
      <c r="D336" s="241"/>
      <c r="E336" s="241"/>
      <c r="F336" s="241"/>
    </row>
    <row r="337" spans="1:6" ht="15.9" customHeight="1">
      <c r="A337" s="241"/>
      <c r="B337" s="241"/>
      <c r="C337" s="241"/>
      <c r="D337" s="241"/>
      <c r="E337" s="241"/>
      <c r="F337" s="241"/>
    </row>
    <row r="338" spans="1:6" ht="15.9" customHeight="1">
      <c r="A338" s="241"/>
      <c r="B338" s="241"/>
      <c r="C338" s="241"/>
      <c r="D338" s="241"/>
      <c r="E338" s="241"/>
      <c r="F338" s="241"/>
    </row>
    <row r="339" spans="1:6" ht="15.9" customHeight="1">
      <c r="A339" s="241"/>
      <c r="B339" s="241"/>
      <c r="C339" s="241"/>
      <c r="D339" s="241"/>
      <c r="E339" s="241"/>
      <c r="F339" s="241"/>
    </row>
    <row r="340" spans="1:6" ht="15.9" customHeight="1">
      <c r="A340" s="241"/>
      <c r="B340" s="241"/>
      <c r="C340" s="241"/>
      <c r="D340" s="241"/>
      <c r="E340" s="241"/>
      <c r="F340" s="241"/>
    </row>
    <row r="341" spans="1:6" ht="15.9" customHeight="1">
      <c r="A341" s="241"/>
      <c r="B341" s="241"/>
      <c r="C341" s="241"/>
      <c r="D341" s="241"/>
      <c r="E341" s="241"/>
      <c r="F341" s="241"/>
    </row>
    <row r="342" spans="1:6" ht="15.9" customHeight="1">
      <c r="A342" s="241"/>
      <c r="B342" s="241"/>
      <c r="C342" s="241"/>
      <c r="D342" s="241"/>
      <c r="E342" s="241"/>
      <c r="F342" s="241"/>
    </row>
    <row r="343" spans="1:6" ht="15.9" customHeight="1">
      <c r="A343" s="241"/>
      <c r="B343" s="241"/>
      <c r="C343" s="241"/>
      <c r="D343" s="241"/>
      <c r="E343" s="241"/>
      <c r="F343" s="241"/>
    </row>
    <row r="344" spans="1:6" ht="15.9" customHeight="1">
      <c r="A344" s="241"/>
      <c r="B344" s="241"/>
      <c r="C344" s="241"/>
      <c r="D344" s="241"/>
      <c r="E344" s="241"/>
      <c r="F344" s="241"/>
    </row>
    <row r="345" spans="1:6" ht="15.9" customHeight="1">
      <c r="A345" s="241"/>
      <c r="B345" s="241"/>
      <c r="C345" s="241"/>
      <c r="D345" s="241"/>
      <c r="E345" s="241"/>
      <c r="F345" s="241"/>
    </row>
    <row r="346" spans="1:6" ht="15.9" customHeight="1">
      <c r="A346" s="241"/>
      <c r="B346" s="241"/>
      <c r="C346" s="241"/>
      <c r="D346" s="241"/>
      <c r="E346" s="241"/>
      <c r="F346" s="241"/>
    </row>
    <row r="347" spans="1:6" ht="15.9" customHeight="1">
      <c r="A347" s="241"/>
      <c r="B347" s="241"/>
      <c r="C347" s="241"/>
      <c r="D347" s="241"/>
      <c r="E347" s="241"/>
      <c r="F347" s="241"/>
    </row>
    <row r="348" spans="1:6" ht="15.9" customHeight="1">
      <c r="A348" s="241"/>
      <c r="B348" s="241"/>
      <c r="C348" s="241"/>
      <c r="D348" s="241"/>
      <c r="E348" s="241"/>
      <c r="F348" s="241"/>
    </row>
    <row r="349" spans="1:6" ht="15.9" customHeight="1">
      <c r="A349" s="241"/>
      <c r="B349" s="241"/>
      <c r="C349" s="241"/>
      <c r="D349" s="241"/>
      <c r="E349" s="241"/>
      <c r="F349" s="241"/>
    </row>
    <row r="350" spans="1:6" ht="15.9" customHeight="1">
      <c r="A350" s="241"/>
      <c r="B350" s="241"/>
      <c r="C350" s="241"/>
      <c r="D350" s="241"/>
      <c r="E350" s="241"/>
      <c r="F350" s="241"/>
    </row>
    <row r="351" spans="1:6" ht="15.9" customHeight="1">
      <c r="A351" s="241"/>
      <c r="B351" s="241"/>
      <c r="C351" s="241"/>
      <c r="D351" s="241"/>
      <c r="E351" s="241"/>
      <c r="F351" s="241"/>
    </row>
    <row r="352" spans="1:6" ht="15.9" customHeight="1">
      <c r="A352" s="241"/>
      <c r="B352" s="241"/>
      <c r="C352" s="241"/>
      <c r="D352" s="241"/>
      <c r="E352" s="241"/>
      <c r="F352" s="241"/>
    </row>
    <row r="353" spans="1:6" ht="15.9" customHeight="1">
      <c r="A353" s="241"/>
      <c r="B353" s="241"/>
      <c r="C353" s="241"/>
      <c r="D353" s="241"/>
      <c r="E353" s="241"/>
      <c r="F353" s="241"/>
    </row>
    <row r="354" spans="1:6" ht="15.9" customHeight="1">
      <c r="A354" s="241"/>
      <c r="B354" s="241"/>
      <c r="C354" s="241"/>
      <c r="D354" s="241"/>
      <c r="E354" s="241"/>
      <c r="F354" s="241"/>
    </row>
    <row r="355" spans="1:6" ht="15.9" customHeight="1">
      <c r="A355" s="241"/>
      <c r="B355" s="241"/>
      <c r="C355" s="241"/>
      <c r="D355" s="241"/>
      <c r="E355" s="241"/>
      <c r="F355" s="241"/>
    </row>
    <row r="356" spans="1:6" ht="15.9" customHeight="1">
      <c r="A356" s="241"/>
      <c r="B356" s="241"/>
      <c r="C356" s="241"/>
      <c r="D356" s="241"/>
      <c r="E356" s="241"/>
      <c r="F356" s="241"/>
    </row>
    <row r="357" spans="1:6" ht="15.9" customHeight="1">
      <c r="A357" s="241"/>
      <c r="B357" s="241"/>
      <c r="C357" s="241"/>
      <c r="D357" s="241"/>
      <c r="E357" s="241"/>
      <c r="F357" s="241"/>
    </row>
    <row r="358" spans="1:6" ht="15.9" customHeight="1">
      <c r="A358" s="241"/>
      <c r="B358" s="241"/>
      <c r="C358" s="241"/>
      <c r="D358" s="241"/>
      <c r="E358" s="241"/>
      <c r="F358" s="241"/>
    </row>
    <row r="359" spans="1:6" ht="15.9" customHeight="1">
      <c r="A359" s="241"/>
      <c r="B359" s="241"/>
      <c r="C359" s="241"/>
      <c r="D359" s="241"/>
      <c r="E359" s="241"/>
      <c r="F359" s="241"/>
    </row>
    <row r="360" spans="1:6" ht="15.9" customHeight="1">
      <c r="A360" s="241"/>
      <c r="B360" s="241"/>
      <c r="C360" s="241"/>
      <c r="D360" s="241"/>
      <c r="E360" s="241"/>
      <c r="F360" s="241"/>
    </row>
    <row r="361" spans="1:6" ht="15.9" customHeight="1">
      <c r="A361" s="241"/>
      <c r="B361" s="241"/>
      <c r="C361" s="241"/>
      <c r="D361" s="241"/>
      <c r="E361" s="241"/>
      <c r="F361" s="241"/>
    </row>
    <row r="362" spans="1:6" ht="15.9" customHeight="1">
      <c r="A362" s="241"/>
      <c r="B362" s="241"/>
      <c r="C362" s="241"/>
      <c r="D362" s="241"/>
      <c r="E362" s="241"/>
      <c r="F362" s="241"/>
    </row>
    <row r="363" spans="1:6" ht="15.9" customHeight="1">
      <c r="A363" s="241"/>
      <c r="B363" s="241"/>
      <c r="C363" s="241"/>
      <c r="D363" s="241"/>
      <c r="E363" s="241"/>
      <c r="F363" s="241"/>
    </row>
    <row r="364" spans="1:6" ht="15.9" customHeight="1">
      <c r="A364" s="241"/>
      <c r="B364" s="241"/>
      <c r="C364" s="241"/>
      <c r="D364" s="241"/>
      <c r="E364" s="241"/>
      <c r="F364" s="241"/>
    </row>
    <row r="365" spans="1:6" ht="15.9" customHeight="1">
      <c r="A365" s="241"/>
      <c r="B365" s="241"/>
      <c r="C365" s="241"/>
      <c r="D365" s="241"/>
      <c r="E365" s="241"/>
      <c r="F365" s="241"/>
    </row>
    <row r="366" spans="1:6" ht="15.9" customHeight="1">
      <c r="A366" s="241"/>
      <c r="B366" s="241"/>
      <c r="C366" s="241"/>
      <c r="D366" s="241"/>
      <c r="E366" s="241"/>
      <c r="F366" s="241"/>
    </row>
    <row r="367" spans="1:6" ht="15.9" customHeight="1">
      <c r="A367" s="241"/>
      <c r="B367" s="241"/>
      <c r="C367" s="241"/>
      <c r="D367" s="241"/>
      <c r="E367" s="241"/>
      <c r="F367" s="241"/>
    </row>
    <row r="368" spans="1:6" ht="15.9" customHeight="1">
      <c r="A368" s="241"/>
      <c r="B368" s="241"/>
      <c r="C368" s="241"/>
      <c r="D368" s="241"/>
      <c r="E368" s="241"/>
      <c r="F368" s="241"/>
    </row>
    <row r="369" spans="1:6" ht="15.9" customHeight="1">
      <c r="A369" s="241"/>
      <c r="B369" s="241"/>
      <c r="C369" s="241"/>
      <c r="D369" s="241"/>
      <c r="E369" s="241"/>
      <c r="F369" s="241"/>
    </row>
    <row r="370" spans="1:6" ht="15.9" customHeight="1">
      <c r="A370" s="241"/>
      <c r="B370" s="241"/>
      <c r="C370" s="241"/>
      <c r="D370" s="241"/>
      <c r="E370" s="241"/>
      <c r="F370" s="241"/>
    </row>
    <row r="371" spans="1:6" ht="15.9" customHeight="1">
      <c r="A371" s="241"/>
      <c r="B371" s="241"/>
      <c r="C371" s="241"/>
      <c r="D371" s="241"/>
      <c r="E371" s="241"/>
      <c r="F371" s="241"/>
    </row>
    <row r="372" spans="1:6" ht="15.9" customHeight="1">
      <c r="A372" s="241"/>
      <c r="B372" s="241"/>
      <c r="C372" s="241"/>
      <c r="D372" s="241"/>
      <c r="E372" s="241"/>
      <c r="F372" s="241"/>
    </row>
    <row r="373" spans="1:6" ht="15.9" customHeight="1">
      <c r="A373" s="241"/>
      <c r="B373" s="241"/>
      <c r="C373" s="241"/>
      <c r="D373" s="241"/>
      <c r="E373" s="241"/>
      <c r="F373" s="241"/>
    </row>
    <row r="374" spans="1:6" ht="15.9" customHeight="1">
      <c r="A374" s="241"/>
      <c r="B374" s="241"/>
      <c r="C374" s="241"/>
      <c r="D374" s="241"/>
      <c r="E374" s="241"/>
      <c r="F374" s="241"/>
    </row>
    <row r="375" spans="1:6" ht="15.9" customHeight="1">
      <c r="A375" s="241"/>
      <c r="B375" s="241"/>
      <c r="C375" s="241"/>
      <c r="D375" s="241"/>
      <c r="E375" s="241"/>
      <c r="F375" s="241"/>
    </row>
    <row r="376" spans="1:6" ht="15.9" customHeight="1">
      <c r="A376" s="241"/>
      <c r="B376" s="241"/>
      <c r="C376" s="241"/>
      <c r="D376" s="241"/>
      <c r="E376" s="241"/>
      <c r="F376" s="241"/>
    </row>
    <row r="377" spans="1:6" ht="15.9" customHeight="1">
      <c r="A377" s="241"/>
      <c r="B377" s="241"/>
      <c r="C377" s="241"/>
      <c r="D377" s="241"/>
      <c r="E377" s="241"/>
      <c r="F377" s="241"/>
    </row>
    <row r="378" spans="1:6" ht="15.9" customHeight="1">
      <c r="A378" s="241"/>
      <c r="B378" s="241"/>
      <c r="C378" s="241"/>
      <c r="D378" s="241"/>
      <c r="E378" s="241"/>
      <c r="F378" s="241"/>
    </row>
    <row r="379" spans="1:6" ht="15.9" customHeight="1">
      <c r="A379" s="241"/>
      <c r="B379" s="241"/>
      <c r="C379" s="241"/>
      <c r="D379" s="241"/>
      <c r="E379" s="241"/>
      <c r="F379" s="241"/>
    </row>
    <row r="380" spans="1:6" ht="15.9" customHeight="1">
      <c r="A380" s="241"/>
      <c r="B380" s="241"/>
      <c r="C380" s="241"/>
      <c r="D380" s="241"/>
      <c r="E380" s="241"/>
      <c r="F380" s="241"/>
    </row>
    <row r="381" spans="1:6" ht="15.9" customHeight="1">
      <c r="A381" s="241"/>
      <c r="B381" s="241"/>
      <c r="C381" s="241"/>
      <c r="D381" s="241"/>
      <c r="E381" s="241"/>
      <c r="F381" s="241"/>
    </row>
    <row r="382" spans="1:6" ht="15.9" customHeight="1">
      <c r="A382" s="241"/>
      <c r="B382" s="241"/>
      <c r="C382" s="241"/>
      <c r="D382" s="241"/>
      <c r="E382" s="241"/>
      <c r="F382" s="241"/>
    </row>
    <row r="383" spans="1:6" ht="15.9" customHeight="1">
      <c r="A383" s="241"/>
      <c r="B383" s="241"/>
      <c r="C383" s="241"/>
      <c r="D383" s="241"/>
      <c r="E383" s="241"/>
      <c r="F383" s="241"/>
    </row>
    <row r="384" spans="1:6" ht="15.9" customHeight="1">
      <c r="A384" s="241"/>
      <c r="B384" s="241"/>
      <c r="C384" s="241"/>
      <c r="D384" s="241"/>
      <c r="E384" s="241"/>
      <c r="F384" s="241"/>
    </row>
    <row r="385" spans="1:6" ht="15.9" customHeight="1">
      <c r="A385" s="241"/>
      <c r="B385" s="241"/>
      <c r="C385" s="241"/>
      <c r="D385" s="241"/>
      <c r="E385" s="241"/>
      <c r="F385" s="241"/>
    </row>
    <row r="386" spans="1:6" ht="15.9" customHeight="1">
      <c r="A386" s="241"/>
      <c r="B386" s="241"/>
      <c r="C386" s="241"/>
      <c r="D386" s="241"/>
      <c r="E386" s="241"/>
      <c r="F386" s="241"/>
    </row>
    <row r="387" spans="1:6" ht="15.9" customHeight="1">
      <c r="A387" s="241"/>
      <c r="B387" s="241"/>
      <c r="C387" s="241"/>
      <c r="D387" s="241"/>
      <c r="E387" s="241"/>
      <c r="F387" s="241"/>
    </row>
    <row r="388" spans="1:6" ht="15.9" customHeight="1">
      <c r="A388" s="241"/>
      <c r="B388" s="241"/>
      <c r="C388" s="241"/>
      <c r="D388" s="241"/>
      <c r="E388" s="241"/>
      <c r="F388" s="241"/>
    </row>
    <row r="389" spans="1:6" ht="15.9" customHeight="1">
      <c r="A389" s="241"/>
      <c r="B389" s="241"/>
      <c r="C389" s="241"/>
      <c r="D389" s="241"/>
      <c r="E389" s="241"/>
      <c r="F389" s="241"/>
    </row>
    <row r="390" spans="1:6" ht="15.9" customHeight="1">
      <c r="A390" s="241"/>
      <c r="B390" s="241"/>
      <c r="C390" s="241"/>
      <c r="D390" s="241"/>
      <c r="E390" s="241"/>
      <c r="F390" s="241"/>
    </row>
    <row r="391" spans="1:6" ht="15.9" customHeight="1">
      <c r="A391" s="241"/>
      <c r="B391" s="241"/>
      <c r="C391" s="241"/>
      <c r="D391" s="241"/>
      <c r="E391" s="241"/>
      <c r="F391" s="241"/>
    </row>
    <row r="392" spans="1:6" ht="15.9" customHeight="1">
      <c r="A392" s="241"/>
      <c r="B392" s="241"/>
      <c r="C392" s="241"/>
      <c r="D392" s="241"/>
      <c r="E392" s="241"/>
      <c r="F392" s="241"/>
    </row>
    <row r="393" spans="1:6" ht="15.9" customHeight="1">
      <c r="A393" s="241"/>
      <c r="B393" s="241"/>
      <c r="C393" s="241"/>
      <c r="D393" s="241"/>
      <c r="E393" s="241"/>
      <c r="F393" s="241"/>
    </row>
    <row r="394" spans="1:6" ht="15.9" customHeight="1">
      <c r="A394" s="241"/>
      <c r="B394" s="241"/>
      <c r="C394" s="241"/>
      <c r="D394" s="241"/>
      <c r="E394" s="241"/>
      <c r="F394" s="241"/>
    </row>
    <row r="395" spans="1:6" ht="15.9" customHeight="1">
      <c r="A395" s="241"/>
      <c r="B395" s="241"/>
      <c r="C395" s="241"/>
      <c r="D395" s="241"/>
      <c r="E395" s="241"/>
      <c r="F395" s="241"/>
    </row>
    <row r="396" spans="1:6" ht="15.9" customHeight="1">
      <c r="A396" s="241"/>
      <c r="B396" s="241"/>
      <c r="C396" s="241"/>
      <c r="D396" s="241"/>
      <c r="E396" s="241"/>
      <c r="F396" s="241"/>
    </row>
    <row r="397" spans="1:6" ht="15.9" customHeight="1">
      <c r="A397" s="241"/>
      <c r="B397" s="241"/>
      <c r="C397" s="241"/>
      <c r="D397" s="241"/>
      <c r="E397" s="241"/>
      <c r="F397" s="241"/>
    </row>
    <row r="398" spans="1:6" ht="15.9" customHeight="1">
      <c r="A398" s="241"/>
      <c r="B398" s="241"/>
      <c r="C398" s="241"/>
      <c r="D398" s="241"/>
      <c r="E398" s="241"/>
      <c r="F398" s="241"/>
    </row>
    <row r="399" spans="1:6" ht="15.9" customHeight="1">
      <c r="A399" s="241"/>
      <c r="B399" s="241"/>
      <c r="C399" s="241"/>
      <c r="D399" s="241"/>
      <c r="E399" s="241"/>
      <c r="F399" s="241"/>
    </row>
    <row r="400" spans="1:6" ht="15.9" customHeight="1">
      <c r="A400" s="241"/>
      <c r="B400" s="241"/>
      <c r="C400" s="241"/>
      <c r="D400" s="241"/>
      <c r="E400" s="241"/>
      <c r="F400" s="241"/>
    </row>
    <row r="401" spans="1:6" ht="15.9" customHeight="1">
      <c r="A401" s="241"/>
      <c r="B401" s="241"/>
      <c r="C401" s="241"/>
      <c r="D401" s="241"/>
      <c r="E401" s="241"/>
      <c r="F401" s="241"/>
    </row>
    <row r="402" spans="1:6" ht="15.9" customHeight="1">
      <c r="A402" s="241"/>
      <c r="B402" s="241"/>
      <c r="C402" s="241"/>
      <c r="D402" s="241"/>
      <c r="E402" s="241"/>
      <c r="F402" s="241"/>
    </row>
    <row r="403" spans="1:6" ht="15.9" customHeight="1">
      <c r="A403" s="241"/>
      <c r="B403" s="241"/>
      <c r="C403" s="241"/>
      <c r="D403" s="241"/>
      <c r="E403" s="241"/>
      <c r="F403" s="241"/>
    </row>
    <row r="404" spans="1:6" ht="15.9" customHeight="1">
      <c r="A404" s="241"/>
      <c r="B404" s="241"/>
      <c r="C404" s="241"/>
      <c r="D404" s="241"/>
      <c r="E404" s="241"/>
      <c r="F404" s="241"/>
    </row>
    <row r="405" spans="1:6" ht="15.9" customHeight="1">
      <c r="A405" s="241"/>
      <c r="B405" s="241"/>
      <c r="C405" s="241"/>
      <c r="D405" s="241"/>
      <c r="E405" s="241"/>
      <c r="F405" s="241"/>
    </row>
    <row r="406" spans="1:6" ht="15.9" customHeight="1">
      <c r="A406" s="241"/>
      <c r="B406" s="241"/>
      <c r="C406" s="241"/>
      <c r="D406" s="241"/>
      <c r="E406" s="241"/>
      <c r="F406" s="241"/>
    </row>
    <row r="407" spans="1:6" ht="15.9" customHeight="1">
      <c r="A407" s="241"/>
      <c r="B407" s="241"/>
      <c r="C407" s="241"/>
      <c r="D407" s="241"/>
      <c r="E407" s="241"/>
      <c r="F407" s="241"/>
    </row>
    <row r="408" spans="1:6" ht="15.9" customHeight="1">
      <c r="A408" s="241"/>
      <c r="B408" s="241"/>
      <c r="C408" s="241"/>
      <c r="D408" s="241"/>
      <c r="E408" s="241"/>
      <c r="F408" s="241"/>
    </row>
    <row r="409" spans="1:6" ht="15.9" customHeight="1">
      <c r="A409" s="241"/>
      <c r="B409" s="241"/>
      <c r="C409" s="241"/>
      <c r="D409" s="241"/>
      <c r="E409" s="241"/>
      <c r="F409" s="241"/>
    </row>
    <row r="410" spans="1:6" ht="15.9" customHeight="1">
      <c r="A410" s="241"/>
      <c r="B410" s="241"/>
      <c r="C410" s="241"/>
      <c r="D410" s="241"/>
      <c r="E410" s="241"/>
      <c r="F410" s="241"/>
    </row>
    <row r="411" spans="1:6" ht="15.9" customHeight="1">
      <c r="A411" s="241"/>
      <c r="B411" s="241"/>
      <c r="C411" s="241"/>
      <c r="D411" s="241"/>
      <c r="E411" s="241"/>
      <c r="F411" s="241"/>
    </row>
    <row r="412" spans="1:6" ht="15.9" customHeight="1">
      <c r="A412" s="241"/>
      <c r="B412" s="241"/>
      <c r="C412" s="241"/>
      <c r="D412" s="241"/>
      <c r="E412" s="241"/>
      <c r="F412" s="241"/>
    </row>
    <row r="413" spans="1:6" ht="15.9" customHeight="1">
      <c r="A413" s="241"/>
      <c r="B413" s="241"/>
      <c r="C413" s="241"/>
      <c r="D413" s="241"/>
      <c r="E413" s="241"/>
      <c r="F413" s="241"/>
    </row>
    <row r="414" spans="1:6" ht="15.9" customHeight="1">
      <c r="A414" s="241"/>
      <c r="B414" s="241"/>
      <c r="C414" s="241"/>
      <c r="D414" s="241"/>
      <c r="E414" s="241"/>
      <c r="F414" s="241"/>
    </row>
    <row r="415" spans="1:6" ht="15.9" customHeight="1">
      <c r="A415" s="241"/>
      <c r="B415" s="241"/>
      <c r="C415" s="241"/>
      <c r="D415" s="241"/>
      <c r="E415" s="241"/>
      <c r="F415" s="241"/>
    </row>
    <row r="416" spans="1:6" ht="15.9" customHeight="1">
      <c r="A416" s="241"/>
      <c r="B416" s="241"/>
      <c r="C416" s="241"/>
      <c r="D416" s="241"/>
      <c r="E416" s="241"/>
      <c r="F416" s="241"/>
    </row>
    <row r="417" spans="1:6" ht="15.9" customHeight="1">
      <c r="A417" s="241"/>
      <c r="B417" s="241"/>
      <c r="C417" s="241"/>
      <c r="D417" s="241"/>
      <c r="E417" s="241"/>
      <c r="F417" s="241"/>
    </row>
    <row r="418" spans="1:6" ht="15.9" customHeight="1">
      <c r="A418" s="241"/>
      <c r="B418" s="241"/>
      <c r="C418" s="241"/>
      <c r="D418" s="241"/>
      <c r="E418" s="241"/>
      <c r="F418" s="241"/>
    </row>
    <row r="419" spans="1:6" ht="15.9" customHeight="1">
      <c r="A419" s="241"/>
      <c r="B419" s="241"/>
      <c r="C419" s="241"/>
      <c r="D419" s="241"/>
      <c r="E419" s="241"/>
      <c r="F419" s="241"/>
    </row>
    <row r="420" spans="1:6" ht="15.9" customHeight="1">
      <c r="A420" s="241"/>
      <c r="B420" s="241"/>
      <c r="C420" s="241"/>
      <c r="D420" s="241"/>
      <c r="E420" s="241"/>
      <c r="F420" s="241"/>
    </row>
    <row r="421" spans="1:6" ht="15.9" customHeight="1">
      <c r="A421" s="241"/>
      <c r="B421" s="241"/>
      <c r="C421" s="241"/>
      <c r="D421" s="241"/>
      <c r="E421" s="241"/>
      <c r="F421" s="241"/>
    </row>
    <row r="422" spans="1:6" ht="15.9" customHeight="1">
      <c r="A422" s="241"/>
      <c r="B422" s="241"/>
      <c r="C422" s="241"/>
      <c r="D422" s="241"/>
      <c r="E422" s="241"/>
      <c r="F422" s="241"/>
    </row>
    <row r="423" spans="1:6" ht="15.9" customHeight="1">
      <c r="A423" s="241"/>
      <c r="B423" s="241"/>
      <c r="C423" s="241"/>
      <c r="D423" s="241"/>
      <c r="E423" s="241"/>
      <c r="F423" s="241"/>
    </row>
    <row r="424" spans="1:6" ht="15.9" customHeight="1">
      <c r="A424" s="241"/>
      <c r="B424" s="241"/>
      <c r="C424" s="241"/>
      <c r="D424" s="241"/>
      <c r="E424" s="241"/>
      <c r="F424" s="241"/>
    </row>
    <row r="425" spans="1:6" ht="15.9" customHeight="1">
      <c r="A425" s="241"/>
      <c r="B425" s="241"/>
      <c r="C425" s="241"/>
      <c r="D425" s="241"/>
      <c r="E425" s="241"/>
      <c r="F425" s="241"/>
    </row>
    <row r="426" spans="1:6" ht="15.9" customHeight="1">
      <c r="A426" s="241"/>
      <c r="B426" s="241"/>
      <c r="C426" s="241"/>
      <c r="D426" s="241"/>
      <c r="E426" s="241"/>
      <c r="F426" s="241"/>
    </row>
    <row r="427" spans="1:6" ht="15.9" customHeight="1">
      <c r="A427" s="241"/>
      <c r="B427" s="241"/>
      <c r="C427" s="241"/>
      <c r="D427" s="241"/>
      <c r="E427" s="241"/>
      <c r="F427" s="241"/>
    </row>
    <row r="428" spans="1:6" ht="15.9" customHeight="1">
      <c r="A428" s="241"/>
      <c r="B428" s="241"/>
      <c r="C428" s="241"/>
      <c r="D428" s="241"/>
      <c r="E428" s="241"/>
      <c r="F428" s="241"/>
    </row>
    <row r="429" spans="1:6" ht="15.9" customHeight="1">
      <c r="A429" s="241"/>
      <c r="B429" s="241"/>
      <c r="C429" s="241"/>
      <c r="D429" s="241"/>
      <c r="E429" s="241"/>
      <c r="F429" s="241"/>
    </row>
    <row r="430" spans="1:6" ht="15.9" customHeight="1">
      <c r="A430" s="241"/>
      <c r="B430" s="241"/>
      <c r="C430" s="241"/>
      <c r="D430" s="241"/>
      <c r="E430" s="241"/>
      <c r="F430" s="241"/>
    </row>
    <row r="431" spans="1:6" ht="15.9" customHeight="1">
      <c r="A431" s="241"/>
      <c r="B431" s="241"/>
      <c r="C431" s="241"/>
      <c r="D431" s="241"/>
      <c r="E431" s="241"/>
      <c r="F431" s="241"/>
    </row>
    <row r="432" spans="1:6" ht="15.9" customHeight="1">
      <c r="A432" s="241"/>
      <c r="B432" s="241"/>
      <c r="C432" s="241"/>
      <c r="D432" s="241"/>
      <c r="E432" s="241"/>
      <c r="F432" s="241"/>
    </row>
    <row r="433" spans="1:6" ht="15.9" customHeight="1">
      <c r="A433" s="241"/>
      <c r="B433" s="241"/>
      <c r="C433" s="241"/>
      <c r="D433" s="241"/>
      <c r="E433" s="241"/>
      <c r="F433" s="241"/>
    </row>
    <row r="434" spans="1:6" ht="15.9" customHeight="1">
      <c r="A434" s="241"/>
      <c r="B434" s="241"/>
      <c r="C434" s="241"/>
      <c r="D434" s="241"/>
      <c r="E434" s="241"/>
      <c r="F434" s="241"/>
    </row>
    <row r="435" spans="1:6" ht="15.9" customHeight="1">
      <c r="A435" s="241"/>
      <c r="B435" s="241"/>
      <c r="C435" s="241"/>
      <c r="D435" s="241"/>
      <c r="E435" s="241"/>
      <c r="F435" s="241"/>
    </row>
    <row r="436" spans="1:6" ht="15.9" customHeight="1">
      <c r="A436" s="241"/>
      <c r="B436" s="241"/>
      <c r="C436" s="241"/>
      <c r="D436" s="241"/>
      <c r="E436" s="241"/>
      <c r="F436" s="241"/>
    </row>
    <row r="437" spans="1:6" ht="15.9" customHeight="1">
      <c r="A437" s="241"/>
      <c r="B437" s="241"/>
      <c r="C437" s="241"/>
      <c r="D437" s="241"/>
      <c r="E437" s="241"/>
      <c r="F437" s="241"/>
    </row>
    <row r="438" spans="1:6" ht="15.9" customHeight="1">
      <c r="A438" s="241"/>
      <c r="B438" s="241"/>
      <c r="C438" s="241"/>
      <c r="D438" s="241"/>
      <c r="E438" s="241"/>
      <c r="F438" s="241"/>
    </row>
    <row r="439" spans="1:6" ht="15.9" customHeight="1">
      <c r="A439" s="241"/>
      <c r="B439" s="241"/>
      <c r="C439" s="241"/>
      <c r="D439" s="241"/>
      <c r="E439" s="241"/>
      <c r="F439" s="241"/>
    </row>
    <row r="440" spans="1:6" ht="15.9" customHeight="1">
      <c r="A440" s="241"/>
      <c r="B440" s="241"/>
      <c r="C440" s="241"/>
      <c r="D440" s="241"/>
      <c r="E440" s="241"/>
      <c r="F440" s="241"/>
    </row>
    <row r="441" spans="1:6" ht="15.9" customHeight="1">
      <c r="A441" s="241"/>
      <c r="B441" s="241"/>
      <c r="C441" s="241"/>
      <c r="D441" s="241"/>
      <c r="E441" s="241"/>
      <c r="F441" s="241"/>
    </row>
    <row r="442" spans="1:6" ht="15.9" customHeight="1">
      <c r="A442" s="241"/>
      <c r="B442" s="241"/>
      <c r="C442" s="241"/>
      <c r="D442" s="241"/>
      <c r="E442" s="241"/>
      <c r="F442" s="241"/>
    </row>
    <row r="443" spans="1:6" ht="15.9" customHeight="1">
      <c r="A443" s="241"/>
      <c r="B443" s="241"/>
      <c r="C443" s="241"/>
      <c r="D443" s="241"/>
      <c r="E443" s="241"/>
      <c r="F443" s="241"/>
    </row>
    <row r="444" spans="1:6" ht="15.9" customHeight="1">
      <c r="A444" s="241"/>
      <c r="B444" s="241"/>
      <c r="C444" s="241"/>
      <c r="D444" s="241"/>
      <c r="E444" s="241"/>
      <c r="F444" s="241"/>
    </row>
    <row r="445" spans="1:6" ht="15.9" customHeight="1">
      <c r="A445" s="241"/>
      <c r="B445" s="241"/>
      <c r="C445" s="241"/>
      <c r="D445" s="241"/>
      <c r="E445" s="241"/>
      <c r="F445" s="241"/>
    </row>
    <row r="446" spans="1:6" ht="15.9" customHeight="1">
      <c r="A446" s="241"/>
      <c r="B446" s="241"/>
      <c r="C446" s="241"/>
      <c r="D446" s="241"/>
      <c r="E446" s="241"/>
      <c r="F446" s="241"/>
    </row>
    <row r="447" spans="1:6" ht="15.9" customHeight="1">
      <c r="A447" s="241"/>
      <c r="B447" s="241"/>
      <c r="C447" s="241"/>
      <c r="D447" s="241"/>
      <c r="E447" s="241"/>
      <c r="F447" s="241"/>
    </row>
    <row r="448" spans="1:6" ht="15.9" customHeight="1">
      <c r="A448" s="241"/>
      <c r="B448" s="241"/>
      <c r="C448" s="241"/>
      <c r="D448" s="241"/>
      <c r="E448" s="241"/>
      <c r="F448" s="241"/>
    </row>
    <row r="449" spans="1:6" ht="15.9" customHeight="1">
      <c r="A449" s="241"/>
      <c r="B449" s="241"/>
      <c r="C449" s="241"/>
      <c r="D449" s="241"/>
      <c r="E449" s="241"/>
      <c r="F449" s="241"/>
    </row>
    <row r="450" spans="1:6" ht="15.9" customHeight="1">
      <c r="A450" s="241"/>
      <c r="B450" s="241"/>
      <c r="C450" s="241"/>
      <c r="D450" s="241"/>
      <c r="E450" s="241"/>
      <c r="F450" s="241"/>
    </row>
    <row r="451" spans="1:6" ht="15.9" customHeight="1">
      <c r="A451" s="241"/>
      <c r="B451" s="241"/>
      <c r="C451" s="241"/>
      <c r="D451" s="241"/>
      <c r="E451" s="241"/>
      <c r="F451" s="241"/>
    </row>
    <row r="452" spans="1:6" ht="15.9" customHeight="1">
      <c r="A452" s="241"/>
      <c r="B452" s="241"/>
      <c r="C452" s="241"/>
      <c r="D452" s="241"/>
      <c r="E452" s="241"/>
      <c r="F452" s="241"/>
    </row>
    <row r="453" spans="1:6" ht="15.9" customHeight="1">
      <c r="A453" s="241"/>
      <c r="B453" s="241"/>
      <c r="C453" s="241"/>
      <c r="D453" s="241"/>
      <c r="E453" s="241"/>
      <c r="F453" s="241"/>
    </row>
    <row r="454" spans="1:6" ht="15.9" customHeight="1">
      <c r="A454" s="241"/>
      <c r="B454" s="241"/>
      <c r="C454" s="241"/>
      <c r="D454" s="241"/>
      <c r="E454" s="241"/>
      <c r="F454" s="241"/>
    </row>
    <row r="455" spans="1:6" ht="15.9" customHeight="1">
      <c r="A455" s="241"/>
      <c r="B455" s="241"/>
      <c r="C455" s="241"/>
      <c r="D455" s="241"/>
      <c r="E455" s="241"/>
      <c r="F455" s="241"/>
    </row>
    <row r="456" spans="1:6" ht="15.9" customHeight="1">
      <c r="A456" s="241"/>
      <c r="B456" s="241"/>
      <c r="C456" s="241"/>
      <c r="D456" s="241"/>
      <c r="E456" s="241"/>
      <c r="F456" s="241"/>
    </row>
    <row r="457" spans="1:6" ht="15.9" customHeight="1">
      <c r="A457" s="241"/>
      <c r="B457" s="241"/>
      <c r="C457" s="241"/>
      <c r="D457" s="241"/>
      <c r="E457" s="241"/>
      <c r="F457" s="241"/>
    </row>
    <row r="458" spans="1:6" ht="15.9" customHeight="1">
      <c r="A458" s="241"/>
      <c r="B458" s="241"/>
      <c r="C458" s="241"/>
      <c r="D458" s="241"/>
      <c r="E458" s="241"/>
      <c r="F458" s="241"/>
    </row>
    <row r="459" spans="1:6" ht="15.9" customHeight="1">
      <c r="A459" s="241"/>
      <c r="B459" s="241"/>
      <c r="C459" s="241"/>
      <c r="D459" s="241"/>
      <c r="E459" s="241"/>
      <c r="F459" s="241"/>
    </row>
    <row r="460" spans="1:6" ht="15.9" customHeight="1">
      <c r="A460" s="241"/>
      <c r="B460" s="241"/>
      <c r="C460" s="241"/>
      <c r="D460" s="241"/>
      <c r="E460" s="241"/>
      <c r="F460" s="241"/>
    </row>
    <row r="461" spans="1:6" ht="15.9" customHeight="1">
      <c r="A461" s="241"/>
      <c r="B461" s="241"/>
      <c r="C461" s="241"/>
      <c r="D461" s="241"/>
      <c r="E461" s="241"/>
      <c r="F461" s="241"/>
    </row>
    <row r="462" spans="1:6" ht="15.9" customHeight="1">
      <c r="A462" s="241"/>
      <c r="B462" s="241"/>
      <c r="C462" s="241"/>
      <c r="D462" s="241"/>
      <c r="E462" s="241"/>
      <c r="F462" s="241"/>
    </row>
    <row r="463" spans="1:6" ht="15.9" customHeight="1">
      <c r="A463" s="241"/>
      <c r="B463" s="241"/>
      <c r="C463" s="241"/>
      <c r="D463" s="241"/>
      <c r="E463" s="241"/>
      <c r="F463" s="241"/>
    </row>
    <row r="464" spans="1:6" ht="15.9" customHeight="1">
      <c r="A464" s="241"/>
      <c r="B464" s="241"/>
      <c r="C464" s="241"/>
      <c r="D464" s="241"/>
      <c r="E464" s="241"/>
      <c r="F464" s="241"/>
    </row>
    <row r="465" spans="1:6" ht="15.9" customHeight="1">
      <c r="A465" s="241"/>
      <c r="B465" s="241"/>
      <c r="C465" s="241"/>
      <c r="D465" s="241"/>
      <c r="E465" s="241"/>
      <c r="F465" s="241"/>
    </row>
    <row r="466" spans="1:6" ht="15.9" customHeight="1">
      <c r="A466" s="241"/>
      <c r="B466" s="241"/>
      <c r="C466" s="241"/>
      <c r="D466" s="241"/>
      <c r="E466" s="241"/>
      <c r="F466" s="241"/>
    </row>
    <row r="467" spans="1:6" ht="15.9" customHeight="1">
      <c r="A467" s="241"/>
      <c r="B467" s="241"/>
      <c r="C467" s="241"/>
      <c r="D467" s="241"/>
      <c r="E467" s="241"/>
      <c r="F467" s="241"/>
    </row>
    <row r="468" spans="1:6" ht="15.9" customHeight="1">
      <c r="A468" s="241"/>
      <c r="B468" s="241"/>
      <c r="C468" s="241"/>
      <c r="D468" s="241"/>
      <c r="E468" s="241"/>
      <c r="F468" s="241"/>
    </row>
    <row r="469" spans="1:6" ht="15.9" customHeight="1">
      <c r="A469" s="241"/>
      <c r="B469" s="241"/>
      <c r="C469" s="241"/>
      <c r="D469" s="241"/>
      <c r="E469" s="241"/>
      <c r="F469" s="241"/>
    </row>
    <row r="470" spans="1:6" ht="15.9" customHeight="1">
      <c r="A470" s="241"/>
      <c r="B470" s="241"/>
      <c r="C470" s="241"/>
      <c r="D470" s="241"/>
      <c r="E470" s="241"/>
      <c r="F470" s="241"/>
    </row>
    <row r="471" spans="1:6" ht="15.9" customHeight="1">
      <c r="A471" s="241"/>
      <c r="B471" s="241"/>
      <c r="C471" s="241"/>
      <c r="D471" s="241"/>
      <c r="E471" s="241"/>
      <c r="F471" s="241"/>
    </row>
    <row r="472" spans="1:6" ht="15.9" customHeight="1">
      <c r="A472" s="241"/>
      <c r="B472" s="241"/>
      <c r="C472" s="241"/>
      <c r="D472" s="241"/>
      <c r="E472" s="241"/>
      <c r="F472" s="241"/>
    </row>
    <row r="473" spans="1:6" ht="15.9" customHeight="1">
      <c r="A473" s="241"/>
      <c r="B473" s="241"/>
      <c r="C473" s="241"/>
      <c r="D473" s="241"/>
      <c r="E473" s="241"/>
      <c r="F473" s="241"/>
    </row>
    <row r="474" spans="1:6" ht="15.9" customHeight="1">
      <c r="A474" s="241"/>
      <c r="B474" s="241"/>
      <c r="C474" s="241"/>
      <c r="D474" s="241"/>
      <c r="E474" s="241"/>
      <c r="F474" s="241"/>
    </row>
    <row r="475" spans="1:6" ht="15.9" customHeight="1">
      <c r="A475" s="241"/>
      <c r="B475" s="241"/>
      <c r="C475" s="241"/>
      <c r="D475" s="241"/>
      <c r="E475" s="241"/>
      <c r="F475" s="241"/>
    </row>
    <row r="476" spans="1:6" ht="15.9" customHeight="1">
      <c r="A476" s="241"/>
      <c r="B476" s="241"/>
      <c r="C476" s="241"/>
      <c r="D476" s="241"/>
      <c r="E476" s="241"/>
      <c r="F476" s="241"/>
    </row>
    <row r="477" spans="1:6" ht="15.9" customHeight="1">
      <c r="A477" s="241"/>
      <c r="B477" s="241"/>
      <c r="C477" s="241"/>
      <c r="D477" s="241"/>
      <c r="E477" s="241"/>
      <c r="F477" s="241"/>
    </row>
    <row r="478" spans="1:6" ht="15.9" customHeight="1">
      <c r="A478" s="241"/>
      <c r="B478" s="241"/>
      <c r="C478" s="241"/>
      <c r="D478" s="241"/>
      <c r="E478" s="241"/>
      <c r="F478" s="241"/>
    </row>
    <row r="479" spans="1:6" ht="15.9" customHeight="1">
      <c r="A479" s="241"/>
      <c r="B479" s="241"/>
      <c r="C479" s="241"/>
      <c r="D479" s="241"/>
      <c r="E479" s="241"/>
      <c r="F479" s="241"/>
    </row>
    <row r="480" spans="1:6" ht="15.9" customHeight="1">
      <c r="A480" s="241"/>
      <c r="B480" s="241"/>
      <c r="C480" s="241"/>
      <c r="D480" s="241"/>
      <c r="E480" s="241"/>
      <c r="F480" s="241"/>
    </row>
    <row r="481" spans="1:6" ht="15.9" customHeight="1">
      <c r="A481" s="241"/>
      <c r="B481" s="241"/>
      <c r="C481" s="241"/>
      <c r="D481" s="241"/>
      <c r="E481" s="241"/>
      <c r="F481" s="241"/>
    </row>
    <row r="482" spans="1:6" ht="15.9" customHeight="1">
      <c r="A482" s="241"/>
      <c r="B482" s="241"/>
      <c r="C482" s="241"/>
      <c r="D482" s="241"/>
      <c r="E482" s="241"/>
      <c r="F482" s="241"/>
    </row>
    <row r="483" spans="1:6" ht="15.9" customHeight="1">
      <c r="A483" s="241"/>
      <c r="B483" s="241"/>
      <c r="C483" s="241"/>
      <c r="D483" s="241"/>
      <c r="E483" s="241"/>
      <c r="F483" s="241"/>
    </row>
    <row r="484" spans="1:6" ht="15.9" customHeight="1">
      <c r="A484" s="241"/>
      <c r="B484" s="241"/>
      <c r="C484" s="241"/>
      <c r="D484" s="241"/>
      <c r="E484" s="241"/>
      <c r="F484" s="241"/>
    </row>
    <row r="485" spans="1:6" ht="15.9" customHeight="1">
      <c r="A485" s="241"/>
      <c r="B485" s="241"/>
      <c r="C485" s="241"/>
      <c r="D485" s="241"/>
      <c r="E485" s="241"/>
      <c r="F485" s="241"/>
    </row>
    <row r="486" spans="1:6" ht="15.9" customHeight="1">
      <c r="A486" s="241"/>
      <c r="B486" s="241"/>
      <c r="C486" s="241"/>
      <c r="D486" s="241"/>
      <c r="E486" s="241"/>
      <c r="F486" s="241"/>
    </row>
    <row r="487" spans="1:6" ht="15.9" customHeight="1">
      <c r="A487" s="241"/>
      <c r="B487" s="241"/>
      <c r="C487" s="241"/>
      <c r="D487" s="241"/>
      <c r="E487" s="241"/>
      <c r="F487" s="241"/>
    </row>
    <row r="488" spans="1:6" ht="15.9" customHeight="1">
      <c r="A488" s="241"/>
      <c r="B488" s="241"/>
      <c r="C488" s="241"/>
      <c r="D488" s="241"/>
      <c r="E488" s="241"/>
      <c r="F488" s="241"/>
    </row>
    <row r="489" spans="1:6" ht="15.9" customHeight="1">
      <c r="A489" s="241"/>
      <c r="B489" s="241"/>
      <c r="C489" s="241"/>
      <c r="D489" s="241"/>
      <c r="E489" s="241"/>
      <c r="F489" s="241"/>
    </row>
    <row r="490" spans="1:6" ht="15.9" customHeight="1">
      <c r="A490" s="241"/>
      <c r="B490" s="241"/>
      <c r="C490" s="241"/>
      <c r="D490" s="241"/>
      <c r="E490" s="241"/>
      <c r="F490" s="241"/>
    </row>
    <row r="491" spans="1:6" ht="15.9" customHeight="1">
      <c r="A491" s="241"/>
      <c r="B491" s="241"/>
      <c r="C491" s="241"/>
      <c r="D491" s="241"/>
      <c r="E491" s="241"/>
      <c r="F491" s="241"/>
    </row>
    <row r="492" spans="1:6" ht="15.9" customHeight="1">
      <c r="A492" s="241"/>
      <c r="B492" s="241"/>
      <c r="C492" s="241"/>
      <c r="D492" s="241"/>
      <c r="E492" s="241"/>
      <c r="F492" s="241"/>
    </row>
    <row r="493" spans="1:6" ht="15.9" customHeight="1">
      <c r="A493" s="241"/>
      <c r="B493" s="241"/>
      <c r="C493" s="241"/>
      <c r="D493" s="241"/>
      <c r="E493" s="241"/>
      <c r="F493" s="241"/>
    </row>
    <row r="494" spans="1:6" ht="15.9" customHeight="1">
      <c r="A494" s="241"/>
      <c r="B494" s="241"/>
      <c r="C494" s="241"/>
      <c r="D494" s="241"/>
      <c r="E494" s="241"/>
      <c r="F494" s="241"/>
    </row>
  </sheetData>
  <mergeCells count="78">
    <mergeCell ref="A16:F16"/>
    <mergeCell ref="D1:P3"/>
    <mergeCell ref="B8:C8"/>
    <mergeCell ref="K8:X10"/>
    <mergeCell ref="I11:J11"/>
    <mergeCell ref="A14:J14"/>
    <mergeCell ref="B11:F11"/>
    <mergeCell ref="A17:F17"/>
    <mergeCell ref="A18:F18"/>
    <mergeCell ref="A19:A29"/>
    <mergeCell ref="B19:B23"/>
    <mergeCell ref="C19:F19"/>
    <mergeCell ref="C20:F20"/>
    <mergeCell ref="C21:F21"/>
    <mergeCell ref="C22:F22"/>
    <mergeCell ref="C23:F23"/>
    <mergeCell ref="C24:F24"/>
    <mergeCell ref="B25:B27"/>
    <mergeCell ref="C25:F25"/>
    <mergeCell ref="C26:F26"/>
    <mergeCell ref="C27:F27"/>
    <mergeCell ref="B28:B29"/>
    <mergeCell ref="C28:F28"/>
    <mergeCell ref="C29:F29"/>
    <mergeCell ref="A30:B35"/>
    <mergeCell ref="C30:F30"/>
    <mergeCell ref="C31:F31"/>
    <mergeCell ref="C32:F32"/>
    <mergeCell ref="C33:F33"/>
    <mergeCell ref="C34:F34"/>
    <mergeCell ref="C35:F35"/>
    <mergeCell ref="C56:G56"/>
    <mergeCell ref="C37:J37"/>
    <mergeCell ref="A39:G40"/>
    <mergeCell ref="A42:C42"/>
    <mergeCell ref="A43:B56"/>
    <mergeCell ref="C43:G43"/>
    <mergeCell ref="C44:G44"/>
    <mergeCell ref="C45:E45"/>
    <mergeCell ref="C46:G46"/>
    <mergeCell ref="C47:G47"/>
    <mergeCell ref="D49:E49"/>
    <mergeCell ref="C50:G50"/>
    <mergeCell ref="C52:G52"/>
    <mergeCell ref="C53:G53"/>
    <mergeCell ref="C54:G54"/>
    <mergeCell ref="C55:G55"/>
    <mergeCell ref="A57:B59"/>
    <mergeCell ref="C57:G57"/>
    <mergeCell ref="C58:G58"/>
    <mergeCell ref="C59:G59"/>
    <mergeCell ref="A60:B62"/>
    <mergeCell ref="C60:G60"/>
    <mergeCell ref="C61:G61"/>
    <mergeCell ref="C62:G62"/>
    <mergeCell ref="A63:B72"/>
    <mergeCell ref="C63:G63"/>
    <mergeCell ref="C64:G64"/>
    <mergeCell ref="C65:G65"/>
    <mergeCell ref="C67:G67"/>
    <mergeCell ref="C68:G68"/>
    <mergeCell ref="C69:G69"/>
    <mergeCell ref="F70:G70"/>
    <mergeCell ref="C71:G71"/>
    <mergeCell ref="C72:G72"/>
    <mergeCell ref="D80:G80"/>
    <mergeCell ref="C81:G81"/>
    <mergeCell ref="A82:G82"/>
    <mergeCell ref="A73:B73"/>
    <mergeCell ref="C73:G73"/>
    <mergeCell ref="C74:G74"/>
    <mergeCell ref="C75:G75"/>
    <mergeCell ref="C76:G76"/>
    <mergeCell ref="A77:A81"/>
    <mergeCell ref="C77:G77"/>
    <mergeCell ref="B78:B80"/>
    <mergeCell ref="D78:G78"/>
    <mergeCell ref="D79:G79"/>
  </mergeCells>
  <dataValidations count="4">
    <dataValidation allowBlank="1" showInputMessage="1" showErrorMessage="1" prompt="Indiquer ici le total de tous les autres postes et vérifier que votre total actif est correct. Nous n'avons pas besoin de plus de détail." sqref="K26:X26" xr:uid="{D28ADD2A-CB7E-48E4-9C60-28E29F4926F8}"/>
    <dataValidation allowBlank="1" showInputMessage="1" showErrorMessage="1" prompt="Indiquer le montant des comptes courants bloqués (cette ligne n'est pas isolée dans la liasse fiscale). Oter ce montant des dettes pour préserver le total passif" sqref="K67:X67" xr:uid="{CF28468B-5975-4C98-8305-228EF666A10C}"/>
    <dataValidation allowBlank="1" showInputMessage="1" showErrorMessage="1" prompt="Indiquer le montant de l'aide demandée et sa répartition nette envisagée au fur et à mesure du temps" sqref="K54:X54" xr:uid="{758653F4-1AFF-410B-8383-DF5E38388E39}"/>
    <dataValidation allowBlank="1" showInputMessage="1" showErrorMessage="1" prompt="Indiquer les autres subventions d'investissement (hors aide ADEME sur ce dossier)" sqref="K53:X53" xr:uid="{5EB1DD64-D305-440D-B379-7DA1A461AF6A}"/>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F9EF5-C6A9-41AB-B619-679797926759}">
  <sheetPr>
    <tabColor rgb="FF00B0F0"/>
  </sheetPr>
  <dimension ref="B1:S48"/>
  <sheetViews>
    <sheetView showGridLines="0" topLeftCell="A8" zoomScaleNormal="100" workbookViewId="0">
      <selection activeCell="B47" sqref="B47:F47"/>
    </sheetView>
  </sheetViews>
  <sheetFormatPr baseColWidth="10" defaultRowHeight="15.5"/>
  <cols>
    <col min="1" max="1" width="10.6640625" style="92"/>
    <col min="2" max="2" width="17.4140625" style="92" customWidth="1"/>
    <col min="3" max="5" width="10.6640625" style="92"/>
    <col min="6" max="7" width="12.25" style="92" customWidth="1"/>
    <col min="8" max="16384" width="10.6640625" style="92"/>
  </cols>
  <sheetData>
    <row r="1" spans="2:19" ht="15.5" customHeight="1">
      <c r="B1" s="492" t="s">
        <v>270</v>
      </c>
      <c r="C1" s="493"/>
      <c r="D1" s="493"/>
      <c r="E1" s="493"/>
      <c r="F1" s="493"/>
      <c r="G1" s="493"/>
      <c r="H1" s="493"/>
      <c r="I1" s="493"/>
      <c r="J1" s="493"/>
      <c r="K1" s="493"/>
      <c r="L1" s="493"/>
      <c r="M1" s="493"/>
      <c r="N1" s="493"/>
      <c r="O1" s="493"/>
      <c r="P1" s="493"/>
      <c r="Q1" s="493"/>
      <c r="R1" s="493"/>
      <c r="S1" s="494"/>
    </row>
    <row r="2" spans="2:19" ht="15.5" customHeight="1">
      <c r="B2" s="495"/>
      <c r="C2" s="402"/>
      <c r="D2" s="402"/>
      <c r="E2" s="402"/>
      <c r="F2" s="402"/>
      <c r="G2" s="402"/>
      <c r="H2" s="402"/>
      <c r="I2" s="402"/>
      <c r="J2" s="402"/>
      <c r="K2" s="402"/>
      <c r="L2" s="402"/>
      <c r="M2" s="402"/>
      <c r="N2" s="402"/>
      <c r="O2" s="402"/>
      <c r="P2" s="402"/>
      <c r="Q2" s="402"/>
      <c r="R2" s="402"/>
      <c r="S2" s="496"/>
    </row>
    <row r="3" spans="2:19" ht="20" customHeight="1" thickBot="1">
      <c r="B3" s="497"/>
      <c r="C3" s="498"/>
      <c r="D3" s="498"/>
      <c r="E3" s="498"/>
      <c r="F3" s="498"/>
      <c r="G3" s="498"/>
      <c r="H3" s="498"/>
      <c r="I3" s="498"/>
      <c r="J3" s="498"/>
      <c r="K3" s="498"/>
      <c r="L3" s="498"/>
      <c r="M3" s="498"/>
      <c r="N3" s="498"/>
      <c r="O3" s="498"/>
      <c r="P3" s="498"/>
      <c r="Q3" s="498"/>
      <c r="R3" s="498"/>
      <c r="S3" s="499"/>
    </row>
    <row r="4" spans="2:19" ht="23">
      <c r="B4" s="57"/>
      <c r="C4" s="57"/>
      <c r="D4" s="57"/>
      <c r="E4" s="57"/>
      <c r="F4" s="57"/>
      <c r="G4" s="57"/>
      <c r="H4" s="57"/>
      <c r="I4" s="57"/>
      <c r="J4" s="57"/>
      <c r="K4" s="122"/>
      <c r="L4" s="122"/>
      <c r="M4" s="95"/>
      <c r="N4" s="95"/>
    </row>
    <row r="5" spans="2:19" ht="23">
      <c r="B5" s="57"/>
      <c r="C5" s="57"/>
      <c r="D5" s="57"/>
      <c r="E5" s="57"/>
      <c r="F5" s="57"/>
      <c r="G5" s="57"/>
      <c r="H5" s="57"/>
      <c r="I5" s="57"/>
      <c r="J5" s="57"/>
      <c r="K5" s="122"/>
      <c r="L5" s="122"/>
      <c r="M5" s="95"/>
      <c r="N5" s="95"/>
    </row>
    <row r="6" spans="2:19" ht="20">
      <c r="B6" s="93"/>
      <c r="C6" s="93"/>
      <c r="D6" s="93"/>
      <c r="E6" s="93"/>
      <c r="F6" s="93"/>
      <c r="G6" s="93"/>
      <c r="H6" s="501"/>
      <c r="I6" s="501"/>
      <c r="J6" s="501"/>
      <c r="K6" s="501"/>
      <c r="L6" s="501"/>
      <c r="M6" s="94"/>
      <c r="N6" s="94"/>
    </row>
    <row r="7" spans="2:19">
      <c r="B7" s="96" t="s">
        <v>120</v>
      </c>
      <c r="C7" s="502"/>
      <c r="D7" s="503"/>
      <c r="E7" s="504"/>
      <c r="F7" s="97"/>
      <c r="G7" s="97"/>
      <c r="H7" s="505" t="s">
        <v>121</v>
      </c>
      <c r="I7" s="505"/>
      <c r="J7" s="505"/>
      <c r="K7" s="505"/>
      <c r="L7" s="505"/>
      <c r="M7" s="99"/>
      <c r="N7" s="99"/>
    </row>
    <row r="8" spans="2:19">
      <c r="B8" s="98"/>
      <c r="C8" s="98"/>
      <c r="D8" s="98"/>
      <c r="E8" s="98"/>
      <c r="F8" s="98"/>
      <c r="G8" s="98"/>
      <c r="H8" s="98"/>
      <c r="I8" s="98"/>
      <c r="J8" s="98"/>
      <c r="K8" s="98"/>
      <c r="L8" s="98"/>
      <c r="M8" s="99"/>
      <c r="N8" s="99"/>
    </row>
    <row r="9" spans="2:19">
      <c r="B9" s="96" t="s">
        <v>96</v>
      </c>
      <c r="C9" s="502"/>
      <c r="D9" s="503"/>
      <c r="E9" s="504"/>
      <c r="F9" s="97"/>
      <c r="G9" s="349"/>
      <c r="H9" s="349"/>
      <c r="I9" s="349"/>
      <c r="J9" s="349" t="s">
        <v>57</v>
      </c>
      <c r="K9" s="98"/>
      <c r="L9" s="98"/>
      <c r="M9" s="99"/>
      <c r="N9" s="99"/>
    </row>
    <row r="10" spans="2:19">
      <c r="B10" s="96"/>
      <c r="C10" s="96"/>
      <c r="D10" s="123"/>
      <c r="E10" s="123"/>
      <c r="F10" s="97"/>
      <c r="G10" s="75" t="str">
        <f>HLOOKUP(G11,'Accueil et vérifications'!H18:U19,2,TRUE)</f>
        <v>Réel - Liasse</v>
      </c>
      <c r="H10" s="75" t="str">
        <f>HLOOKUP(H11,'Accueil et vérifications'!I18:V19,2,TRUE)</f>
        <v>Réel - Liasse</v>
      </c>
      <c r="I10" s="75" t="str">
        <f>HLOOKUP(I11,'Accueil et vérifications'!J18:W19,2,TRUE)</f>
        <v>Réel - Liasse</v>
      </c>
      <c r="J10" s="75" t="str">
        <f>HLOOKUP(J11,'Accueil et vérifications'!K18:X19,2,TRUE)</f>
        <v>Projet</v>
      </c>
      <c r="K10" s="75" t="str">
        <f>HLOOKUP(K11,'Accueil et vérifications'!L18:Y19,2,TRUE)</f>
        <v>Projet</v>
      </c>
      <c r="L10" s="75" t="str">
        <f>HLOOKUP(L11,'Accueil et vérifications'!M18:Z19,2,TRUE)</f>
        <v>Projet</v>
      </c>
      <c r="M10" s="75" t="str">
        <f>HLOOKUP(M11,'Accueil et vérifications'!N18:AA19,2,TRUE)</f>
        <v>Postprojet</v>
      </c>
      <c r="N10" s="75" t="str">
        <f>HLOOKUP(N11,'Accueil et vérifications'!O18:AB19,2,TRUE)</f>
        <v>Postprojet</v>
      </c>
      <c r="O10" s="75" t="str">
        <f>HLOOKUP(O11,'Accueil et vérifications'!P18:AC19,2,TRUE)</f>
        <v>Postprojet</v>
      </c>
      <c r="P10" s="75" t="str">
        <f>HLOOKUP(P11,'Accueil et vérifications'!Q18:AD19,2,TRUE)</f>
        <v>Postprojet</v>
      </c>
      <c r="Q10" s="75" t="str">
        <f>HLOOKUP(Q11,'Accueil et vérifications'!R18:AE19,2,TRUE)</f>
        <v>Postprojet</v>
      </c>
      <c r="R10" s="75" t="str">
        <f>HLOOKUP(R11,'Accueil et vérifications'!S18:AF19,2,TRUE)</f>
        <v>Non concerné</v>
      </c>
      <c r="S10" s="75" t="str">
        <f>HLOOKUP(S11,'Accueil et vérifications'!T18:AG19,2,TRUE)</f>
        <v>Non concerné</v>
      </c>
    </row>
    <row r="11" spans="2:19" ht="16" thickBot="1">
      <c r="B11" s="500"/>
      <c r="C11" s="500"/>
      <c r="D11" s="500"/>
      <c r="E11" s="500"/>
      <c r="F11" s="329" t="s">
        <v>272</v>
      </c>
      <c r="G11" s="330">
        <f>'Accueil et vérifications'!I18</f>
        <v>2020</v>
      </c>
      <c r="H11" s="330">
        <f>'Accueil et vérifications'!J18</f>
        <v>2021</v>
      </c>
      <c r="I11" s="330" t="str">
        <f>'Accueil et vérifications'!K18</f>
        <v>2022</v>
      </c>
      <c r="J11" s="330">
        <f>'Accueil et vérifications'!L18</f>
        <v>2023</v>
      </c>
      <c r="K11" s="330">
        <f>'Accueil et vérifications'!M18</f>
        <v>2024</v>
      </c>
      <c r="L11" s="330">
        <f>'Accueil et vérifications'!N18</f>
        <v>2025</v>
      </c>
      <c r="M11" s="330">
        <f>'Accueil et vérifications'!O18</f>
        <v>2026</v>
      </c>
      <c r="N11" s="330">
        <f>'Accueil et vérifications'!P18</f>
        <v>2027</v>
      </c>
      <c r="O11" s="330">
        <f>'Accueil et vérifications'!Q18</f>
        <v>2028</v>
      </c>
      <c r="P11" s="330">
        <f>'Accueil et vérifications'!R18</f>
        <v>2029</v>
      </c>
      <c r="Q11" s="330">
        <f>'Accueil et vérifications'!S18</f>
        <v>2030</v>
      </c>
      <c r="R11" s="330">
        <f>'Accueil et vérifications'!T18</f>
        <v>2031</v>
      </c>
      <c r="S11" s="330">
        <f>'Accueil et vérifications'!U18</f>
        <v>2032</v>
      </c>
    </row>
    <row r="12" spans="2:19">
      <c r="B12" s="482" t="s">
        <v>122</v>
      </c>
      <c r="C12" s="483"/>
      <c r="D12" s="483"/>
      <c r="E12" s="483"/>
      <c r="F12" s="335" t="s">
        <v>275</v>
      </c>
      <c r="G12" s="124"/>
      <c r="H12" s="124"/>
      <c r="I12" s="124"/>
      <c r="J12" s="124"/>
      <c r="K12" s="124"/>
      <c r="L12" s="124"/>
      <c r="M12" s="124"/>
      <c r="N12" s="124"/>
      <c r="O12" s="124"/>
      <c r="P12" s="124"/>
      <c r="Q12" s="124"/>
      <c r="R12" s="124"/>
      <c r="S12" s="100"/>
    </row>
    <row r="13" spans="2:19" ht="20">
      <c r="B13" s="484" t="s">
        <v>123</v>
      </c>
      <c r="C13" s="485"/>
      <c r="D13" s="485"/>
      <c r="E13" s="485"/>
      <c r="F13" s="336" t="s">
        <v>363</v>
      </c>
      <c r="G13" s="101"/>
      <c r="H13" s="101"/>
      <c r="I13" s="101"/>
      <c r="J13" s="101"/>
      <c r="K13" s="101"/>
      <c r="L13" s="101"/>
      <c r="M13" s="101"/>
      <c r="N13" s="101"/>
      <c r="O13" s="101"/>
      <c r="P13" s="101"/>
      <c r="Q13" s="101"/>
      <c r="R13" s="101"/>
      <c r="S13" s="102"/>
    </row>
    <row r="14" spans="2:19" ht="20">
      <c r="B14" s="486" t="s">
        <v>124</v>
      </c>
      <c r="C14" s="487"/>
      <c r="D14" s="487"/>
      <c r="E14" s="487"/>
      <c r="F14" s="337" t="s">
        <v>363</v>
      </c>
      <c r="G14" s="125"/>
      <c r="H14" s="125"/>
      <c r="I14" s="125"/>
      <c r="J14" s="125"/>
      <c r="K14" s="125"/>
      <c r="L14" s="125"/>
      <c r="M14" s="125"/>
      <c r="N14" s="125"/>
      <c r="O14" s="125"/>
      <c r="P14" s="125"/>
      <c r="Q14" s="125"/>
      <c r="R14" s="125"/>
      <c r="S14" s="103"/>
    </row>
    <row r="15" spans="2:19">
      <c r="B15" s="488" t="s">
        <v>125</v>
      </c>
      <c r="C15" s="489"/>
      <c r="D15" s="489"/>
      <c r="E15" s="489"/>
      <c r="F15" s="338" t="s">
        <v>276</v>
      </c>
      <c r="G15" s="126"/>
      <c r="H15" s="126"/>
      <c r="I15" s="126"/>
      <c r="J15" s="126"/>
      <c r="K15" s="126"/>
      <c r="L15" s="126"/>
      <c r="M15" s="126"/>
      <c r="N15" s="126"/>
      <c r="O15" s="126"/>
      <c r="P15" s="126"/>
      <c r="Q15" s="126"/>
      <c r="R15" s="126"/>
      <c r="S15" s="104"/>
    </row>
    <row r="16" spans="2:19">
      <c r="B16" s="490" t="s">
        <v>126</v>
      </c>
      <c r="C16" s="491"/>
      <c r="D16" s="491"/>
      <c r="E16" s="491"/>
      <c r="F16" s="339" t="s">
        <v>277</v>
      </c>
      <c r="G16" s="105"/>
      <c r="H16" s="105"/>
      <c r="I16" s="105"/>
      <c r="J16" s="105"/>
      <c r="K16" s="105"/>
      <c r="L16" s="105"/>
      <c r="M16" s="105"/>
      <c r="N16" s="105"/>
      <c r="O16" s="105"/>
      <c r="P16" s="105"/>
      <c r="Q16" s="105"/>
      <c r="R16" s="105"/>
      <c r="S16" s="106"/>
    </row>
    <row r="17" spans="2:19" ht="16" thickBot="1">
      <c r="B17" s="476" t="s">
        <v>127</v>
      </c>
      <c r="C17" s="477"/>
      <c r="D17" s="477"/>
      <c r="E17" s="477"/>
      <c r="F17" s="340"/>
      <c r="G17" s="134">
        <f>G12+G15+G16</f>
        <v>0</v>
      </c>
      <c r="H17" s="134">
        <f>H12+H15+H16</f>
        <v>0</v>
      </c>
      <c r="I17" s="134">
        <f>I12+I15+I16</f>
        <v>0</v>
      </c>
      <c r="J17" s="134">
        <f>J12+J15+J16</f>
        <v>0</v>
      </c>
      <c r="K17" s="134">
        <f t="shared" ref="K17:R17" si="0">K12+K15+K16</f>
        <v>0</v>
      </c>
      <c r="L17" s="134">
        <f t="shared" si="0"/>
        <v>0</v>
      </c>
      <c r="M17" s="134">
        <f t="shared" si="0"/>
        <v>0</v>
      </c>
      <c r="N17" s="134">
        <f t="shared" si="0"/>
        <v>0</v>
      </c>
      <c r="O17" s="134">
        <f t="shared" si="0"/>
        <v>0</v>
      </c>
      <c r="P17" s="134">
        <f t="shared" si="0"/>
        <v>0</v>
      </c>
      <c r="Q17" s="134">
        <f t="shared" si="0"/>
        <v>0</v>
      </c>
      <c r="R17" s="134">
        <f t="shared" si="0"/>
        <v>0</v>
      </c>
      <c r="S17" s="135">
        <f>S12+S15+S16</f>
        <v>0</v>
      </c>
    </row>
    <row r="18" spans="2:19">
      <c r="B18" s="478" t="s">
        <v>128</v>
      </c>
      <c r="C18" s="479"/>
      <c r="D18" s="479"/>
      <c r="E18" s="479"/>
      <c r="F18" s="335" t="s">
        <v>278</v>
      </c>
      <c r="G18" s="127"/>
      <c r="H18" s="127"/>
      <c r="I18" s="127"/>
      <c r="J18" s="127"/>
      <c r="K18" s="127"/>
      <c r="L18" s="127"/>
      <c r="M18" s="127"/>
      <c r="N18" s="127"/>
      <c r="O18" s="127"/>
      <c r="P18" s="127"/>
      <c r="Q18" s="127"/>
      <c r="R18" s="127"/>
      <c r="S18" s="107"/>
    </row>
    <row r="19" spans="2:19">
      <c r="B19" s="480" t="s">
        <v>129</v>
      </c>
      <c r="C19" s="481"/>
      <c r="D19" s="481"/>
      <c r="E19" s="481"/>
      <c r="F19" s="336" t="s">
        <v>279</v>
      </c>
      <c r="G19" s="128"/>
      <c r="H19" s="128"/>
      <c r="I19" s="128"/>
      <c r="J19" s="128"/>
      <c r="K19" s="128"/>
      <c r="L19" s="128"/>
      <c r="M19" s="128"/>
      <c r="N19" s="128"/>
      <c r="O19" s="128"/>
      <c r="P19" s="128"/>
      <c r="Q19" s="128"/>
      <c r="R19" s="128"/>
      <c r="S19" s="108"/>
    </row>
    <row r="20" spans="2:19">
      <c r="B20" s="506" t="s">
        <v>130</v>
      </c>
      <c r="C20" s="507"/>
      <c r="D20" s="507"/>
      <c r="E20" s="507"/>
      <c r="F20" s="336" t="s">
        <v>280</v>
      </c>
      <c r="G20" s="129"/>
      <c r="H20" s="129"/>
      <c r="I20" s="129"/>
      <c r="J20" s="129"/>
      <c r="K20" s="129"/>
      <c r="L20" s="129"/>
      <c r="M20" s="129"/>
      <c r="N20" s="129"/>
      <c r="O20" s="129"/>
      <c r="P20" s="129"/>
      <c r="Q20" s="129"/>
      <c r="R20" s="129"/>
      <c r="S20" s="109"/>
    </row>
    <row r="21" spans="2:19" ht="20">
      <c r="B21" s="484" t="s">
        <v>131</v>
      </c>
      <c r="C21" s="485"/>
      <c r="D21" s="485"/>
      <c r="E21" s="485"/>
      <c r="F21" s="336" t="s">
        <v>273</v>
      </c>
      <c r="G21" s="110"/>
      <c r="H21" s="110"/>
      <c r="I21" s="110"/>
      <c r="J21" s="110"/>
      <c r="K21" s="110"/>
      <c r="L21" s="110"/>
      <c r="M21" s="110"/>
      <c r="N21" s="110"/>
      <c r="O21" s="110"/>
      <c r="P21" s="110"/>
      <c r="Q21" s="110"/>
      <c r="R21" s="110"/>
      <c r="S21" s="111"/>
    </row>
    <row r="22" spans="2:19" ht="20">
      <c r="B22" s="486" t="s">
        <v>132</v>
      </c>
      <c r="C22" s="487"/>
      <c r="D22" s="487"/>
      <c r="E22" s="487"/>
      <c r="F22" s="337" t="s">
        <v>363</v>
      </c>
      <c r="G22" s="130"/>
      <c r="H22" s="130"/>
      <c r="I22" s="130"/>
      <c r="J22" s="130"/>
      <c r="K22" s="130"/>
      <c r="L22" s="130"/>
      <c r="M22" s="130"/>
      <c r="N22" s="130"/>
      <c r="O22" s="130"/>
      <c r="P22" s="130"/>
      <c r="Q22" s="130"/>
      <c r="R22" s="130"/>
      <c r="S22" s="112"/>
    </row>
    <row r="23" spans="2:19">
      <c r="B23" s="473" t="s">
        <v>133</v>
      </c>
      <c r="C23" s="474"/>
      <c r="D23" s="474"/>
      <c r="E23" s="474"/>
      <c r="F23" s="341"/>
      <c r="G23" s="136">
        <f>G18+G19+G20</f>
        <v>0</v>
      </c>
      <c r="H23" s="136">
        <f>H18+H19+H20</f>
        <v>0</v>
      </c>
      <c r="I23" s="136">
        <f>I18+I19+I20</f>
        <v>0</v>
      </c>
      <c r="J23" s="136">
        <f t="shared" ref="J23:R23" si="1">J18+J19+J20</f>
        <v>0</v>
      </c>
      <c r="K23" s="136">
        <f t="shared" si="1"/>
        <v>0</v>
      </c>
      <c r="L23" s="136">
        <f t="shared" si="1"/>
        <v>0</v>
      </c>
      <c r="M23" s="136">
        <f t="shared" si="1"/>
        <v>0</v>
      </c>
      <c r="N23" s="136">
        <f t="shared" si="1"/>
        <v>0</v>
      </c>
      <c r="O23" s="136">
        <f t="shared" si="1"/>
        <v>0</v>
      </c>
      <c r="P23" s="136">
        <f t="shared" si="1"/>
        <v>0</v>
      </c>
      <c r="Q23" s="136">
        <f t="shared" si="1"/>
        <v>0</v>
      </c>
      <c r="R23" s="136">
        <f t="shared" si="1"/>
        <v>0</v>
      </c>
      <c r="S23" s="137">
        <f>S18+S19+S20</f>
        <v>0</v>
      </c>
    </row>
    <row r="24" spans="2:19" ht="16" thickBot="1">
      <c r="B24" s="476" t="s">
        <v>134</v>
      </c>
      <c r="C24" s="477"/>
      <c r="D24" s="477"/>
      <c r="E24" s="477"/>
      <c r="F24" s="342"/>
      <c r="G24" s="134">
        <f>G17-G23</f>
        <v>0</v>
      </c>
      <c r="H24" s="134">
        <f>H17-H23</f>
        <v>0</v>
      </c>
      <c r="I24" s="134">
        <f t="shared" ref="I24:R24" si="2">I17-I23</f>
        <v>0</v>
      </c>
      <c r="J24" s="134">
        <f t="shared" si="2"/>
        <v>0</v>
      </c>
      <c r="K24" s="134">
        <f t="shared" si="2"/>
        <v>0</v>
      </c>
      <c r="L24" s="134">
        <f t="shared" si="2"/>
        <v>0</v>
      </c>
      <c r="M24" s="134">
        <f t="shared" si="2"/>
        <v>0</v>
      </c>
      <c r="N24" s="134">
        <f t="shared" si="2"/>
        <v>0</v>
      </c>
      <c r="O24" s="134">
        <f t="shared" si="2"/>
        <v>0</v>
      </c>
      <c r="P24" s="134">
        <f t="shared" si="2"/>
        <v>0</v>
      </c>
      <c r="Q24" s="134">
        <f t="shared" si="2"/>
        <v>0</v>
      </c>
      <c r="R24" s="134">
        <f t="shared" si="2"/>
        <v>0</v>
      </c>
      <c r="S24" s="135">
        <f>S17-S23</f>
        <v>0</v>
      </c>
    </row>
    <row r="25" spans="2:19">
      <c r="B25" s="508" t="s">
        <v>135</v>
      </c>
      <c r="C25" s="509"/>
      <c r="D25" s="509"/>
      <c r="E25" s="509"/>
      <c r="F25" s="335" t="s">
        <v>283</v>
      </c>
      <c r="G25" s="127"/>
      <c r="H25" s="127"/>
      <c r="I25" s="127"/>
      <c r="J25" s="127"/>
      <c r="K25" s="127"/>
      <c r="L25" s="127"/>
      <c r="M25" s="127"/>
      <c r="N25" s="127"/>
      <c r="O25" s="127"/>
      <c r="P25" s="127"/>
      <c r="Q25" s="127"/>
      <c r="R25" s="127"/>
      <c r="S25" s="107"/>
    </row>
    <row r="26" spans="2:19">
      <c r="B26" s="480" t="s">
        <v>136</v>
      </c>
      <c r="C26" s="481"/>
      <c r="D26" s="481"/>
      <c r="E26" s="481"/>
      <c r="F26" s="336" t="s">
        <v>281</v>
      </c>
      <c r="G26" s="128"/>
      <c r="H26" s="128"/>
      <c r="I26" s="128"/>
      <c r="J26" s="128"/>
      <c r="K26" s="128"/>
      <c r="L26" s="128"/>
      <c r="M26" s="128"/>
      <c r="N26" s="128"/>
      <c r="O26" s="128"/>
      <c r="P26" s="128"/>
      <c r="Q26" s="128"/>
      <c r="R26" s="128"/>
      <c r="S26" s="108"/>
    </row>
    <row r="27" spans="2:19">
      <c r="B27" s="510" t="s">
        <v>137</v>
      </c>
      <c r="C27" s="511"/>
      <c r="D27" s="511"/>
      <c r="E27" s="511"/>
      <c r="F27" s="343" t="s">
        <v>282</v>
      </c>
      <c r="G27" s="131"/>
      <c r="H27" s="131"/>
      <c r="I27" s="131"/>
      <c r="J27" s="131"/>
      <c r="K27" s="131"/>
      <c r="L27" s="131"/>
      <c r="M27" s="131"/>
      <c r="N27" s="131"/>
      <c r="O27" s="131"/>
      <c r="P27" s="131"/>
      <c r="Q27" s="131"/>
      <c r="R27" s="131"/>
      <c r="S27" s="113"/>
    </row>
    <row r="28" spans="2:19" ht="16" thickBot="1">
      <c r="B28" s="476" t="s">
        <v>138</v>
      </c>
      <c r="C28" s="477"/>
      <c r="D28" s="477"/>
      <c r="E28" s="477"/>
      <c r="F28" s="342"/>
      <c r="G28" s="134">
        <f>G24+G25-G26-G27</f>
        <v>0</v>
      </c>
      <c r="H28" s="134">
        <f>H24+H25-H26-H27</f>
        <v>0</v>
      </c>
      <c r="I28" s="134">
        <f t="shared" ref="I28:R28" si="3">I24+I25-I26-I27</f>
        <v>0</v>
      </c>
      <c r="J28" s="134">
        <f t="shared" si="3"/>
        <v>0</v>
      </c>
      <c r="K28" s="134">
        <f t="shared" si="3"/>
        <v>0</v>
      </c>
      <c r="L28" s="134">
        <f t="shared" si="3"/>
        <v>0</v>
      </c>
      <c r="M28" s="134">
        <f t="shared" si="3"/>
        <v>0</v>
      </c>
      <c r="N28" s="134">
        <f t="shared" si="3"/>
        <v>0</v>
      </c>
      <c r="O28" s="134">
        <f t="shared" si="3"/>
        <v>0</v>
      </c>
      <c r="P28" s="134">
        <f t="shared" si="3"/>
        <v>0</v>
      </c>
      <c r="Q28" s="134">
        <f t="shared" si="3"/>
        <v>0</v>
      </c>
      <c r="R28" s="134">
        <f t="shared" si="3"/>
        <v>0</v>
      </c>
      <c r="S28" s="135">
        <f>S24+S25-S26-S27</f>
        <v>0</v>
      </c>
    </row>
    <row r="29" spans="2:19" ht="20">
      <c r="B29" s="508" t="s">
        <v>139</v>
      </c>
      <c r="C29" s="509"/>
      <c r="D29" s="509"/>
      <c r="E29" s="509"/>
      <c r="F29" s="335" t="s">
        <v>390</v>
      </c>
      <c r="G29" s="127"/>
      <c r="H29" s="127"/>
      <c r="I29" s="127"/>
      <c r="J29" s="127"/>
      <c r="K29" s="127"/>
      <c r="L29" s="127"/>
      <c r="M29" s="127"/>
      <c r="N29" s="127"/>
      <c r="O29" s="127"/>
      <c r="P29" s="127"/>
      <c r="Q29" s="127"/>
      <c r="R29" s="127"/>
      <c r="S29" s="107"/>
    </row>
    <row r="30" spans="2:19">
      <c r="B30" s="480" t="s">
        <v>140</v>
      </c>
      <c r="C30" s="481"/>
      <c r="D30" s="481"/>
      <c r="E30" s="481"/>
      <c r="F30" s="336" t="s">
        <v>284</v>
      </c>
      <c r="G30" s="128"/>
      <c r="H30" s="128"/>
      <c r="I30" s="128"/>
      <c r="J30" s="128"/>
      <c r="K30" s="128"/>
      <c r="L30" s="128"/>
      <c r="M30" s="128"/>
      <c r="N30" s="128"/>
      <c r="O30" s="128"/>
      <c r="P30" s="128"/>
      <c r="Q30" s="128"/>
      <c r="R30" s="128"/>
      <c r="S30" s="108"/>
    </row>
    <row r="31" spans="2:19">
      <c r="B31" s="510" t="s">
        <v>141</v>
      </c>
      <c r="C31" s="511"/>
      <c r="D31" s="511"/>
      <c r="E31" s="511"/>
      <c r="F31" s="343" t="s">
        <v>291</v>
      </c>
      <c r="G31" s="131"/>
      <c r="H31" s="131"/>
      <c r="I31" s="131"/>
      <c r="J31" s="131"/>
      <c r="K31" s="131"/>
      <c r="L31" s="131"/>
      <c r="M31" s="131"/>
      <c r="N31" s="131"/>
      <c r="O31" s="131"/>
      <c r="P31" s="131"/>
      <c r="Q31" s="131"/>
      <c r="R31" s="131"/>
      <c r="S31" s="113"/>
    </row>
    <row r="32" spans="2:19" ht="16" thickBot="1">
      <c r="B32" s="476" t="s">
        <v>142</v>
      </c>
      <c r="C32" s="477"/>
      <c r="D32" s="477"/>
      <c r="E32" s="477"/>
      <c r="F32" s="342"/>
      <c r="G32" s="134">
        <f t="shared" ref="G32:S32" si="4">G28-G29-G30+G31</f>
        <v>0</v>
      </c>
      <c r="H32" s="134">
        <f t="shared" si="4"/>
        <v>0</v>
      </c>
      <c r="I32" s="134">
        <f t="shared" si="4"/>
        <v>0</v>
      </c>
      <c r="J32" s="134">
        <f t="shared" si="4"/>
        <v>0</v>
      </c>
      <c r="K32" s="134">
        <f t="shared" si="4"/>
        <v>0</v>
      </c>
      <c r="L32" s="134">
        <f t="shared" si="4"/>
        <v>0</v>
      </c>
      <c r="M32" s="134">
        <f t="shared" si="4"/>
        <v>0</v>
      </c>
      <c r="N32" s="134">
        <f t="shared" si="4"/>
        <v>0</v>
      </c>
      <c r="O32" s="134">
        <f t="shared" si="4"/>
        <v>0</v>
      </c>
      <c r="P32" s="134">
        <f t="shared" si="4"/>
        <v>0</v>
      </c>
      <c r="Q32" s="134">
        <f t="shared" si="4"/>
        <v>0</v>
      </c>
      <c r="R32" s="134">
        <f t="shared" si="4"/>
        <v>0</v>
      </c>
      <c r="S32" s="135">
        <f t="shared" si="4"/>
        <v>0</v>
      </c>
    </row>
    <row r="33" spans="2:19">
      <c r="B33" s="508" t="s">
        <v>143</v>
      </c>
      <c r="C33" s="509"/>
      <c r="D33" s="509"/>
      <c r="E33" s="509"/>
      <c r="F33" s="335" t="s">
        <v>285</v>
      </c>
      <c r="G33" s="127"/>
      <c r="H33" s="127"/>
      <c r="I33" s="127"/>
      <c r="J33" s="127"/>
      <c r="K33" s="127"/>
      <c r="L33" s="127"/>
      <c r="M33" s="127"/>
      <c r="N33" s="127"/>
      <c r="O33" s="127"/>
      <c r="P33" s="127"/>
      <c r="Q33" s="127"/>
      <c r="R33" s="127"/>
      <c r="S33" s="107"/>
    </row>
    <row r="34" spans="2:19">
      <c r="B34" s="510" t="s">
        <v>144</v>
      </c>
      <c r="C34" s="511"/>
      <c r="D34" s="511"/>
      <c r="E34" s="511"/>
      <c r="F34" s="339" t="s">
        <v>286</v>
      </c>
      <c r="G34" s="128"/>
      <c r="H34" s="128"/>
      <c r="I34" s="128"/>
      <c r="J34" s="128"/>
      <c r="K34" s="128"/>
      <c r="L34" s="128"/>
      <c r="M34" s="128"/>
      <c r="N34" s="128"/>
      <c r="O34" s="128"/>
      <c r="P34" s="128"/>
      <c r="Q34" s="128"/>
      <c r="R34" s="128"/>
      <c r="S34" s="108"/>
    </row>
    <row r="35" spans="2:19" ht="16" thickBot="1">
      <c r="B35" s="476" t="s">
        <v>145</v>
      </c>
      <c r="C35" s="477"/>
      <c r="D35" s="477"/>
      <c r="E35" s="477"/>
      <c r="F35" s="342"/>
      <c r="G35" s="134">
        <f>G32+G33-G34</f>
        <v>0</v>
      </c>
      <c r="H35" s="134">
        <f>H32+H33-H34</f>
        <v>0</v>
      </c>
      <c r="I35" s="134">
        <f t="shared" ref="I35:R35" si="5">I32+I33-I34</f>
        <v>0</v>
      </c>
      <c r="J35" s="134">
        <f t="shared" si="5"/>
        <v>0</v>
      </c>
      <c r="K35" s="134">
        <f t="shared" si="5"/>
        <v>0</v>
      </c>
      <c r="L35" s="134">
        <f t="shared" si="5"/>
        <v>0</v>
      </c>
      <c r="M35" s="134">
        <f t="shared" si="5"/>
        <v>0</v>
      </c>
      <c r="N35" s="134">
        <f t="shared" si="5"/>
        <v>0</v>
      </c>
      <c r="O35" s="134">
        <f t="shared" si="5"/>
        <v>0</v>
      </c>
      <c r="P35" s="134">
        <f t="shared" si="5"/>
        <v>0</v>
      </c>
      <c r="Q35" s="134">
        <f t="shared" si="5"/>
        <v>0</v>
      </c>
      <c r="R35" s="134">
        <f t="shared" si="5"/>
        <v>0</v>
      </c>
      <c r="S35" s="135">
        <f>S32+S33-S34</f>
        <v>0</v>
      </c>
    </row>
    <row r="36" spans="2:19">
      <c r="B36" s="508" t="s">
        <v>146</v>
      </c>
      <c r="C36" s="509"/>
      <c r="D36" s="509"/>
      <c r="E36" s="509"/>
      <c r="F36" s="335" t="s">
        <v>287</v>
      </c>
      <c r="G36" s="127"/>
      <c r="H36" s="127"/>
      <c r="I36" s="127"/>
      <c r="J36" s="127"/>
      <c r="K36" s="127"/>
      <c r="L36" s="127"/>
      <c r="M36" s="127"/>
      <c r="N36" s="127"/>
      <c r="O36" s="127"/>
      <c r="P36" s="127"/>
      <c r="Q36" s="127"/>
      <c r="R36" s="127"/>
      <c r="S36" s="107"/>
    </row>
    <row r="37" spans="2:19">
      <c r="B37" s="480" t="s">
        <v>147</v>
      </c>
      <c r="C37" s="481"/>
      <c r="D37" s="481"/>
      <c r="E37" s="481"/>
      <c r="F37" s="336" t="s">
        <v>288</v>
      </c>
      <c r="G37" s="128"/>
      <c r="H37" s="128"/>
      <c r="I37" s="128"/>
      <c r="J37" s="128"/>
      <c r="K37" s="128"/>
      <c r="L37" s="128"/>
      <c r="M37" s="128"/>
      <c r="N37" s="128"/>
      <c r="O37" s="128"/>
      <c r="P37" s="128"/>
      <c r="Q37" s="128"/>
      <c r="R37" s="128"/>
      <c r="S37" s="108"/>
    </row>
    <row r="38" spans="2:19">
      <c r="B38" s="480" t="s">
        <v>148</v>
      </c>
      <c r="C38" s="481"/>
      <c r="D38" s="481"/>
      <c r="E38" s="481"/>
      <c r="F38" s="344" t="s">
        <v>289</v>
      </c>
      <c r="G38" s="132"/>
      <c r="H38" s="132"/>
      <c r="I38" s="132"/>
      <c r="J38" s="132"/>
      <c r="K38" s="132"/>
      <c r="L38" s="132"/>
      <c r="M38" s="132"/>
      <c r="N38" s="132"/>
      <c r="O38" s="132"/>
      <c r="P38" s="132"/>
      <c r="Q38" s="132"/>
      <c r="R38" s="132"/>
      <c r="S38" s="114"/>
    </row>
    <row r="39" spans="2:19" ht="16" thickBot="1">
      <c r="B39" s="515" t="s">
        <v>149</v>
      </c>
      <c r="C39" s="516"/>
      <c r="D39" s="516"/>
      <c r="E39" s="516"/>
      <c r="F39" s="345" t="s">
        <v>290</v>
      </c>
      <c r="G39" s="133"/>
      <c r="H39" s="133"/>
      <c r="I39" s="133"/>
      <c r="J39" s="133"/>
      <c r="K39" s="133"/>
      <c r="L39" s="133"/>
      <c r="M39" s="133"/>
      <c r="N39" s="133"/>
      <c r="O39" s="133"/>
      <c r="P39" s="133"/>
      <c r="Q39" s="133"/>
      <c r="R39" s="133"/>
      <c r="S39" s="115"/>
    </row>
    <row r="40" spans="2:19" ht="16" thickBot="1">
      <c r="B40" s="517" t="s">
        <v>150</v>
      </c>
      <c r="C40" s="518"/>
      <c r="D40" s="518"/>
      <c r="E40" s="518"/>
      <c r="F40" s="138"/>
      <c r="G40" s="138">
        <f>G35+G36-G37-G38-G39</f>
        <v>0</v>
      </c>
      <c r="H40" s="138">
        <f>H35+H36-H37-H38-H39</f>
        <v>0</v>
      </c>
      <c r="I40" s="138">
        <f t="shared" ref="I40:R40" si="6">I35+I36-I37-I38-I39</f>
        <v>0</v>
      </c>
      <c r="J40" s="138">
        <f t="shared" si="6"/>
        <v>0</v>
      </c>
      <c r="K40" s="138">
        <f t="shared" si="6"/>
        <v>0</v>
      </c>
      <c r="L40" s="138">
        <f t="shared" si="6"/>
        <v>0</v>
      </c>
      <c r="M40" s="138">
        <f t="shared" si="6"/>
        <v>0</v>
      </c>
      <c r="N40" s="138">
        <f t="shared" si="6"/>
        <v>0</v>
      </c>
      <c r="O40" s="138">
        <f t="shared" si="6"/>
        <v>0</v>
      </c>
      <c r="P40" s="138">
        <f t="shared" si="6"/>
        <v>0</v>
      </c>
      <c r="Q40" s="138">
        <f t="shared" si="6"/>
        <v>0</v>
      </c>
      <c r="R40" s="138">
        <f t="shared" si="6"/>
        <v>0</v>
      </c>
      <c r="S40" s="139">
        <f>S35+S36-S37-S38-S39</f>
        <v>0</v>
      </c>
    </row>
    <row r="41" spans="2:19" ht="16" thickBot="1">
      <c r="B41" s="346"/>
      <c r="C41" s="116"/>
      <c r="D41" s="116"/>
      <c r="E41" s="116"/>
      <c r="F41" s="116"/>
      <c r="G41" s="117"/>
      <c r="H41" s="117"/>
      <c r="I41" s="117"/>
      <c r="J41" s="117"/>
      <c r="K41" s="117"/>
      <c r="L41" s="117"/>
      <c r="M41" s="117"/>
      <c r="N41" s="117"/>
      <c r="O41" s="117"/>
      <c r="P41" s="117"/>
      <c r="Q41" s="117"/>
      <c r="R41" s="117"/>
      <c r="S41" s="117"/>
    </row>
    <row r="42" spans="2:19" ht="30">
      <c r="B42" s="512" t="s">
        <v>151</v>
      </c>
      <c r="C42" s="513"/>
      <c r="D42" s="513"/>
      <c r="E42" s="513"/>
      <c r="F42" s="347" t="s">
        <v>361</v>
      </c>
      <c r="G42" s="118"/>
      <c r="H42" s="118"/>
      <c r="I42" s="118"/>
      <c r="J42" s="118"/>
      <c r="K42" s="118"/>
      <c r="L42" s="118"/>
      <c r="M42" s="118"/>
      <c r="N42" s="118"/>
      <c r="O42" s="118"/>
      <c r="P42" s="118"/>
      <c r="Q42" s="118"/>
      <c r="R42" s="118"/>
      <c r="S42" s="119"/>
    </row>
    <row r="43" spans="2:19" ht="31" customHeight="1">
      <c r="B43" s="473" t="s">
        <v>153</v>
      </c>
      <c r="C43" s="474"/>
      <c r="D43" s="474"/>
      <c r="E43" s="474"/>
      <c r="F43" s="475"/>
      <c r="G43" s="140">
        <f t="shared" ref="G43:S43" si="7">G40+G29+G37-G36</f>
        <v>0</v>
      </c>
      <c r="H43" s="140">
        <f t="shared" si="7"/>
        <v>0</v>
      </c>
      <c r="I43" s="140">
        <f t="shared" si="7"/>
        <v>0</v>
      </c>
      <c r="J43" s="140">
        <f t="shared" si="7"/>
        <v>0</v>
      </c>
      <c r="K43" s="140">
        <f t="shared" si="7"/>
        <v>0</v>
      </c>
      <c r="L43" s="140">
        <f t="shared" si="7"/>
        <v>0</v>
      </c>
      <c r="M43" s="140">
        <f t="shared" si="7"/>
        <v>0</v>
      </c>
      <c r="N43" s="140">
        <f t="shared" si="7"/>
        <v>0</v>
      </c>
      <c r="O43" s="140">
        <f t="shared" si="7"/>
        <v>0</v>
      </c>
      <c r="P43" s="140">
        <f t="shared" si="7"/>
        <v>0</v>
      </c>
      <c r="Q43" s="140">
        <f t="shared" si="7"/>
        <v>0</v>
      </c>
      <c r="R43" s="140">
        <f t="shared" si="7"/>
        <v>0</v>
      </c>
      <c r="S43" s="141">
        <f t="shared" si="7"/>
        <v>0</v>
      </c>
    </row>
    <row r="44" spans="2:19" ht="16" customHeight="1">
      <c r="B44" s="470" t="s">
        <v>266</v>
      </c>
      <c r="C44" s="471"/>
      <c r="D44" s="471"/>
      <c r="E44" s="471"/>
      <c r="F44" s="472"/>
      <c r="G44" s="333"/>
      <c r="H44" s="333"/>
      <c r="I44" s="333"/>
      <c r="J44" s="333"/>
      <c r="K44" s="333"/>
      <c r="L44" s="333"/>
      <c r="M44" s="333"/>
      <c r="N44" s="333"/>
      <c r="O44" s="333"/>
      <c r="P44" s="333"/>
      <c r="Q44" s="333"/>
      <c r="R44" s="333"/>
      <c r="S44" s="334"/>
    </row>
    <row r="45" spans="2:19" ht="89.5" customHeight="1" thickBot="1">
      <c r="B45" s="467" t="s">
        <v>267</v>
      </c>
      <c r="C45" s="468"/>
      <c r="D45" s="468"/>
      <c r="E45" s="468"/>
      <c r="F45" s="469"/>
      <c r="G45" s="332"/>
      <c r="H45" s="332"/>
      <c r="I45" s="332"/>
      <c r="J45" s="332"/>
      <c r="K45" s="332"/>
      <c r="L45" s="332"/>
      <c r="M45" s="332"/>
      <c r="N45" s="332"/>
      <c r="O45" s="332"/>
      <c r="P45" s="332"/>
      <c r="Q45" s="332"/>
      <c r="R45" s="332"/>
      <c r="S45" s="348"/>
    </row>
    <row r="46" spans="2:19">
      <c r="B46" s="514"/>
      <c r="C46" s="514"/>
      <c r="D46" s="514"/>
      <c r="E46" s="514"/>
      <c r="F46" s="121"/>
      <c r="G46" s="121"/>
      <c r="H46" s="120"/>
      <c r="I46" s="120"/>
      <c r="J46" s="120"/>
      <c r="K46" s="120"/>
      <c r="L46" s="120"/>
      <c r="M46" s="94"/>
      <c r="N46" s="94"/>
    </row>
    <row r="47" spans="2:19">
      <c r="B47" s="350" t="s">
        <v>57</v>
      </c>
      <c r="C47" s="464" t="s">
        <v>362</v>
      </c>
      <c r="D47" s="465"/>
      <c r="E47" s="465"/>
      <c r="F47" s="466"/>
      <c r="G47" s="372"/>
      <c r="H47" s="120"/>
      <c r="I47" s="120"/>
      <c r="J47" s="120"/>
      <c r="K47" s="120"/>
      <c r="L47" s="120"/>
      <c r="M47" s="94"/>
      <c r="N47" s="94"/>
    </row>
    <row r="48" spans="2:19" ht="21.5" customHeight="1">
      <c r="B48" s="331" t="s">
        <v>363</v>
      </c>
      <c r="C48" s="464" t="s">
        <v>364</v>
      </c>
      <c r="D48" s="465"/>
      <c r="E48" s="465"/>
      <c r="F48" s="466"/>
      <c r="G48" s="372"/>
      <c r="H48" s="120"/>
      <c r="I48" s="120"/>
      <c r="J48" s="120"/>
      <c r="K48" s="120"/>
      <c r="L48" s="120"/>
      <c r="M48" s="94"/>
      <c r="N48" s="94"/>
    </row>
  </sheetData>
  <mergeCells count="42">
    <mergeCell ref="B42:E42"/>
    <mergeCell ref="B46:E46"/>
    <mergeCell ref="B36:E36"/>
    <mergeCell ref="B37:E37"/>
    <mergeCell ref="B38:E38"/>
    <mergeCell ref="B39:E39"/>
    <mergeCell ref="B40:E40"/>
    <mergeCell ref="B20:E20"/>
    <mergeCell ref="B21:E21"/>
    <mergeCell ref="B22:E22"/>
    <mergeCell ref="B35:E35"/>
    <mergeCell ref="B24:E24"/>
    <mergeCell ref="B25:E25"/>
    <mergeCell ref="B26:E26"/>
    <mergeCell ref="B27:E27"/>
    <mergeCell ref="B28:E28"/>
    <mergeCell ref="B29:E29"/>
    <mergeCell ref="B30:E30"/>
    <mergeCell ref="B31:E31"/>
    <mergeCell ref="B32:E32"/>
    <mergeCell ref="B33:E33"/>
    <mergeCell ref="B34:E34"/>
    <mergeCell ref="B23:E23"/>
    <mergeCell ref="B1:S3"/>
    <mergeCell ref="B11:E11"/>
    <mergeCell ref="H6:L6"/>
    <mergeCell ref="C7:E7"/>
    <mergeCell ref="H7:L7"/>
    <mergeCell ref="C9:E9"/>
    <mergeCell ref="B17:E17"/>
    <mergeCell ref="B18:E18"/>
    <mergeCell ref="B19:E19"/>
    <mergeCell ref="B12:E12"/>
    <mergeCell ref="B13:E13"/>
    <mergeCell ref="B14:E14"/>
    <mergeCell ref="B15:E15"/>
    <mergeCell ref="B16:E16"/>
    <mergeCell ref="C48:F48"/>
    <mergeCell ref="B45:F45"/>
    <mergeCell ref="B44:F44"/>
    <mergeCell ref="B43:F43"/>
    <mergeCell ref="C47:F47"/>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C5CA3D-0831-4E6D-912A-B10134019CAD}">
            <xm:f>G$44+'Plan de financement'!E$12&lt;&gt;G$45</xm:f>
            <x14:dxf>
              <font>
                <strike val="0"/>
                <color rgb="FFC00000"/>
              </font>
              <fill>
                <patternFill>
                  <bgColor rgb="FFF2DBD8"/>
                </patternFill>
              </fill>
            </x14:dxf>
          </x14:cfRule>
          <xm:sqref>G45:S45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BE6C-8837-45D7-A384-72E8E985371C}">
  <sheetPr>
    <tabColor rgb="FF00B0F0"/>
  </sheetPr>
  <dimension ref="A1:T39"/>
  <sheetViews>
    <sheetView showGridLines="0" tabSelected="1" zoomScale="96" zoomScaleNormal="100" workbookViewId="0">
      <selection activeCell="E13" sqref="E13"/>
    </sheetView>
  </sheetViews>
  <sheetFormatPr baseColWidth="10" defaultColWidth="11" defaultRowHeight="14"/>
  <cols>
    <col min="1" max="1" width="28.1640625" style="39" customWidth="1"/>
    <col min="2" max="2" width="29.75" style="39" customWidth="1"/>
    <col min="3" max="3" width="2.4140625" style="39" customWidth="1"/>
    <col min="4" max="4" width="3.75" style="39" customWidth="1"/>
    <col min="5" max="5" width="10.1640625" style="39" customWidth="1"/>
    <col min="6" max="6" width="9.58203125" style="39" customWidth="1"/>
    <col min="7" max="12" width="12.58203125" style="39" customWidth="1"/>
    <col min="13" max="16384" width="11" style="39"/>
  </cols>
  <sheetData>
    <row r="1" spans="1:20" s="38" customFormat="1" ht="15.65" customHeight="1">
      <c r="B1" s="402" t="s">
        <v>100</v>
      </c>
      <c r="C1" s="402"/>
      <c r="D1" s="402"/>
      <c r="E1" s="402"/>
      <c r="F1" s="402"/>
      <c r="G1" s="402"/>
      <c r="H1" s="402"/>
      <c r="I1" s="402"/>
      <c r="J1" s="402"/>
      <c r="K1" s="402"/>
      <c r="L1" s="402"/>
      <c r="M1" s="56"/>
      <c r="N1" s="56"/>
      <c r="O1" s="56"/>
      <c r="P1" s="56"/>
      <c r="Q1" s="46"/>
      <c r="R1" s="46"/>
      <c r="S1" s="46"/>
      <c r="T1" s="46"/>
    </row>
    <row r="2" spans="1:20" s="38" customFormat="1" ht="15.65" customHeight="1">
      <c r="B2" s="402"/>
      <c r="C2" s="402"/>
      <c r="D2" s="402"/>
      <c r="E2" s="402"/>
      <c r="F2" s="402"/>
      <c r="G2" s="402"/>
      <c r="H2" s="402"/>
      <c r="I2" s="402"/>
      <c r="J2" s="402"/>
      <c r="K2" s="402"/>
      <c r="L2" s="402"/>
      <c r="M2" s="56"/>
      <c r="N2" s="56"/>
      <c r="O2" s="56"/>
      <c r="P2" s="56"/>
      <c r="Q2" s="46"/>
      <c r="R2" s="46"/>
      <c r="S2" s="46"/>
      <c r="T2" s="46"/>
    </row>
    <row r="3" spans="1:20" s="38" customFormat="1" ht="15.65" customHeight="1">
      <c r="B3" s="402"/>
      <c r="C3" s="402"/>
      <c r="D3" s="402"/>
      <c r="E3" s="402"/>
      <c r="F3" s="402"/>
      <c r="G3" s="402"/>
      <c r="H3" s="402"/>
      <c r="I3" s="402"/>
      <c r="J3" s="402"/>
      <c r="K3" s="402"/>
      <c r="L3" s="402"/>
      <c r="M3" s="56"/>
      <c r="N3" s="56"/>
      <c r="O3" s="56"/>
      <c r="P3" s="56"/>
      <c r="Q3" s="46"/>
      <c r="R3" s="46"/>
      <c r="S3" s="46"/>
      <c r="T3" s="46"/>
    </row>
    <row r="4" spans="1:20" s="38" customFormat="1" ht="15.65" customHeight="1">
      <c r="B4" s="57"/>
      <c r="C4" s="57"/>
      <c r="D4" s="57"/>
      <c r="E4" s="57"/>
      <c r="F4" s="57"/>
      <c r="G4" s="57"/>
      <c r="H4" s="57"/>
      <c r="I4" s="57"/>
      <c r="J4" s="57"/>
      <c r="K4" s="57"/>
      <c r="L4" s="57"/>
      <c r="M4" s="56"/>
      <c r="N4" s="56"/>
      <c r="O4" s="56"/>
      <c r="P4" s="56"/>
      <c r="Q4" s="46"/>
      <c r="R4" s="46"/>
      <c r="S4" s="46"/>
      <c r="T4" s="46"/>
    </row>
    <row r="5" spans="1:20" s="38" customFormat="1" ht="15.65" customHeight="1">
      <c r="B5" s="57"/>
      <c r="C5" s="57"/>
      <c r="D5" s="57"/>
      <c r="E5" s="57"/>
      <c r="F5" s="57"/>
      <c r="G5" s="57"/>
      <c r="H5" s="57"/>
      <c r="I5" s="57"/>
      <c r="J5" s="57"/>
      <c r="K5" s="57"/>
      <c r="L5" s="57"/>
      <c r="M5" s="56"/>
      <c r="N5" s="56"/>
      <c r="O5" s="56"/>
      <c r="P5" s="56"/>
      <c r="Q5" s="46"/>
      <c r="R5" s="46"/>
      <c r="S5" s="46"/>
      <c r="T5" s="46"/>
    </row>
    <row r="6" spans="1:20" s="38" customFormat="1" ht="15.65" customHeight="1">
      <c r="B6" s="57"/>
      <c r="C6" s="57"/>
      <c r="D6" s="57"/>
      <c r="E6" s="57"/>
      <c r="F6" s="57"/>
      <c r="G6" s="57"/>
      <c r="H6" s="57"/>
      <c r="I6" s="57"/>
      <c r="J6" s="57"/>
      <c r="K6" s="57"/>
      <c r="L6" s="57"/>
      <c r="M6" s="56"/>
      <c r="N6" s="56"/>
      <c r="O6" s="56"/>
      <c r="P6" s="56"/>
      <c r="Q6" s="46"/>
      <c r="R6" s="46"/>
      <c r="S6" s="46"/>
      <c r="T6" s="46"/>
    </row>
    <row r="7" spans="1:20" s="38" customFormat="1" ht="15.65" customHeight="1">
      <c r="B7" s="57"/>
      <c r="C7" s="57"/>
      <c r="D7" s="57"/>
      <c r="E7" s="57"/>
      <c r="F7" s="57"/>
      <c r="G7" s="57"/>
      <c r="H7" s="57"/>
      <c r="I7" s="57"/>
      <c r="J7" s="57"/>
      <c r="K7" s="57"/>
      <c r="L7" s="57"/>
      <c r="M7" s="56"/>
      <c r="N7" s="56"/>
      <c r="O7" s="56"/>
      <c r="P7" s="56"/>
      <c r="Q7" s="46"/>
      <c r="R7" s="46"/>
      <c r="S7" s="46"/>
      <c r="T7" s="46"/>
    </row>
    <row r="8" spans="1:20" s="38" customFormat="1" ht="15" customHeight="1">
      <c r="B8" s="57"/>
      <c r="C8" s="57"/>
      <c r="D8" s="57"/>
      <c r="E8" s="57"/>
      <c r="F8" s="57"/>
      <c r="G8" s="57"/>
      <c r="H8" s="57"/>
      <c r="I8" s="57"/>
      <c r="J8" s="57"/>
      <c r="K8" s="57"/>
      <c r="L8" s="57"/>
      <c r="M8" s="56"/>
      <c r="N8" s="56"/>
      <c r="O8" s="56"/>
      <c r="P8" s="56"/>
      <c r="Q8" s="46"/>
      <c r="R8" s="46"/>
      <c r="S8" s="46"/>
      <c r="T8" s="46"/>
    </row>
    <row r="9" spans="1:20">
      <c r="A9" s="40"/>
      <c r="B9" s="40"/>
      <c r="C9" s="40"/>
      <c r="D9" s="40"/>
      <c r="E9" s="75">
        <f>'Accueil et vérifications'!J18</f>
        <v>2021</v>
      </c>
      <c r="F9" s="75" t="str">
        <f>'Accueil et vérifications'!K18</f>
        <v>2022</v>
      </c>
      <c r="G9" s="75">
        <f>'Accueil et vérifications'!L18</f>
        <v>2023</v>
      </c>
      <c r="H9" s="75">
        <f>'Accueil et vérifications'!M18</f>
        <v>2024</v>
      </c>
      <c r="I9" s="75">
        <f>'Accueil et vérifications'!N18</f>
        <v>2025</v>
      </c>
      <c r="J9" s="75">
        <f>'Accueil et vérifications'!O18</f>
        <v>2026</v>
      </c>
      <c r="K9" s="75">
        <f>'Accueil et vérifications'!P18</f>
        <v>2027</v>
      </c>
      <c r="L9" s="75">
        <f>'Accueil et vérifications'!Q18</f>
        <v>2028</v>
      </c>
      <c r="M9" s="75">
        <f>'Accueil et vérifications'!R18</f>
        <v>2029</v>
      </c>
      <c r="N9" s="75">
        <f>'Accueil et vérifications'!S18</f>
        <v>2030</v>
      </c>
      <c r="O9" s="75">
        <f>'Accueil et vérifications'!T18</f>
        <v>2031</v>
      </c>
      <c r="P9" s="75">
        <f>'Accueil et vérifications'!U18</f>
        <v>2032</v>
      </c>
    </row>
    <row r="10" spans="1:20" ht="11.5" customHeight="1">
      <c r="A10" s="40"/>
      <c r="B10" s="40"/>
      <c r="C10" s="40"/>
      <c r="D10" s="40"/>
      <c r="E10" s="143"/>
      <c r="F10" s="143"/>
      <c r="G10" s="144" t="s">
        <v>57</v>
      </c>
      <c r="H10" s="41"/>
      <c r="I10" s="41"/>
      <c r="J10" s="42"/>
      <c r="K10" s="42"/>
      <c r="L10" s="61"/>
      <c r="M10" s="42"/>
      <c r="N10" s="42"/>
      <c r="O10" s="42"/>
      <c r="P10" s="42"/>
    </row>
    <row r="11" spans="1:20" ht="14.5" thickBot="1">
      <c r="A11" s="531"/>
      <c r="B11" s="532"/>
      <c r="C11" s="525" t="s">
        <v>154</v>
      </c>
      <c r="D11" s="526"/>
      <c r="E11" s="75" t="str">
        <f>HLOOKUP(E9,'Accueil et vérifications'!J18:W19,2,TRUE)</f>
        <v>Réel - Liasse</v>
      </c>
      <c r="F11" s="75" t="str">
        <f>HLOOKUP(F9,'Accueil et vérifications'!K18:X19,2,TRUE)</f>
        <v>Réel - Liasse</v>
      </c>
      <c r="G11" s="75" t="str">
        <f>HLOOKUP(G9,'Accueil et vérifications'!L18:Y19,2,TRUE)</f>
        <v>Projet</v>
      </c>
      <c r="H11" s="75" t="str">
        <f>HLOOKUP(H9,'Accueil et vérifications'!M18:Z19,2,TRUE)</f>
        <v>Projet</v>
      </c>
      <c r="I11" s="75" t="str">
        <f>HLOOKUP(I9,'Accueil et vérifications'!N18:AA19,2,TRUE)</f>
        <v>Projet</v>
      </c>
      <c r="J11" s="75" t="str">
        <f>HLOOKUP(J9,'Accueil et vérifications'!O18:AB19,2,TRUE)</f>
        <v>Postprojet</v>
      </c>
      <c r="K11" s="75" t="str">
        <f>HLOOKUP(K9,'Accueil et vérifications'!P18:AC19,2,TRUE)</f>
        <v>Postprojet</v>
      </c>
      <c r="L11" s="75" t="str">
        <f>HLOOKUP(L9,'Accueil et vérifications'!Q18:AD19,2,TRUE)</f>
        <v>Postprojet</v>
      </c>
      <c r="M11" s="75" t="str">
        <f>HLOOKUP(M9,'Accueil et vérifications'!R18:AE19,2,TRUE)</f>
        <v>Postprojet</v>
      </c>
      <c r="N11" s="75" t="str">
        <f>HLOOKUP(N9,'Accueil et vérifications'!S18:AF19,2,TRUE)</f>
        <v>Postprojet</v>
      </c>
      <c r="O11" s="75" t="str">
        <f>HLOOKUP(O9,'Accueil et vérifications'!T18:AG19,2,TRUE)</f>
        <v>Non concerné</v>
      </c>
      <c r="P11" s="75" t="str">
        <f>HLOOKUP(P9,'Accueil et vérifications'!U18:AH19,2,TRUE)</f>
        <v>Non concerné</v>
      </c>
    </row>
    <row r="12" spans="1:20" ht="35.15" customHeight="1">
      <c r="A12" s="533" t="s">
        <v>103</v>
      </c>
      <c r="B12" s="534"/>
      <c r="C12" s="527" t="s">
        <v>58</v>
      </c>
      <c r="D12" s="528"/>
      <c r="E12" s="77"/>
      <c r="F12" s="77"/>
      <c r="G12" s="77"/>
      <c r="H12" s="77"/>
      <c r="I12" s="77"/>
      <c r="J12" s="77"/>
      <c r="K12" s="77"/>
      <c r="L12" s="156"/>
      <c r="M12" s="152"/>
      <c r="N12" s="77"/>
      <c r="O12" s="146"/>
      <c r="P12" s="157"/>
    </row>
    <row r="13" spans="1:20" ht="30.75" customHeight="1">
      <c r="A13" s="470" t="s">
        <v>157</v>
      </c>
      <c r="B13" s="472"/>
      <c r="C13" s="529" t="s">
        <v>155</v>
      </c>
      <c r="D13" s="530"/>
      <c r="E13" s="78"/>
      <c r="F13" s="78"/>
      <c r="G13" s="78"/>
      <c r="H13" s="78"/>
      <c r="I13" s="78"/>
      <c r="J13" s="78"/>
      <c r="K13" s="78"/>
      <c r="L13" s="151"/>
      <c r="M13" s="153"/>
      <c r="N13" s="78"/>
      <c r="O13" s="147"/>
      <c r="P13" s="158"/>
    </row>
    <row r="14" spans="1:20" ht="24.65" customHeight="1">
      <c r="A14" s="470" t="s">
        <v>104</v>
      </c>
      <c r="B14" s="472"/>
      <c r="C14" s="529" t="s">
        <v>156</v>
      </c>
      <c r="D14" s="530"/>
      <c r="E14" s="78"/>
      <c r="F14" s="78"/>
      <c r="G14" s="78"/>
      <c r="H14" s="78"/>
      <c r="I14" s="78"/>
      <c r="J14" s="78"/>
      <c r="K14" s="78"/>
      <c r="L14" s="151"/>
      <c r="M14" s="153"/>
      <c r="N14" s="78"/>
      <c r="O14" s="147"/>
      <c r="P14" s="158"/>
    </row>
    <row r="15" spans="1:20" ht="46.5" customHeight="1">
      <c r="A15" s="470" t="s">
        <v>386</v>
      </c>
      <c r="B15" s="472"/>
      <c r="C15" s="529" t="s">
        <v>59</v>
      </c>
      <c r="D15" s="530"/>
      <c r="E15" s="62">
        <f>(SUM(Bilan!L31,Bilan!L32,Bilan!L33,Bilan!L34)-Bilan!L29-Bilan!L62-Bilan!L74-Bilan!L75)-(SUM(Bilan!K31,Bilan!K32,Bilan!K33,Bilan!K34)-Bilan!K29-Bilan!K62-Bilan!K74-Bilan!K75)</f>
        <v>0</v>
      </c>
      <c r="F15" s="62">
        <f>(SUM(Bilan!M31,Bilan!M32,Bilan!M33,Bilan!M34)-Bilan!M29-Bilan!M62-Bilan!M74-Bilan!M75)-(SUM(Bilan!L31,Bilan!L32,Bilan!L33,Bilan!L34)-Bilan!L29-Bilan!L62-Bilan!L74-Bilan!L75)</f>
        <v>0</v>
      </c>
      <c r="G15" s="62">
        <f>(SUM(Bilan!N31,Bilan!N32,Bilan!N33,Bilan!N34)-Bilan!N29-Bilan!N62-Bilan!N74-Bilan!N75)-(SUM(Bilan!M31,Bilan!M32,Bilan!M33,Bilan!M34)-Bilan!M29-Bilan!M62-Bilan!M74-Bilan!M75)</f>
        <v>0</v>
      </c>
      <c r="H15" s="62">
        <f>(SUM(Bilan!O31,Bilan!O32,Bilan!O33,Bilan!O34)-Bilan!O29-Bilan!O62-Bilan!O74-Bilan!O75)-(SUM(Bilan!N31,Bilan!N32,Bilan!N33,Bilan!N34)-Bilan!N29-Bilan!N62-Bilan!N74-Bilan!N75)</f>
        <v>0</v>
      </c>
      <c r="I15" s="62">
        <f>(SUM(Bilan!P31,Bilan!P32,Bilan!P33,Bilan!P34)-Bilan!P29-Bilan!P62-Bilan!P74-Bilan!P75)-(SUM(Bilan!O31,Bilan!O32,Bilan!O33,Bilan!O34)-Bilan!O29-Bilan!O62-Bilan!O74-Bilan!O75)</f>
        <v>0</v>
      </c>
      <c r="J15" s="62">
        <f>(SUM(Bilan!Q31,Bilan!Q32,Bilan!Q33,Bilan!Q34)-Bilan!Q29-Bilan!Q62-Bilan!Q74-Bilan!Q75)-(SUM(Bilan!P31,Bilan!P32,Bilan!P33,Bilan!P34)-Bilan!P29-Bilan!P62-Bilan!P74-Bilan!P75)</f>
        <v>0</v>
      </c>
      <c r="K15" s="62">
        <f>(SUM(Bilan!R31,Bilan!R32,Bilan!R33,Bilan!R34)-Bilan!R29-Bilan!R62-Bilan!R74-Bilan!R75)-(SUM(Bilan!Q31,Bilan!Q32,Bilan!Q33,Bilan!Q34)-Bilan!Q29-Bilan!Q62-Bilan!Q74-Bilan!Q75)</f>
        <v>0</v>
      </c>
      <c r="L15" s="62">
        <f>(SUM(Bilan!S31,Bilan!S32,Bilan!S33,Bilan!S34)-Bilan!S29-Bilan!S62-Bilan!S74-Bilan!S75)-(SUM(Bilan!R31,Bilan!R32,Bilan!R33,Bilan!R34)-Bilan!R29-Bilan!R62-Bilan!R74-Bilan!R75)</f>
        <v>0</v>
      </c>
      <c r="M15" s="62">
        <f>(SUM(Bilan!T31,Bilan!T32,Bilan!T33,Bilan!T34)-Bilan!T29-Bilan!T62-Bilan!T74-Bilan!T75)-(SUM(Bilan!S31,Bilan!S32,Bilan!S33,Bilan!S34)-Bilan!S29-Bilan!S62-Bilan!S74-Bilan!S75)</f>
        <v>0</v>
      </c>
      <c r="N15" s="62">
        <f>(SUM(Bilan!U31,Bilan!U32,Bilan!U33,Bilan!U34)-Bilan!U29-Bilan!U62-Bilan!U74-Bilan!U75)-(SUM(Bilan!T31,Bilan!T32,Bilan!T33,Bilan!T34)-Bilan!T29-Bilan!T62-Bilan!T74-Bilan!T75)</f>
        <v>0</v>
      </c>
      <c r="O15" s="147">
        <f>(SUM(Bilan!V31,Bilan!V32,Bilan!V33,Bilan!V34)-Bilan!V29-Bilan!V62-Bilan!V74-Bilan!V75)-(SUM(Bilan!U31,Bilan!U32,Bilan!U33,Bilan!U34)-Bilan!U29-Bilan!U62-Bilan!U74-Bilan!U75)</f>
        <v>0</v>
      </c>
      <c r="P15" s="158">
        <f>(SUM(Bilan!W31,Bilan!W32,Bilan!W33,Bilan!W34)-Bilan!W29-Bilan!W62-Bilan!W74-Bilan!W75)-(SUM(Bilan!V31,Bilan!V32,Bilan!V33,Bilan!V34)-Bilan!V29-Bilan!V62-Bilan!V74-Bilan!V75)</f>
        <v>0</v>
      </c>
    </row>
    <row r="16" spans="1:20">
      <c r="A16" s="519" t="s">
        <v>74</v>
      </c>
      <c r="B16" s="520"/>
      <c r="C16" s="529"/>
      <c r="D16" s="530"/>
      <c r="E16" s="78"/>
      <c r="F16" s="78"/>
      <c r="G16" s="78"/>
      <c r="H16" s="78"/>
      <c r="I16" s="78"/>
      <c r="J16" s="78"/>
      <c r="K16" s="78"/>
      <c r="L16" s="151"/>
      <c r="M16" s="153"/>
      <c r="N16" s="78"/>
      <c r="O16" s="147"/>
      <c r="P16" s="158"/>
    </row>
    <row r="17" spans="1:16">
      <c r="A17" s="519" t="s">
        <v>75</v>
      </c>
      <c r="B17" s="520"/>
      <c r="C17" s="529"/>
      <c r="D17" s="530"/>
      <c r="E17" s="78"/>
      <c r="F17" s="78"/>
      <c r="G17" s="78"/>
      <c r="H17" s="78"/>
      <c r="I17" s="78"/>
      <c r="J17" s="78"/>
      <c r="K17" s="78"/>
      <c r="L17" s="151"/>
      <c r="M17" s="153"/>
      <c r="N17" s="78"/>
      <c r="O17" s="147"/>
      <c r="P17" s="158"/>
    </row>
    <row r="18" spans="1:16" ht="16" customHeight="1" thickBot="1">
      <c r="A18" s="521" t="s">
        <v>76</v>
      </c>
      <c r="B18" s="522"/>
      <c r="C18" s="536"/>
      <c r="D18" s="537"/>
      <c r="E18" s="64">
        <f>SUM(E12:E17)</f>
        <v>0</v>
      </c>
      <c r="F18" s="64">
        <f>SUM(F12:F17)</f>
        <v>0</v>
      </c>
      <c r="G18" s="64">
        <f>SUM(G12:G17)</f>
        <v>0</v>
      </c>
      <c r="H18" s="64">
        <f t="shared" ref="H18:P18" si="0">SUM(H12:H17)</f>
        <v>0</v>
      </c>
      <c r="I18" s="64">
        <f t="shared" si="0"/>
        <v>0</v>
      </c>
      <c r="J18" s="64">
        <f t="shared" si="0"/>
        <v>0</v>
      </c>
      <c r="K18" s="64">
        <f t="shared" si="0"/>
        <v>0</v>
      </c>
      <c r="L18" s="64">
        <f t="shared" si="0"/>
        <v>0</v>
      </c>
      <c r="M18" s="154">
        <f t="shared" si="0"/>
        <v>0</v>
      </c>
      <c r="N18" s="64">
        <f t="shared" si="0"/>
        <v>0</v>
      </c>
      <c r="O18" s="148">
        <f t="shared" si="0"/>
        <v>0</v>
      </c>
      <c r="P18" s="159">
        <f t="shared" si="0"/>
        <v>0</v>
      </c>
    </row>
    <row r="19" spans="1:16">
      <c r="A19" s="523" t="s">
        <v>6</v>
      </c>
      <c r="B19" s="524"/>
      <c r="C19" s="529"/>
      <c r="D19" s="530"/>
      <c r="E19" s="77"/>
      <c r="F19" s="77"/>
      <c r="G19" s="77"/>
      <c r="H19" s="77"/>
      <c r="I19" s="77"/>
      <c r="J19" s="77"/>
      <c r="K19" s="77"/>
      <c r="L19" s="156"/>
      <c r="M19" s="152"/>
      <c r="N19" s="77"/>
      <c r="O19" s="146"/>
      <c r="P19" s="157"/>
    </row>
    <row r="20" spans="1:16">
      <c r="A20" s="519" t="s">
        <v>77</v>
      </c>
      <c r="B20" s="520"/>
      <c r="C20" s="529"/>
      <c r="D20" s="530"/>
      <c r="E20" s="78"/>
      <c r="F20" s="78"/>
      <c r="G20" s="78"/>
      <c r="H20" s="78"/>
      <c r="I20" s="78"/>
      <c r="J20" s="78"/>
      <c r="K20" s="78"/>
      <c r="L20" s="151"/>
      <c r="M20" s="153"/>
      <c r="N20" s="78"/>
      <c r="O20" s="147"/>
      <c r="P20" s="158"/>
    </row>
    <row r="21" spans="1:16" ht="48" customHeight="1">
      <c r="A21" s="519" t="s">
        <v>387</v>
      </c>
      <c r="B21" s="520"/>
      <c r="C21" s="529"/>
      <c r="D21" s="530"/>
      <c r="E21" s="62">
        <f>'Compte de résultat'!H43</f>
        <v>0</v>
      </c>
      <c r="F21" s="62">
        <f>'Compte de résultat'!I43</f>
        <v>0</v>
      </c>
      <c r="G21" s="62">
        <f>'Compte de résultat'!J43</f>
        <v>0</v>
      </c>
      <c r="H21" s="62">
        <f>'Compte de résultat'!K43</f>
        <v>0</v>
      </c>
      <c r="I21" s="62">
        <f>'Compte de résultat'!L43</f>
        <v>0</v>
      </c>
      <c r="J21" s="62">
        <f>'Compte de résultat'!M43</f>
        <v>0</v>
      </c>
      <c r="K21" s="62">
        <f>'Compte de résultat'!N43</f>
        <v>0</v>
      </c>
      <c r="L21" s="62">
        <f>'Compte de résultat'!O43</f>
        <v>0</v>
      </c>
      <c r="M21" s="62">
        <f>'Compte de résultat'!P43</f>
        <v>0</v>
      </c>
      <c r="N21" s="62">
        <f>'Compte de résultat'!Q43</f>
        <v>0</v>
      </c>
      <c r="O21" s="147">
        <f>'Compte de résultat'!R43</f>
        <v>0</v>
      </c>
      <c r="P21" s="158">
        <f>'Compte de résultat'!S43</f>
        <v>0</v>
      </c>
    </row>
    <row r="22" spans="1:16">
      <c r="A22" s="544" t="s">
        <v>78</v>
      </c>
      <c r="B22" s="55" t="s">
        <v>79</v>
      </c>
      <c r="C22" s="529"/>
      <c r="D22" s="530"/>
      <c r="E22" s="78"/>
      <c r="F22" s="78"/>
      <c r="G22" s="78"/>
      <c r="H22" s="78"/>
      <c r="I22" s="78"/>
      <c r="J22" s="78"/>
      <c r="K22" s="78"/>
      <c r="L22" s="151"/>
      <c r="M22" s="153"/>
      <c r="N22" s="78"/>
      <c r="O22" s="147"/>
      <c r="P22" s="158"/>
    </row>
    <row r="23" spans="1:16">
      <c r="A23" s="544"/>
      <c r="B23" s="55" t="s">
        <v>80</v>
      </c>
      <c r="C23" s="529"/>
      <c r="D23" s="530"/>
      <c r="E23" s="78"/>
      <c r="F23" s="78"/>
      <c r="G23" s="78"/>
      <c r="H23" s="78"/>
      <c r="I23" s="78"/>
      <c r="J23" s="78"/>
      <c r="K23" s="78"/>
      <c r="L23" s="151"/>
      <c r="M23" s="153"/>
      <c r="N23" s="78"/>
      <c r="O23" s="147"/>
      <c r="P23" s="158"/>
    </row>
    <row r="24" spans="1:16" ht="35.5" customHeight="1">
      <c r="A24" s="519" t="s">
        <v>388</v>
      </c>
      <c r="B24" s="520"/>
      <c r="C24" s="529"/>
      <c r="D24" s="530"/>
      <c r="E24" s="62">
        <f>Bilan!L54</f>
        <v>0</v>
      </c>
      <c r="F24" s="62">
        <f>Bilan!M54</f>
        <v>0</v>
      </c>
      <c r="G24" s="62">
        <f>Bilan!N54</f>
        <v>0</v>
      </c>
      <c r="H24" s="62">
        <f>Bilan!O54</f>
        <v>0</v>
      </c>
      <c r="I24" s="62">
        <f>Bilan!P54</f>
        <v>0</v>
      </c>
      <c r="J24" s="62">
        <f>Bilan!Q54</f>
        <v>0</v>
      </c>
      <c r="K24" s="62">
        <f>Bilan!R54</f>
        <v>0</v>
      </c>
      <c r="L24" s="62">
        <f>Bilan!S54</f>
        <v>0</v>
      </c>
      <c r="M24" s="62">
        <f>Bilan!T54</f>
        <v>0</v>
      </c>
      <c r="N24" s="62">
        <f>Bilan!U54</f>
        <v>0</v>
      </c>
      <c r="O24" s="147"/>
      <c r="P24" s="158"/>
    </row>
    <row r="25" spans="1:16" ht="37" customHeight="1">
      <c r="A25" s="519" t="s">
        <v>389</v>
      </c>
      <c r="B25" s="520"/>
      <c r="C25" s="529"/>
      <c r="D25" s="530"/>
      <c r="E25" s="62">
        <f>Bilan!L53</f>
        <v>0</v>
      </c>
      <c r="F25" s="62">
        <f>Bilan!M53</f>
        <v>0</v>
      </c>
      <c r="G25" s="62">
        <f>Bilan!N53</f>
        <v>0</v>
      </c>
      <c r="H25" s="62">
        <f>Bilan!O53</f>
        <v>0</v>
      </c>
      <c r="I25" s="62">
        <f>Bilan!P53</f>
        <v>0</v>
      </c>
      <c r="J25" s="62">
        <f>Bilan!Q53</f>
        <v>0</v>
      </c>
      <c r="K25" s="62">
        <f>Bilan!R53</f>
        <v>0</v>
      </c>
      <c r="L25" s="62">
        <f>Bilan!S53</f>
        <v>0</v>
      </c>
      <c r="M25" s="62">
        <f>Bilan!T53</f>
        <v>0</v>
      </c>
      <c r="N25" s="62">
        <f>Bilan!U53</f>
        <v>0</v>
      </c>
      <c r="O25" s="147"/>
      <c r="P25" s="158"/>
    </row>
    <row r="26" spans="1:16" ht="16" customHeight="1" thickBot="1">
      <c r="A26" s="521" t="s">
        <v>81</v>
      </c>
      <c r="B26" s="522"/>
      <c r="C26" s="536"/>
      <c r="D26" s="537"/>
      <c r="E26" s="64">
        <f t="shared" ref="E26:P26" si="1">SUM(E19:E25)</f>
        <v>0</v>
      </c>
      <c r="F26" s="64">
        <f t="shared" si="1"/>
        <v>0</v>
      </c>
      <c r="G26" s="64">
        <f t="shared" si="1"/>
        <v>0</v>
      </c>
      <c r="H26" s="64">
        <f t="shared" si="1"/>
        <v>0</v>
      </c>
      <c r="I26" s="64">
        <f t="shared" si="1"/>
        <v>0</v>
      </c>
      <c r="J26" s="64">
        <f t="shared" si="1"/>
        <v>0</v>
      </c>
      <c r="K26" s="64">
        <f t="shared" si="1"/>
        <v>0</v>
      </c>
      <c r="L26" s="64">
        <f t="shared" si="1"/>
        <v>0</v>
      </c>
      <c r="M26" s="154">
        <f t="shared" si="1"/>
        <v>0</v>
      </c>
      <c r="N26" s="64">
        <f t="shared" si="1"/>
        <v>0</v>
      </c>
      <c r="O26" s="148">
        <f t="shared" si="1"/>
        <v>0</v>
      </c>
      <c r="P26" s="159">
        <f t="shared" si="1"/>
        <v>0</v>
      </c>
    </row>
    <row r="27" spans="1:16">
      <c r="A27" s="538" t="s">
        <v>82</v>
      </c>
      <c r="B27" s="539"/>
      <c r="C27" s="529"/>
      <c r="D27" s="530"/>
      <c r="E27" s="65">
        <f t="shared" ref="E27:N27" si="2">E26-E18</f>
        <v>0</v>
      </c>
      <c r="F27" s="65">
        <f t="shared" si="2"/>
        <v>0</v>
      </c>
      <c r="G27" s="65">
        <f t="shared" si="2"/>
        <v>0</v>
      </c>
      <c r="H27" s="65">
        <f t="shared" si="2"/>
        <v>0</v>
      </c>
      <c r="I27" s="65">
        <f t="shared" si="2"/>
        <v>0</v>
      </c>
      <c r="J27" s="65">
        <f t="shared" si="2"/>
        <v>0</v>
      </c>
      <c r="K27" s="65">
        <f t="shared" si="2"/>
        <v>0</v>
      </c>
      <c r="L27" s="65">
        <f t="shared" si="2"/>
        <v>0</v>
      </c>
      <c r="M27" s="155">
        <f t="shared" si="2"/>
        <v>0</v>
      </c>
      <c r="N27" s="65">
        <f t="shared" si="2"/>
        <v>0</v>
      </c>
      <c r="O27" s="149"/>
      <c r="P27" s="160"/>
    </row>
    <row r="28" spans="1:16" ht="25" customHeight="1" thickBot="1">
      <c r="A28" s="540" t="s">
        <v>159</v>
      </c>
      <c r="B28" s="541"/>
      <c r="C28" s="542" t="s">
        <v>158</v>
      </c>
      <c r="D28" s="543"/>
      <c r="E28" s="66">
        <f>(Bilan!K29-Bilan!K81)/1000</f>
        <v>0</v>
      </c>
      <c r="F28" s="66">
        <f>(Bilan!L29-Bilan!L81)/1000</f>
        <v>0</v>
      </c>
      <c r="G28" s="66">
        <f>(Bilan!M29-Bilan!M81)/1000</f>
        <v>0</v>
      </c>
      <c r="H28" s="66">
        <f>(Bilan!N29-Bilan!N81)/1000</f>
        <v>0</v>
      </c>
      <c r="I28" s="66">
        <f>(Bilan!O29-Bilan!O81)/1000</f>
        <v>0</v>
      </c>
      <c r="J28" s="66">
        <f>(Bilan!P29-Bilan!P81)/1000</f>
        <v>0</v>
      </c>
      <c r="K28" s="66">
        <f>(Bilan!Q29-Bilan!Q81)/1000</f>
        <v>0</v>
      </c>
      <c r="L28" s="66">
        <f>(Bilan!R29-Bilan!R81)/1000</f>
        <v>0</v>
      </c>
      <c r="M28" s="66">
        <f>(Bilan!S29-Bilan!S81)/1000</f>
        <v>0</v>
      </c>
      <c r="N28" s="66">
        <f>(Bilan!T29-Bilan!T81)/1000</f>
        <v>0</v>
      </c>
      <c r="O28" s="150">
        <f>(Bilan!U29-Bilan!U81)/1000</f>
        <v>0</v>
      </c>
      <c r="P28" s="161">
        <f>(Bilan!V29-Bilan!V81)/1000</f>
        <v>0</v>
      </c>
    </row>
    <row r="29" spans="1:16">
      <c r="A29" s="43"/>
      <c r="B29" s="43"/>
      <c r="C29" s="43"/>
      <c r="D29" s="43"/>
      <c r="E29" s="43"/>
      <c r="F29" s="43"/>
      <c r="G29" s="43"/>
      <c r="H29" s="43"/>
      <c r="I29" s="43"/>
      <c r="J29" s="44"/>
      <c r="K29" s="44"/>
    </row>
    <row r="30" spans="1:16">
      <c r="G30" s="63"/>
    </row>
    <row r="31" spans="1:16" ht="80" customHeight="1">
      <c r="A31" s="535" t="s">
        <v>274</v>
      </c>
      <c r="B31" s="535"/>
      <c r="C31" s="535"/>
      <c r="D31" s="535"/>
      <c r="E31" s="535"/>
      <c r="F31" s="535"/>
      <c r="G31" s="535"/>
      <c r="H31" s="535"/>
      <c r="I31" s="535"/>
      <c r="J31" s="535"/>
      <c r="K31" s="535"/>
      <c r="L31" s="535"/>
      <c r="M31" s="535"/>
    </row>
    <row r="32" spans="1:16">
      <c r="A32" s="142"/>
      <c r="B32" s="142"/>
      <c r="C32" s="142"/>
      <c r="D32" s="142"/>
      <c r="E32" s="142"/>
      <c r="F32" s="142"/>
      <c r="G32" s="142"/>
      <c r="H32" s="142"/>
      <c r="I32" s="142"/>
      <c r="J32" s="142"/>
      <c r="K32" s="142"/>
      <c r="L32" s="142"/>
      <c r="M32" s="142"/>
    </row>
    <row r="39" spans="2:5">
      <c r="B39" s="250"/>
      <c r="C39" s="252">
        <v>0</v>
      </c>
      <c r="D39" s="251"/>
      <c r="E39" s="249"/>
    </row>
  </sheetData>
  <mergeCells count="37">
    <mergeCell ref="A26:B26"/>
    <mergeCell ref="C26:D26"/>
    <mergeCell ref="C24:D24"/>
    <mergeCell ref="C25:D25"/>
    <mergeCell ref="C27:D27"/>
    <mergeCell ref="A31:M31"/>
    <mergeCell ref="C16:D16"/>
    <mergeCell ref="C17:D17"/>
    <mergeCell ref="C19:D19"/>
    <mergeCell ref="C20:D20"/>
    <mergeCell ref="C18:D18"/>
    <mergeCell ref="C21:D21"/>
    <mergeCell ref="C22:D22"/>
    <mergeCell ref="C23:D23"/>
    <mergeCell ref="A27:B27"/>
    <mergeCell ref="A28:B28"/>
    <mergeCell ref="C28:D28"/>
    <mergeCell ref="A21:B21"/>
    <mergeCell ref="A22:A23"/>
    <mergeCell ref="A24:B24"/>
    <mergeCell ref="A25:B25"/>
    <mergeCell ref="B1:L3"/>
    <mergeCell ref="A17:B17"/>
    <mergeCell ref="A18:B18"/>
    <mergeCell ref="A19:B19"/>
    <mergeCell ref="A20:B20"/>
    <mergeCell ref="C11:D11"/>
    <mergeCell ref="C12:D12"/>
    <mergeCell ref="C13:D13"/>
    <mergeCell ref="C14:D14"/>
    <mergeCell ref="A16:B16"/>
    <mergeCell ref="A11:B11"/>
    <mergeCell ref="A12:B12"/>
    <mergeCell ref="A13:B13"/>
    <mergeCell ref="A14:B14"/>
    <mergeCell ref="A15:B15"/>
    <mergeCell ref="C15:D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4E4AB-CE97-4C86-8C62-4573C27ECFEF}">
  <sheetPr>
    <tabColor rgb="FF002060"/>
  </sheetPr>
  <dimension ref="A1:Z31"/>
  <sheetViews>
    <sheetView showGridLines="0" workbookViewId="0">
      <selection activeCell="E6" sqref="E6"/>
    </sheetView>
  </sheetViews>
  <sheetFormatPr baseColWidth="10" defaultRowHeight="11.5"/>
  <cols>
    <col min="1" max="1" width="23" style="241" bestFit="1" customWidth="1"/>
    <col min="2" max="2" width="2.9140625" style="241" customWidth="1"/>
    <col min="3" max="3" width="3.25" style="241" customWidth="1"/>
    <col min="4" max="9" width="10.6640625" style="241"/>
    <col min="10" max="10" width="5.6640625" style="241" customWidth="1"/>
    <col min="11" max="16384" width="10.6640625" style="241"/>
  </cols>
  <sheetData>
    <row r="1" spans="1:26" ht="11.5" customHeight="1">
      <c r="A1" s="573" t="s">
        <v>295</v>
      </c>
      <c r="B1" s="574"/>
      <c r="C1" s="574"/>
      <c r="D1" s="574"/>
      <c r="E1" s="574"/>
      <c r="F1" s="574"/>
      <c r="G1" s="574"/>
      <c r="H1" s="574"/>
      <c r="I1" s="574"/>
    </row>
    <row r="2" spans="1:26" ht="12" thickBot="1"/>
    <row r="3" spans="1:26" s="255" customFormat="1" ht="16" customHeight="1">
      <c r="A3" s="561" t="s">
        <v>257</v>
      </c>
      <c r="B3" s="562"/>
      <c r="C3" s="562"/>
      <c r="D3" s="582"/>
      <c r="E3" s="254">
        <f>'Accueil et vérifications'!I18</f>
        <v>2020</v>
      </c>
      <c r="F3" s="254">
        <f>'Accueil et vérifications'!J18</f>
        <v>2021</v>
      </c>
      <c r="G3" s="358" t="str">
        <f>'Accueil et vérifications'!K18</f>
        <v>2022</v>
      </c>
      <c r="H3" s="587" t="s">
        <v>373</v>
      </c>
      <c r="I3" s="580" t="s">
        <v>372</v>
      </c>
      <c r="K3" s="545" t="s">
        <v>378</v>
      </c>
      <c r="L3" s="545"/>
      <c r="M3" s="545"/>
      <c r="N3" s="545"/>
      <c r="O3" s="545"/>
      <c r="P3" s="545"/>
      <c r="Q3" s="545"/>
      <c r="R3" s="545"/>
    </row>
    <row r="4" spans="1:26" s="255" customFormat="1">
      <c r="A4" s="583"/>
      <c r="B4" s="584"/>
      <c r="C4" s="584"/>
      <c r="D4" s="585"/>
      <c r="E4" s="256" t="str">
        <f>HLOOKUP(E3,'Accueil et vérifications'!$I$18:$V$19,2,TRUE)</f>
        <v>Réel - Liasse</v>
      </c>
      <c r="F4" s="256" t="str">
        <f>HLOOKUP(F3,'Accueil et vérifications'!J18:W19,2,TRUE)</f>
        <v>Réel - Liasse</v>
      </c>
      <c r="G4" s="359" t="str">
        <f>HLOOKUP(G3,'Accueil et vérifications'!K18:X19,2,TRUE)</f>
        <v>Réel - Liasse</v>
      </c>
      <c r="H4" s="588"/>
      <c r="I4" s="581"/>
      <c r="K4" s="545"/>
      <c r="L4" s="545"/>
      <c r="M4" s="545"/>
      <c r="N4" s="545"/>
      <c r="O4" s="545"/>
      <c r="P4" s="545"/>
      <c r="Q4" s="545"/>
      <c r="R4" s="545"/>
    </row>
    <row r="5" spans="1:26" s="255" customFormat="1" ht="12">
      <c r="A5" s="571" t="s">
        <v>265</v>
      </c>
      <c r="B5" s="572"/>
      <c r="C5" s="572"/>
      <c r="D5" s="378" t="s">
        <v>370</v>
      </c>
      <c r="E5" s="555" t="s">
        <v>258</v>
      </c>
      <c r="F5" s="556"/>
      <c r="G5" s="556"/>
      <c r="H5" s="556"/>
      <c r="I5" s="557"/>
      <c r="K5" s="546"/>
      <c r="L5" s="546"/>
      <c r="M5" s="546"/>
      <c r="N5" s="546"/>
      <c r="O5" s="546"/>
      <c r="P5" s="546"/>
      <c r="Q5" s="546"/>
      <c r="R5" s="546"/>
    </row>
    <row r="6" spans="1:26" s="255" customFormat="1" ht="48" customHeight="1">
      <c r="A6" s="567" t="s">
        <v>259</v>
      </c>
      <c r="B6" s="568"/>
      <c r="C6" s="568"/>
      <c r="D6" s="351" t="s">
        <v>260</v>
      </c>
      <c r="E6" s="257">
        <f>Bilan!K56-Bilan!K18</f>
        <v>0</v>
      </c>
      <c r="F6" s="257">
        <f>Bilan!L56-Bilan!L18</f>
        <v>0</v>
      </c>
      <c r="G6" s="360">
        <f>Bilan!M56-Bilan!M18</f>
        <v>0</v>
      </c>
      <c r="H6" s="364" t="e">
        <f t="shared" ref="H6:I8" si="0">(F6-E6)/E6</f>
        <v>#DIV/0!</v>
      </c>
      <c r="I6" s="356" t="e">
        <f t="shared" si="0"/>
        <v>#DIV/0!</v>
      </c>
      <c r="K6" s="549" t="s">
        <v>293</v>
      </c>
      <c r="L6" s="550"/>
      <c r="M6" s="550"/>
      <c r="N6" s="550"/>
      <c r="O6" s="550"/>
      <c r="P6" s="550"/>
      <c r="Q6" s="550"/>
      <c r="R6" s="551"/>
    </row>
    <row r="7" spans="1:26" s="255" customFormat="1" ht="77" customHeight="1">
      <c r="A7" s="567" t="s">
        <v>261</v>
      </c>
      <c r="B7" s="568"/>
      <c r="C7" s="568"/>
      <c r="D7" s="351" t="s">
        <v>262</v>
      </c>
      <c r="E7" s="258">
        <f>SUM(Bilan!K31,Bilan!K32,Bilan!K33,Bilan!K34)-Bilan!K29-Bilan!K62-Bilan!K74-Bilan!K75</f>
        <v>0</v>
      </c>
      <c r="F7" s="258">
        <f>SUM(Bilan!L31,Bilan!L32,Bilan!L33,Bilan!L34)-Bilan!L29-Bilan!L62-Bilan!L74-Bilan!L75</f>
        <v>0</v>
      </c>
      <c r="G7" s="361">
        <f>SUM(Bilan!M31,Bilan!M32,Bilan!M33,Bilan!M34)-Bilan!M29-Bilan!M62-Bilan!M74-Bilan!M75</f>
        <v>0</v>
      </c>
      <c r="H7" s="364" t="e">
        <f t="shared" si="0"/>
        <v>#DIV/0!</v>
      </c>
      <c r="I7" s="356" t="e">
        <f t="shared" si="0"/>
        <v>#DIV/0!</v>
      </c>
      <c r="K7" s="579" t="s">
        <v>292</v>
      </c>
      <c r="L7" s="579"/>
      <c r="M7" s="579"/>
      <c r="N7" s="579"/>
      <c r="O7" s="579"/>
      <c r="P7" s="579"/>
      <c r="Q7" s="579"/>
      <c r="R7" s="579"/>
      <c r="S7" s="604"/>
      <c r="T7" s="604"/>
      <c r="U7" s="604"/>
      <c r="V7" s="604"/>
      <c r="W7" s="604"/>
      <c r="X7" s="604"/>
      <c r="Y7" s="604"/>
      <c r="Z7" s="604"/>
    </row>
    <row r="8" spans="1:26" s="255" customFormat="1" ht="16" customHeight="1" thickBot="1">
      <c r="A8" s="575" t="s">
        <v>263</v>
      </c>
      <c r="B8" s="576"/>
      <c r="C8" s="577"/>
      <c r="D8" s="374" t="s">
        <v>264</v>
      </c>
      <c r="E8" s="259">
        <f>E6-E7</f>
        <v>0</v>
      </c>
      <c r="F8" s="259">
        <f>F6-F7</f>
        <v>0</v>
      </c>
      <c r="G8" s="362">
        <f>G6-G7</f>
        <v>0</v>
      </c>
      <c r="H8" s="365" t="e">
        <f t="shared" si="0"/>
        <v>#DIV/0!</v>
      </c>
      <c r="I8" s="357" t="e">
        <f t="shared" si="0"/>
        <v>#DIV/0!</v>
      </c>
      <c r="K8" s="320" t="s">
        <v>294</v>
      </c>
    </row>
    <row r="10" spans="1:26" ht="53" customHeight="1">
      <c r="B10"/>
      <c r="D10" s="319" t="s">
        <v>299</v>
      </c>
      <c r="E10" s="578" t="s">
        <v>384</v>
      </c>
      <c r="F10" s="553"/>
      <c r="G10" s="553"/>
      <c r="H10" s="553"/>
      <c r="I10" s="554"/>
      <c r="K10" s="549" t="s">
        <v>365</v>
      </c>
      <c r="L10" s="550"/>
      <c r="M10" s="550"/>
      <c r="N10" s="550"/>
      <c r="O10" s="550"/>
      <c r="P10" s="550"/>
      <c r="Q10" s="550"/>
      <c r="R10" s="551"/>
    </row>
    <row r="13" spans="1:26" ht="11.5" customHeight="1">
      <c r="A13" s="573" t="s">
        <v>296</v>
      </c>
      <c r="B13" s="574"/>
      <c r="C13" s="574"/>
      <c r="D13" s="574"/>
      <c r="E13" s="574"/>
      <c r="F13" s="574"/>
      <c r="G13" s="574"/>
      <c r="H13" s="574"/>
      <c r="I13" s="574"/>
    </row>
    <row r="14" spans="1:26" ht="12" thickBot="1"/>
    <row r="15" spans="1:26" ht="11.5" customHeight="1">
      <c r="A15" s="561" t="s">
        <v>297</v>
      </c>
      <c r="B15" s="562"/>
      <c r="C15" s="562"/>
      <c r="D15" s="582"/>
      <c r="E15" s="254">
        <f>'Accueil et vérifications'!I18</f>
        <v>2020</v>
      </c>
      <c r="F15" s="254">
        <f>'Accueil et vérifications'!J18</f>
        <v>2021</v>
      </c>
      <c r="G15" s="358" t="str">
        <f>'Accueil et vérifications'!K18</f>
        <v>2022</v>
      </c>
      <c r="H15" s="547" t="s">
        <v>373</v>
      </c>
      <c r="I15" s="565" t="s">
        <v>372</v>
      </c>
    </row>
    <row r="16" spans="1:26">
      <c r="A16" s="563"/>
      <c r="B16" s="564"/>
      <c r="C16" s="564"/>
      <c r="D16" s="586"/>
      <c r="E16" s="256" t="str">
        <f>HLOOKUP(E15,'Accueil et vérifications'!$I$18:$V$19,2,TRUE)</f>
        <v>Réel - Liasse</v>
      </c>
      <c r="F16" s="256" t="str">
        <f>HLOOKUP(F15,'Accueil et vérifications'!$I$18:$V$19,2,TRUE)</f>
        <v>Réel - Liasse</v>
      </c>
      <c r="G16" s="359" t="str">
        <f>HLOOKUP(G15,'Accueil et vérifications'!$I$18:$V$19,2,TRUE)</f>
        <v>Réel - Liasse</v>
      </c>
      <c r="H16" s="548"/>
      <c r="I16" s="566"/>
    </row>
    <row r="17" spans="1:18" ht="12">
      <c r="A17" s="571" t="s">
        <v>265</v>
      </c>
      <c r="B17" s="572"/>
      <c r="C17" s="572"/>
      <c r="D17" s="317" t="s">
        <v>371</v>
      </c>
      <c r="E17" s="353" t="e">
        <f>E18/E19*100</f>
        <v>#DIV/0!</v>
      </c>
      <c r="F17" s="353" t="e">
        <f>F18/F19*100</f>
        <v>#DIV/0!</v>
      </c>
      <c r="G17" s="367" t="e">
        <f>G18/G19*100</f>
        <v>#DIV/0!</v>
      </c>
      <c r="H17" s="363" t="s">
        <v>258</v>
      </c>
      <c r="I17" s="355" t="s">
        <v>258</v>
      </c>
      <c r="K17" s="549" t="s">
        <v>377</v>
      </c>
      <c r="L17" s="550"/>
      <c r="M17" s="550"/>
      <c r="N17" s="550"/>
      <c r="O17" s="550"/>
      <c r="P17" s="550"/>
      <c r="Q17" s="550"/>
      <c r="R17" s="551"/>
    </row>
    <row r="18" spans="1:18" ht="20.5">
      <c r="A18" s="567" t="s">
        <v>298</v>
      </c>
      <c r="B18" s="568"/>
      <c r="C18" s="568"/>
      <c r="D18" s="351" t="s">
        <v>354</v>
      </c>
      <c r="E18" s="354">
        <f>'Compte de résultat'!G40</f>
        <v>0</v>
      </c>
      <c r="F18" s="354">
        <f>'Compte de résultat'!H40</f>
        <v>0</v>
      </c>
      <c r="G18" s="368">
        <f>'Compte de résultat'!I40</f>
        <v>0</v>
      </c>
      <c r="H18" s="364" t="e">
        <f>(F18-E18)/E18</f>
        <v>#DIV/0!</v>
      </c>
      <c r="I18" s="356" t="e">
        <f>(G18-F18)/F18</f>
        <v>#DIV/0!</v>
      </c>
      <c r="K18" s="549" t="s">
        <v>375</v>
      </c>
      <c r="L18" s="550"/>
      <c r="M18" s="550"/>
      <c r="N18" s="550"/>
      <c r="O18" s="550"/>
      <c r="P18" s="550"/>
      <c r="Q18" s="550"/>
      <c r="R18" s="551"/>
    </row>
    <row r="19" spans="1:18" ht="21" thickBot="1">
      <c r="A19" s="569" t="s">
        <v>30</v>
      </c>
      <c r="B19" s="570"/>
      <c r="C19" s="570"/>
      <c r="D19" s="374" t="s">
        <v>355</v>
      </c>
      <c r="E19" s="366">
        <f>'Compte de résultat'!G12</f>
        <v>0</v>
      </c>
      <c r="F19" s="366">
        <f>'Compte de résultat'!H12</f>
        <v>0</v>
      </c>
      <c r="G19" s="369">
        <f>'Compte de résultat'!I12</f>
        <v>0</v>
      </c>
      <c r="H19" s="365" t="e">
        <f>(F19-E19)/E19</f>
        <v>#DIV/0!</v>
      </c>
      <c r="I19" s="357" t="e">
        <f>(G19-F19)/F19</f>
        <v>#DIV/0!</v>
      </c>
      <c r="K19" s="549" t="s">
        <v>376</v>
      </c>
      <c r="L19" s="550"/>
      <c r="M19" s="550"/>
      <c r="N19" s="550"/>
      <c r="O19" s="550"/>
      <c r="P19" s="550"/>
      <c r="Q19" s="550"/>
      <c r="R19" s="551"/>
    </row>
    <row r="21" spans="1:18" ht="54" customHeight="1">
      <c r="D21" s="318" t="s">
        <v>367</v>
      </c>
      <c r="E21" s="552" t="s">
        <v>382</v>
      </c>
      <c r="F21" s="553"/>
      <c r="G21" s="553"/>
      <c r="H21" s="553"/>
      <c r="I21" s="554"/>
      <c r="K21" s="549" t="s">
        <v>374</v>
      </c>
      <c r="L21" s="550"/>
      <c r="M21" s="550"/>
      <c r="N21" s="550"/>
      <c r="O21" s="550"/>
      <c r="P21" s="550"/>
      <c r="Q21" s="550"/>
      <c r="R21" s="551"/>
    </row>
    <row r="23" spans="1:18" ht="12" thickBot="1"/>
    <row r="24" spans="1:18" ht="11.5" customHeight="1" thickBot="1">
      <c r="A24" s="558" t="s">
        <v>369</v>
      </c>
      <c r="B24" s="559"/>
      <c r="C24" s="559"/>
      <c r="D24" s="559"/>
      <c r="E24" s="559"/>
      <c r="F24" s="559"/>
      <c r="G24" s="559"/>
      <c r="H24" s="559"/>
      <c r="I24" s="560"/>
    </row>
    <row r="25" spans="1:18" customFormat="1" ht="15.5">
      <c r="A25" s="561" t="s">
        <v>368</v>
      </c>
      <c r="B25" s="562">
        <f>$C$4</f>
        <v>0</v>
      </c>
      <c r="C25" s="562"/>
      <c r="D25" s="562"/>
      <c r="E25" s="352">
        <f>'Accueil et vérifications'!I18</f>
        <v>2020</v>
      </c>
      <c r="F25" s="352">
        <f>'Accueil et vérifications'!J18</f>
        <v>2021</v>
      </c>
      <c r="G25" s="352" t="str">
        <f>'Accueil et vérifications'!K18</f>
        <v>2022</v>
      </c>
      <c r="H25" s="547" t="s">
        <v>373</v>
      </c>
      <c r="I25" s="565" t="s">
        <v>372</v>
      </c>
    </row>
    <row r="26" spans="1:18" customFormat="1" ht="15.5">
      <c r="A26" s="563"/>
      <c r="B26" s="564"/>
      <c r="C26" s="564"/>
      <c r="D26" s="564"/>
      <c r="E26" s="256" t="str">
        <f>HLOOKUP(E25,'Accueil et vérifications'!$I$18:$V$19,2,TRUE)</f>
        <v>Réel - Liasse</v>
      </c>
      <c r="F26" s="256" t="str">
        <f>HLOOKUP(F25,'Accueil et vérifications'!$I$18:$V$19,2,TRUE)</f>
        <v>Réel - Liasse</v>
      </c>
      <c r="G26" s="256" t="str">
        <f>HLOOKUP(G25,'Accueil et vérifications'!$I$18:$V$19,2,TRUE)</f>
        <v>Réel - Liasse</v>
      </c>
      <c r="H26" s="548"/>
      <c r="I26" s="566"/>
    </row>
    <row r="27" spans="1:18" customFormat="1" ht="15.5">
      <c r="A27" s="571" t="s">
        <v>265</v>
      </c>
      <c r="B27" s="572"/>
      <c r="C27" s="572"/>
      <c r="D27" s="370" t="s">
        <v>370</v>
      </c>
      <c r="E27" s="371" t="e">
        <f>E28/E29</f>
        <v>#DIV/0!</v>
      </c>
      <c r="F27" s="371" t="e">
        <f>F28/F29</f>
        <v>#DIV/0!</v>
      </c>
      <c r="G27" s="371" t="e">
        <f>G28/G29</f>
        <v>#DIV/0!</v>
      </c>
      <c r="H27" s="363" t="s">
        <v>258</v>
      </c>
      <c r="I27" s="355" t="s">
        <v>258</v>
      </c>
      <c r="J27" s="241"/>
      <c r="K27" s="549" t="s">
        <v>381</v>
      </c>
      <c r="L27" s="550"/>
      <c r="M27" s="550"/>
      <c r="N27" s="550"/>
      <c r="O27" s="550"/>
      <c r="P27" s="550"/>
      <c r="Q27" s="550"/>
      <c r="R27" s="551"/>
    </row>
    <row r="28" spans="1:18" customFormat="1" ht="29" customHeight="1">
      <c r="A28" s="567" t="s">
        <v>300</v>
      </c>
      <c r="B28" s="568"/>
      <c r="C28" s="568"/>
      <c r="D28" s="375" t="s">
        <v>286</v>
      </c>
      <c r="E28" s="354">
        <f>'Compte de résultat'!G34</f>
        <v>0</v>
      </c>
      <c r="F28" s="354">
        <f>'Compte de résultat'!H34</f>
        <v>0</v>
      </c>
      <c r="G28" s="354">
        <f>'Compte de résultat'!I34</f>
        <v>0</v>
      </c>
      <c r="H28" s="364" t="e">
        <f>(F28-E28)/E28</f>
        <v>#DIV/0!</v>
      </c>
      <c r="I28" s="356" t="e">
        <f>(G28-F28)/F28</f>
        <v>#DIV/0!</v>
      </c>
      <c r="J28" s="241"/>
      <c r="K28" s="549" t="s">
        <v>379</v>
      </c>
      <c r="L28" s="550"/>
      <c r="M28" s="550"/>
      <c r="N28" s="550"/>
      <c r="O28" s="550"/>
      <c r="P28" s="550"/>
      <c r="Q28" s="550"/>
      <c r="R28" s="551"/>
    </row>
    <row r="29" spans="1:18" customFormat="1" ht="27" customHeight="1" thickBot="1">
      <c r="A29" s="569" t="s">
        <v>30</v>
      </c>
      <c r="B29" s="570"/>
      <c r="C29" s="570"/>
      <c r="D29" s="376" t="s">
        <v>275</v>
      </c>
      <c r="E29" s="366">
        <f>'Compte de résultat'!G12</f>
        <v>0</v>
      </c>
      <c r="F29" s="366">
        <f>'Compte de résultat'!H12</f>
        <v>0</v>
      </c>
      <c r="G29" s="366">
        <f>'Compte de résultat'!I12</f>
        <v>0</v>
      </c>
      <c r="H29" s="365" t="e">
        <f>(F29-E29)/E29</f>
        <v>#DIV/0!</v>
      </c>
      <c r="I29" s="357" t="e">
        <f>(G29-F29)/F29</f>
        <v>#DIV/0!</v>
      </c>
      <c r="J29" s="241"/>
      <c r="K29" s="549" t="s">
        <v>380</v>
      </c>
      <c r="L29" s="550"/>
      <c r="M29" s="550"/>
      <c r="N29" s="550"/>
      <c r="O29" s="550"/>
      <c r="P29" s="550"/>
      <c r="Q29" s="550"/>
      <c r="R29" s="551"/>
    </row>
    <row r="30" spans="1:18" customFormat="1" ht="15.5">
      <c r="G30" s="241"/>
      <c r="H30" s="241"/>
      <c r="I30" s="241"/>
    </row>
    <row r="31" spans="1:18" customFormat="1" ht="50" customHeight="1">
      <c r="A31" s="241"/>
      <c r="B31" s="241"/>
      <c r="C31" s="241"/>
      <c r="D31" s="316" t="s">
        <v>366</v>
      </c>
      <c r="E31" s="552" t="s">
        <v>383</v>
      </c>
      <c r="F31" s="553"/>
      <c r="G31" s="553"/>
      <c r="H31" s="553"/>
      <c r="I31" s="554"/>
      <c r="J31" s="241"/>
      <c r="K31" s="549" t="s">
        <v>385</v>
      </c>
      <c r="L31" s="550"/>
      <c r="M31" s="550"/>
      <c r="N31" s="550"/>
      <c r="O31" s="550"/>
      <c r="P31" s="550"/>
      <c r="Q31" s="550"/>
      <c r="R31" s="551"/>
    </row>
  </sheetData>
  <mergeCells count="38">
    <mergeCell ref="A1:I1"/>
    <mergeCell ref="A13:I13"/>
    <mergeCell ref="A17:C17"/>
    <mergeCell ref="K21:R21"/>
    <mergeCell ref="A8:C8"/>
    <mergeCell ref="E10:I10"/>
    <mergeCell ref="K6:R6"/>
    <mergeCell ref="A6:C6"/>
    <mergeCell ref="A7:C7"/>
    <mergeCell ref="A5:C5"/>
    <mergeCell ref="I3:I4"/>
    <mergeCell ref="A3:D4"/>
    <mergeCell ref="I15:I16"/>
    <mergeCell ref="A15:D16"/>
    <mergeCell ref="H3:H4"/>
    <mergeCell ref="K31:R31"/>
    <mergeCell ref="A24:I24"/>
    <mergeCell ref="A25:D26"/>
    <mergeCell ref="I25:I26"/>
    <mergeCell ref="H15:H16"/>
    <mergeCell ref="K18:R18"/>
    <mergeCell ref="K19:R19"/>
    <mergeCell ref="K17:R17"/>
    <mergeCell ref="E31:I31"/>
    <mergeCell ref="A18:C18"/>
    <mergeCell ref="A19:C19"/>
    <mergeCell ref="A29:C29"/>
    <mergeCell ref="A27:C27"/>
    <mergeCell ref="A28:C28"/>
    <mergeCell ref="K3:R5"/>
    <mergeCell ref="H25:H26"/>
    <mergeCell ref="K28:R28"/>
    <mergeCell ref="K29:R29"/>
    <mergeCell ref="K27:R27"/>
    <mergeCell ref="E21:I21"/>
    <mergeCell ref="K10:R10"/>
    <mergeCell ref="E5:I5"/>
    <mergeCell ref="K7:R7"/>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 operator="containsText" id="{E3A41890-524D-46FF-B362-700B58D20996}">
            <xm:f>NOT(ISERROR(SEARCH($A$3,E17)))</xm:f>
            <xm:f>$A$3</xm:f>
            <x14:dxf>
              <fill>
                <gradientFill degree="90">
                  <stop position="0">
                    <color theme="0"/>
                  </stop>
                  <stop position="0.5">
                    <color theme="9" tint="0.40000610370189521"/>
                  </stop>
                  <stop position="1">
                    <color theme="0"/>
                  </stop>
                </gradientFill>
              </fill>
            </x14:dxf>
          </x14:cfRule>
          <xm:sqref>E17:G17</xm:sqref>
        </x14:conditionalFormatting>
        <x14:conditionalFormatting xmlns:xm="http://schemas.microsoft.com/office/excel/2006/main">
          <x14:cfRule type="containsText" priority="1" operator="containsText" id="{2C5F977B-91A2-48EC-A50E-2A8B7F1FA584}">
            <xm:f>NOT(ISERROR(SEARCH($A$3,E27)))</xm:f>
            <xm:f>$A$3</xm:f>
            <x14:dxf>
              <fill>
                <gradientFill degree="90">
                  <stop position="0">
                    <color theme="0"/>
                  </stop>
                  <stop position="0.5">
                    <color theme="9" tint="0.40000610370189521"/>
                  </stop>
                  <stop position="1">
                    <color theme="0"/>
                  </stop>
                </gradientFill>
              </fill>
            </x14:dxf>
          </x14:cfRule>
          <xm:sqref>E27:G27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36128-3CD8-4A43-B78A-5F0FC4E72A1B}">
  <sheetPr>
    <tabColor rgb="FF002060"/>
  </sheetPr>
  <dimension ref="A1:J44"/>
  <sheetViews>
    <sheetView showGridLines="0" topLeftCell="A15" workbookViewId="0">
      <selection activeCell="K24" sqref="K24"/>
    </sheetView>
  </sheetViews>
  <sheetFormatPr baseColWidth="10" defaultColWidth="10.5" defaultRowHeight="12.5"/>
  <cols>
    <col min="1" max="1" width="6.4140625" style="263" customWidth="1"/>
    <col min="2" max="2" width="11.5" style="263" customWidth="1"/>
    <col min="3" max="4" width="12.5" style="263" bestFit="1" customWidth="1"/>
    <col min="5" max="5" width="44.5" style="263" bestFit="1" customWidth="1"/>
    <col min="6" max="7" width="11.75" style="263" bestFit="1" customWidth="1"/>
    <col min="8" max="8" width="27.1640625" style="263" customWidth="1"/>
    <col min="9" max="9" width="13.75" style="263" customWidth="1"/>
    <col min="10" max="16384" width="10.5" style="263"/>
  </cols>
  <sheetData>
    <row r="1" spans="1:9" ht="23.25" customHeight="1">
      <c r="A1" s="260"/>
      <c r="B1" s="260" t="s">
        <v>302</v>
      </c>
      <c r="C1" s="261"/>
      <c r="D1" s="261"/>
      <c r="E1" s="261"/>
      <c r="F1" s="261"/>
      <c r="G1" s="261"/>
      <c r="H1" s="262"/>
    </row>
    <row r="3" spans="1:9" ht="24.75" customHeight="1">
      <c r="A3" s="264" t="s">
        <v>303</v>
      </c>
      <c r="B3" s="264" t="s">
        <v>304</v>
      </c>
      <c r="C3" s="264" t="s">
        <v>305</v>
      </c>
      <c r="D3" s="264" t="s">
        <v>284</v>
      </c>
      <c r="E3" s="265" t="s">
        <v>306</v>
      </c>
      <c r="F3" s="266"/>
      <c r="G3" s="266"/>
      <c r="H3" s="267"/>
    </row>
    <row r="4" spans="1:9" s="271" customFormat="1" ht="54.75" customHeight="1">
      <c r="A4" s="268" t="s">
        <v>307</v>
      </c>
      <c r="B4" s="269" t="s">
        <v>308</v>
      </c>
      <c r="C4" s="270" t="s">
        <v>309</v>
      </c>
      <c r="D4" s="270" t="s">
        <v>309</v>
      </c>
      <c r="E4" s="592" t="s">
        <v>310</v>
      </c>
      <c r="F4" s="593"/>
      <c r="G4" s="593"/>
      <c r="H4" s="594"/>
    </row>
    <row r="5" spans="1:9" ht="15" customHeight="1">
      <c r="A5" s="272" t="s">
        <v>311</v>
      </c>
      <c r="B5" s="595" t="s">
        <v>312</v>
      </c>
      <c r="C5" s="596"/>
      <c r="D5" s="596"/>
      <c r="E5" s="596"/>
      <c r="F5" s="596"/>
      <c r="G5" s="596"/>
      <c r="H5" s="597"/>
    </row>
    <row r="6" spans="1:9" ht="167.25" customHeight="1">
      <c r="A6" s="268" t="s">
        <v>313</v>
      </c>
      <c r="B6" s="269" t="s">
        <v>314</v>
      </c>
      <c r="C6" s="270" t="s">
        <v>309</v>
      </c>
      <c r="D6" s="270" t="s">
        <v>309</v>
      </c>
      <c r="E6" s="598" t="s">
        <v>315</v>
      </c>
      <c r="F6" s="599"/>
      <c r="G6" s="599"/>
      <c r="H6" s="600"/>
    </row>
    <row r="7" spans="1:9" s="271" customFormat="1" ht="29.25" customHeight="1">
      <c r="A7" s="268" t="s">
        <v>316</v>
      </c>
      <c r="B7" s="269" t="s">
        <v>317</v>
      </c>
      <c r="C7" s="273" t="s">
        <v>318</v>
      </c>
      <c r="D7" s="270" t="s">
        <v>309</v>
      </c>
      <c r="E7" s="274" t="s">
        <v>319</v>
      </c>
      <c r="F7" s="275"/>
      <c r="G7" s="275"/>
      <c r="H7" s="276"/>
    </row>
    <row r="8" spans="1:9" ht="6.75" customHeight="1">
      <c r="B8" s="277"/>
      <c r="C8" s="277"/>
      <c r="D8" s="277"/>
      <c r="E8" s="277"/>
      <c r="F8" s="277"/>
      <c r="G8" s="277"/>
      <c r="H8" s="277"/>
    </row>
    <row r="9" spans="1:9" ht="58.5" customHeight="1">
      <c r="B9" s="601" t="s">
        <v>320</v>
      </c>
      <c r="C9" s="601"/>
      <c r="D9" s="601"/>
      <c r="E9" s="601"/>
      <c r="F9" s="601"/>
      <c r="G9" s="601"/>
      <c r="H9" s="601"/>
    </row>
    <row r="10" spans="1:9">
      <c r="B10" s="278"/>
    </row>
    <row r="11" spans="1:9" ht="14">
      <c r="A11" s="279"/>
      <c r="B11" s="253" t="s">
        <v>321</v>
      </c>
      <c r="G11" s="280" t="s">
        <v>322</v>
      </c>
    </row>
    <row r="12" spans="1:9" s="281" customFormat="1" ht="13">
      <c r="B12" s="282"/>
      <c r="C12" s="283"/>
      <c r="D12" s="284"/>
      <c r="E12" s="285" t="s">
        <v>323</v>
      </c>
      <c r="F12" s="602">
        <f>'Accueil et vérifications'!L10</f>
        <v>0</v>
      </c>
      <c r="G12" s="603"/>
    </row>
    <row r="13" spans="1:9" s="271" customFormat="1" ht="13">
      <c r="B13" s="286" t="s">
        <v>324</v>
      </c>
      <c r="C13" s="287"/>
      <c r="D13" s="288"/>
      <c r="E13" s="289" t="s">
        <v>325</v>
      </c>
      <c r="F13" s="290" t="s">
        <v>326</v>
      </c>
      <c r="G13" s="290" t="s">
        <v>327</v>
      </c>
      <c r="I13" s="321" t="s">
        <v>328</v>
      </c>
    </row>
    <row r="14" spans="1:9">
      <c r="B14" s="291" t="s">
        <v>329</v>
      </c>
      <c r="C14" s="292"/>
      <c r="D14" s="293"/>
      <c r="E14" s="294" t="s">
        <v>190</v>
      </c>
      <c r="F14" s="295"/>
      <c r="G14" s="295"/>
      <c r="I14" s="589" t="s">
        <v>356</v>
      </c>
    </row>
    <row r="15" spans="1:9">
      <c r="B15" s="291" t="s">
        <v>330</v>
      </c>
      <c r="C15" s="292"/>
      <c r="D15" s="293"/>
      <c r="E15" s="294" t="s">
        <v>192</v>
      </c>
      <c r="F15" s="295"/>
      <c r="G15" s="295"/>
      <c r="I15" s="589"/>
    </row>
    <row r="16" spans="1:9">
      <c r="B16" s="291" t="s">
        <v>331</v>
      </c>
      <c r="C16" s="292"/>
      <c r="D16" s="293"/>
      <c r="E16" s="294" t="s">
        <v>195</v>
      </c>
      <c r="F16" s="295"/>
      <c r="G16" s="295"/>
      <c r="I16" s="589"/>
    </row>
    <row r="17" spans="1:9">
      <c r="B17" s="291" t="s">
        <v>332</v>
      </c>
      <c r="C17" s="292"/>
      <c r="D17" s="293"/>
      <c r="E17" s="294" t="s">
        <v>197</v>
      </c>
      <c r="F17" s="295"/>
      <c r="G17" s="295"/>
      <c r="I17" s="589"/>
    </row>
    <row r="18" spans="1:9">
      <c r="B18" s="291" t="s">
        <v>198</v>
      </c>
      <c r="C18" s="292"/>
      <c r="D18" s="293"/>
      <c r="E18" s="294" t="s">
        <v>199</v>
      </c>
      <c r="F18" s="295"/>
      <c r="G18" s="295"/>
      <c r="I18" s="589"/>
    </row>
    <row r="19" spans="1:9">
      <c r="B19" s="291" t="s">
        <v>333</v>
      </c>
      <c r="C19" s="292"/>
      <c r="D19" s="293"/>
      <c r="E19" s="294" t="s">
        <v>203</v>
      </c>
      <c r="F19" s="295"/>
      <c r="G19" s="295"/>
      <c r="I19" s="589"/>
    </row>
    <row r="20" spans="1:9">
      <c r="B20" s="291" t="s">
        <v>204</v>
      </c>
      <c r="C20" s="292"/>
      <c r="D20" s="293"/>
      <c r="E20" s="294" t="s">
        <v>334</v>
      </c>
      <c r="F20" s="295"/>
      <c r="G20" s="295"/>
      <c r="I20" s="589"/>
    </row>
    <row r="21" spans="1:9">
      <c r="B21" s="291" t="s">
        <v>205</v>
      </c>
      <c r="C21" s="292"/>
      <c r="D21" s="293"/>
      <c r="E21" s="294" t="s">
        <v>206</v>
      </c>
      <c r="F21" s="295"/>
      <c r="G21" s="295"/>
      <c r="I21" s="589"/>
    </row>
    <row r="22" spans="1:9">
      <c r="B22" s="291" t="s">
        <v>335</v>
      </c>
      <c r="C22" s="292"/>
      <c r="D22" s="293"/>
      <c r="E22" s="294" t="s">
        <v>209</v>
      </c>
      <c r="F22" s="295"/>
      <c r="G22" s="295"/>
      <c r="I22" s="589"/>
    </row>
    <row r="23" spans="1:9">
      <c r="B23" s="291" t="s">
        <v>336</v>
      </c>
      <c r="C23" s="292"/>
      <c r="D23" s="293"/>
      <c r="E23" s="294" t="s">
        <v>211</v>
      </c>
      <c r="F23" s="295"/>
      <c r="G23" s="295"/>
      <c r="I23" s="589"/>
    </row>
    <row r="24" spans="1:9">
      <c r="B24" s="291" t="s">
        <v>337</v>
      </c>
      <c r="C24" s="292"/>
      <c r="D24" s="293"/>
      <c r="E24" s="294" t="s">
        <v>214</v>
      </c>
      <c r="F24" s="295"/>
      <c r="G24" s="295"/>
      <c r="I24" s="281"/>
    </row>
    <row r="25" spans="1:9" s="271" customFormat="1" ht="22.5" customHeight="1">
      <c r="B25" s="296" t="s">
        <v>338</v>
      </c>
      <c r="C25" s="297"/>
      <c r="D25" s="298"/>
      <c r="E25" s="299" t="s">
        <v>43</v>
      </c>
      <c r="F25" s="300">
        <f>SUM(F14:F24)</f>
        <v>0</v>
      </c>
      <c r="G25" s="300">
        <f>SUM(G14:G24)</f>
        <v>0</v>
      </c>
      <c r="I25" s="281"/>
    </row>
    <row r="26" spans="1:9" ht="13">
      <c r="B26" s="291" t="s">
        <v>339</v>
      </c>
      <c r="C26" s="292"/>
      <c r="D26" s="293"/>
      <c r="E26" s="294" t="s">
        <v>217</v>
      </c>
      <c r="F26" s="301">
        <v>0</v>
      </c>
      <c r="G26" s="301">
        <v>0</v>
      </c>
      <c r="I26" s="590" t="s">
        <v>360</v>
      </c>
    </row>
    <row r="27" spans="1:9" ht="13">
      <c r="B27" s="291" t="s">
        <v>218</v>
      </c>
      <c r="C27" s="292"/>
      <c r="D27" s="293"/>
      <c r="E27" s="294" t="s">
        <v>219</v>
      </c>
      <c r="F27" s="301">
        <v>0</v>
      </c>
      <c r="G27" s="301">
        <v>0</v>
      </c>
      <c r="I27" s="590"/>
    </row>
    <row r="28" spans="1:9" s="271" customFormat="1" ht="22.5" customHeight="1">
      <c r="B28" s="296" t="s">
        <v>340</v>
      </c>
      <c r="C28" s="297"/>
      <c r="D28" s="298"/>
      <c r="E28" s="299" t="s">
        <v>221</v>
      </c>
      <c r="F28" s="300">
        <f>+SUM(F26:F27)</f>
        <v>0</v>
      </c>
      <c r="G28" s="300">
        <f>+SUM(G26:G27)</f>
        <v>0</v>
      </c>
      <c r="I28" s="281"/>
    </row>
    <row r="29" spans="1:9" s="271" customFormat="1" ht="19.5" customHeight="1">
      <c r="A29" s="302"/>
      <c r="B29" s="303" t="s">
        <v>341</v>
      </c>
      <c r="C29" s="304"/>
      <c r="D29" s="304"/>
      <c r="E29" s="303" t="s">
        <v>342</v>
      </c>
      <c r="F29" s="305" t="str">
        <f>IFERROR(IF((F25+F28)&lt;0,"FP négatifs",(ABS(F25+F28))/(F14+F15)),"a)")</f>
        <v>a)</v>
      </c>
      <c r="G29" s="305" t="str">
        <f>IFERROR(IF((G25+G28)&lt;0,"FP négatifs",(ABS(G25+G28))/(G14+G15)),"a)")</f>
        <v>a)</v>
      </c>
      <c r="H29" s="306" t="s">
        <v>343</v>
      </c>
      <c r="I29" s="281"/>
    </row>
    <row r="30" spans="1:9">
      <c r="B30" s="291" t="s">
        <v>344</v>
      </c>
      <c r="C30" s="292"/>
      <c r="D30" s="293"/>
      <c r="E30" s="294" t="s">
        <v>345</v>
      </c>
      <c r="F30" s="295"/>
      <c r="G30" s="295"/>
      <c r="I30" s="590" t="s">
        <v>360</v>
      </c>
    </row>
    <row r="31" spans="1:9" ht="13" thickBot="1">
      <c r="B31" s="291" t="s">
        <v>346</v>
      </c>
      <c r="C31" s="292"/>
      <c r="D31" s="293"/>
      <c r="E31" s="294" t="s">
        <v>301</v>
      </c>
      <c r="F31" s="295"/>
      <c r="G31" s="295"/>
      <c r="I31" s="591"/>
    </row>
    <row r="32" spans="1:9" ht="51" thickTop="1" thickBot="1">
      <c r="B32" s="307" t="s">
        <v>347</v>
      </c>
      <c r="C32" s="275"/>
      <c r="D32" s="276"/>
      <c r="E32" s="308" t="s">
        <v>348</v>
      </c>
      <c r="F32" s="295"/>
      <c r="G32" s="295"/>
      <c r="I32" s="322" t="s">
        <v>357</v>
      </c>
    </row>
    <row r="33" spans="1:10" s="271" customFormat="1" ht="19.5" customHeight="1" thickTop="1">
      <c r="A33" s="302"/>
      <c r="B33" s="309" t="s">
        <v>349</v>
      </c>
      <c r="C33" s="310"/>
      <c r="D33" s="311"/>
      <c r="E33" s="303" t="s">
        <v>350</v>
      </c>
      <c r="F33" s="312" t="str">
        <f>IFERROR(IF(F30/F25&lt;0,"CP négatifs",(F30/F25)),"d)")</f>
        <v>d)</v>
      </c>
      <c r="G33" s="312" t="str">
        <f>IFERROR(IF(G30/G25&lt;0,"CP négatifs",(G30/G25)),"d)")</f>
        <v>d)</v>
      </c>
      <c r="H33" s="306" t="s">
        <v>351</v>
      </c>
    </row>
    <row r="34" spans="1:10" s="271" customFormat="1" ht="19.5" customHeight="1">
      <c r="A34" s="302"/>
      <c r="B34" s="309" t="s">
        <v>352</v>
      </c>
      <c r="C34" s="310"/>
      <c r="D34" s="311"/>
      <c r="E34" s="303" t="s">
        <v>350</v>
      </c>
      <c r="F34" s="313" t="str">
        <f>IFERROR(IF((F31/F32)&lt;0,"EBE négatif",F31/F32),"d)")</f>
        <v>d)</v>
      </c>
      <c r="G34" s="313" t="str">
        <f>IFERROR(IF((G31/G32)&lt;0,"EBE négatif",G31/G32),"d)")</f>
        <v>d)</v>
      </c>
      <c r="H34" s="306" t="s">
        <v>353</v>
      </c>
    </row>
    <row r="36" spans="1:10" ht="13" thickBot="1"/>
    <row r="37" spans="1:10" ht="19.5" customHeight="1" thickTop="1">
      <c r="E37" s="323" t="s">
        <v>358</v>
      </c>
      <c r="F37" s="324">
        <f>'Compte de résultat'!I28</f>
        <v>0</v>
      </c>
      <c r="G37" s="325">
        <f>'Compte de résultat'!H28</f>
        <v>0</v>
      </c>
      <c r="H37" s="314"/>
      <c r="I37" s="315"/>
      <c r="J37" s="315"/>
    </row>
    <row r="38" spans="1:10" ht="13" thickBot="1">
      <c r="E38" s="326" t="s">
        <v>359</v>
      </c>
      <c r="F38" s="327" t="b">
        <f>F37=F32</f>
        <v>1</v>
      </c>
      <c r="G38" s="328" t="b">
        <f>G37=G32</f>
        <v>1</v>
      </c>
      <c r="H38" s="315"/>
      <c r="I38" s="315"/>
      <c r="J38" s="315"/>
    </row>
    <row r="39" spans="1:10" ht="13" thickTop="1">
      <c r="G39" s="315"/>
      <c r="H39" s="315"/>
      <c r="I39" s="315"/>
      <c r="J39" s="315"/>
    </row>
    <row r="40" spans="1:10">
      <c r="G40" s="315"/>
      <c r="H40" s="315"/>
      <c r="I40" s="315"/>
      <c r="J40" s="315"/>
    </row>
    <row r="41" spans="1:10">
      <c r="G41" s="315"/>
      <c r="H41" s="315"/>
      <c r="I41" s="315"/>
      <c r="J41" s="315"/>
    </row>
    <row r="42" spans="1:10">
      <c r="G42" s="315"/>
      <c r="H42" s="315"/>
      <c r="I42" s="315"/>
      <c r="J42" s="315"/>
    </row>
    <row r="43" spans="1:10">
      <c r="G43" s="315"/>
      <c r="H43" s="315"/>
      <c r="I43" s="315"/>
      <c r="J43" s="315"/>
    </row>
    <row r="44" spans="1:10">
      <c r="G44" s="315"/>
      <c r="H44" s="315"/>
      <c r="I44" s="315"/>
      <c r="J44" s="315"/>
    </row>
  </sheetData>
  <mergeCells count="8">
    <mergeCell ref="I14:I23"/>
    <mergeCell ref="I26:I27"/>
    <mergeCell ref="I30:I31"/>
    <mergeCell ref="E4:H4"/>
    <mergeCell ref="B5:H5"/>
    <mergeCell ref="E6:H6"/>
    <mergeCell ref="B9:H9"/>
    <mergeCell ref="F12:G12"/>
  </mergeCells>
  <conditionalFormatting sqref="F29:G29">
    <cfRule type="cellIs" dxfId="10" priority="8" operator="equal">
      <formula>"FP négatifs"</formula>
    </cfRule>
    <cfRule type="cellIs" dxfId="9" priority="9" operator="equal">
      <formula>"a)"</formula>
    </cfRule>
    <cfRule type="cellIs" dxfId="8" priority="10" operator="lessThan">
      <formula>0.5</formula>
    </cfRule>
    <cfRule type="cellIs" dxfId="7" priority="11" operator="greaterThanOrEqual">
      <formula>0.5</formula>
    </cfRule>
  </conditionalFormatting>
  <conditionalFormatting sqref="F33:G33">
    <cfRule type="cellIs" dxfId="6" priority="5" operator="equal">
      <formula>"CP négatifs"</formula>
    </cfRule>
    <cfRule type="cellIs" dxfId="5" priority="6" operator="greaterThan">
      <formula>7.5</formula>
    </cfRule>
    <cfRule type="cellIs" dxfId="4" priority="7" operator="lessThanOrEqual">
      <formula>7.5</formula>
    </cfRule>
  </conditionalFormatting>
  <conditionalFormatting sqref="F33:G34">
    <cfRule type="cellIs" dxfId="3" priority="2" operator="equal">
      <formula>"d)"</formula>
    </cfRule>
  </conditionalFormatting>
  <conditionalFormatting sqref="F34:G34">
    <cfRule type="cellIs" dxfId="2" priority="1" operator="equal">
      <formula>"EBE négatif"</formula>
    </cfRule>
    <cfRule type="cellIs" dxfId="1" priority="3" operator="greaterThan">
      <formula>100%</formula>
    </cfRule>
    <cfRule type="cellIs" dxfId="0" priority="4" operator="lessThanOrEqual">
      <formula>100%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7BB0-D6DD-4228-8085-7C4154AC4DDC}">
  <dimension ref="B1:N16"/>
  <sheetViews>
    <sheetView showGridLines="0" workbookViewId="0">
      <selection activeCell="D8" sqref="D8"/>
    </sheetView>
  </sheetViews>
  <sheetFormatPr baseColWidth="10" defaultRowHeight="15.5"/>
  <cols>
    <col min="2" max="2" width="68.58203125" customWidth="1"/>
  </cols>
  <sheetData>
    <row r="1" spans="2:14" ht="15.65" customHeight="1">
      <c r="B1" s="402" t="s">
        <v>98</v>
      </c>
      <c r="C1" s="46"/>
      <c r="D1" s="46"/>
      <c r="E1" s="46"/>
      <c r="F1" s="46"/>
      <c r="G1" s="46"/>
      <c r="H1" s="46"/>
      <c r="I1" s="46"/>
      <c r="J1" s="46"/>
      <c r="K1" s="46"/>
      <c r="L1" s="46"/>
      <c r="M1" s="46"/>
      <c r="N1" s="46"/>
    </row>
    <row r="2" spans="2:14" ht="15.65" customHeight="1">
      <c r="B2" s="402"/>
      <c r="C2" s="46"/>
      <c r="D2" s="46"/>
      <c r="E2" s="46"/>
      <c r="F2" s="46"/>
      <c r="G2" s="46"/>
      <c r="H2" s="46"/>
      <c r="I2" s="46"/>
      <c r="J2" s="46"/>
      <c r="K2" s="46"/>
      <c r="L2" s="46"/>
      <c r="M2" s="46"/>
      <c r="N2" s="46"/>
    </row>
    <row r="3" spans="2:14" ht="15.65" customHeight="1">
      <c r="B3" s="402"/>
      <c r="C3" s="46"/>
      <c r="D3" s="46"/>
      <c r="E3" s="46"/>
      <c r="F3" s="46"/>
      <c r="G3" s="46"/>
      <c r="H3" s="46"/>
      <c r="I3" s="46"/>
      <c r="J3" s="46"/>
      <c r="K3" s="46"/>
      <c r="L3" s="46"/>
      <c r="M3" s="46"/>
      <c r="N3" s="46"/>
    </row>
    <row r="4" spans="2:14" ht="15.65" customHeight="1">
      <c r="B4" s="50"/>
      <c r="C4" s="46"/>
      <c r="D4" s="46"/>
      <c r="E4" s="46"/>
      <c r="F4" s="46"/>
      <c r="G4" s="46"/>
      <c r="H4" s="46"/>
      <c r="I4" s="46"/>
      <c r="J4" s="46"/>
      <c r="K4" s="46"/>
      <c r="L4" s="46"/>
      <c r="M4" s="46"/>
      <c r="N4" s="46"/>
    </row>
    <row r="5" spans="2:14">
      <c r="B5" s="49" t="s">
        <v>83</v>
      </c>
    </row>
    <row r="6" spans="2:14">
      <c r="B6" s="48" t="s">
        <v>84</v>
      </c>
    </row>
    <row r="7" spans="2:14">
      <c r="B7" s="48" t="s">
        <v>85</v>
      </c>
    </row>
    <row r="8" spans="2:14">
      <c r="B8" s="48" t="s">
        <v>86</v>
      </c>
    </row>
    <row r="9" spans="2:14">
      <c r="B9" s="48" t="s">
        <v>87</v>
      </c>
    </row>
    <row r="10" spans="2:14">
      <c r="B10" s="48" t="s">
        <v>88</v>
      </c>
    </row>
    <row r="11" spans="2:14">
      <c r="B11" s="48" t="s">
        <v>89</v>
      </c>
    </row>
    <row r="12" spans="2:14">
      <c r="B12" s="48" t="s">
        <v>90</v>
      </c>
    </row>
    <row r="13" spans="2:14">
      <c r="B13" s="48" t="s">
        <v>91</v>
      </c>
    </row>
    <row r="14" spans="2:14">
      <c r="B14" s="48" t="s">
        <v>92</v>
      </c>
    </row>
    <row r="15" spans="2:14">
      <c r="B15" s="48" t="s">
        <v>93</v>
      </c>
    </row>
    <row r="16" spans="2:14">
      <c r="B16" s="48" t="s">
        <v>94</v>
      </c>
    </row>
  </sheetData>
  <mergeCells count="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Accueil et vérifications</vt:lpstr>
      <vt:lpstr>Marché et emplois</vt:lpstr>
      <vt:lpstr>Bilan</vt:lpstr>
      <vt:lpstr>Compte de résultat</vt:lpstr>
      <vt:lpstr>Plan de financement</vt:lpstr>
      <vt:lpstr>Ratio analyse réel</vt:lpstr>
      <vt:lpstr>Entreprise en Diffic</vt:lpstr>
      <vt:lpstr>Liste</vt:lpstr>
    </vt:vector>
  </TitlesOfParts>
  <Manager>CultureCash.com</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6 ADEME</dc:title>
  <dc:subject/>
  <dc:creator>BRANDIBAT Mathieu</dc:creator>
  <cp:keywords/>
  <dc:description/>
  <cp:lastModifiedBy>CHAMBONNIERE Julie</cp:lastModifiedBy>
  <cp:lastPrinted>2021-12-12T16:44:50Z</cp:lastPrinted>
  <dcterms:created xsi:type="dcterms:W3CDTF">2021-09-21T13:07:56Z</dcterms:created>
  <dcterms:modified xsi:type="dcterms:W3CDTF">2024-04-11T09:08:21Z</dcterms:modified>
  <cp:category/>
</cp:coreProperties>
</file>