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66925"/>
  <mc:AlternateContent xmlns:mc="http://schemas.openxmlformats.org/markup-compatibility/2006">
    <mc:Choice Requires="x15">
      <x15ac:absPath xmlns:x15ac="http://schemas.microsoft.com/office/spreadsheetml/2010/11/ac" url="Z:\PROJETS\FRANCE_2030\1-STRATEGIES\SA_MOBILITES\AAP Navires Bas Carbone\00-PUBLICATION\Dossier de candidature\"/>
    </mc:Choice>
  </mc:AlternateContent>
  <xr:revisionPtr revIDLastSave="0" documentId="13_ncr:1_{09ED0334-8D83-4279-8EB0-07511727775E}" xr6:coauthVersionLast="47" xr6:coauthVersionMax="47" xr10:uidLastSave="{00000000-0000-0000-0000-000000000000}"/>
  <bookViews>
    <workbookView xWindow="-28920" yWindow="-2775" windowWidth="29040" windowHeight="15840" tabRatio="746" activeTab="2"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Indicateurs spécifiques" sheetId="30" r:id="rId6"/>
    <sheet name="ODD" sheetId="24" r:id="rId7"/>
    <sheet name="LISTES" sheetId="1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31" l="1"/>
  <c r="K94" i="31"/>
  <c r="B76" i="31"/>
  <c r="D76" i="31"/>
  <c r="H74" i="31" l="1"/>
  <c r="H98" i="31"/>
  <c r="J98" i="31" s="1"/>
  <c r="H97" i="31"/>
  <c r="K97" i="31" s="1"/>
  <c r="H96" i="31"/>
  <c r="K96" i="31" s="1"/>
  <c r="H95" i="31"/>
  <c r="J95" i="31" s="1"/>
  <c r="H94" i="31"/>
  <c r="I93" i="31"/>
  <c r="H88" i="31"/>
  <c r="K88" i="31" s="1"/>
  <c r="H87" i="31"/>
  <c r="J87" i="31" s="1"/>
  <c r="H86" i="31"/>
  <c r="H85" i="31"/>
  <c r="K85" i="31" s="1"/>
  <c r="H84" i="31"/>
  <c r="K84" i="31" s="1"/>
  <c r="H83" i="31"/>
  <c r="J83" i="31" s="1"/>
  <c r="D74" i="31"/>
  <c r="H51" i="31"/>
  <c r="K51" i="31" s="1"/>
  <c r="I50" i="31"/>
  <c r="H49" i="31"/>
  <c r="J49" i="31" s="1"/>
  <c r="H48" i="31"/>
  <c r="K48" i="31" s="1"/>
  <c r="I47" i="31"/>
  <c r="D30" i="31"/>
  <c r="H30" i="31" s="1"/>
  <c r="F29" i="31"/>
  <c r="D29" i="31"/>
  <c r="K49" i="31" l="1"/>
  <c r="K50" i="31" s="1"/>
  <c r="K52" i="31" s="1"/>
  <c r="K87" i="31"/>
  <c r="H29" i="31"/>
  <c r="K29" i="31" s="1"/>
  <c r="J51" i="31"/>
  <c r="K95" i="31"/>
  <c r="K83" i="31"/>
  <c r="K30" i="31"/>
  <c r="J30" i="31"/>
  <c r="J84" i="31"/>
  <c r="J88" i="31"/>
  <c r="J96" i="31"/>
  <c r="J97" i="31"/>
  <c r="J48" i="31"/>
  <c r="J50" i="31" s="1"/>
  <c r="J86" i="31"/>
  <c r="J94" i="31"/>
  <c r="K98" i="31"/>
  <c r="J85" i="31"/>
  <c r="J29" i="31" l="1"/>
  <c r="K89" i="31"/>
  <c r="K99" i="31"/>
  <c r="B75" i="31" s="1"/>
  <c r="J99" i="31"/>
  <c r="J89" i="31"/>
  <c r="J52" i="31"/>
  <c r="K31" i="31"/>
  <c r="J31" i="31"/>
  <c r="B74" i="31" l="1"/>
  <c r="F74" i="31" s="1"/>
</calcChain>
</file>

<file path=xl/sharedStrings.xml><?xml version="1.0" encoding="utf-8"?>
<sst xmlns="http://schemas.openxmlformats.org/spreadsheetml/2006/main" count="293" uniqueCount="259">
  <si>
    <t>Mode d'emploi de l'annexe 5 "Grille d'impacts"</t>
  </si>
  <si>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</si>
  <si>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</si>
  <si>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</si>
  <si>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</si>
  <si>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</si>
  <si>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</si>
  <si>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</si>
  <si>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</si>
  <si>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</si>
  <si>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</si>
  <si>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</si>
  <si>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</si>
  <si>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</si>
  <si>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</si>
  <si>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</si>
  <si>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</si>
  <si>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</si>
  <si>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</si>
  <si>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</si>
  <si>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 xml:space="preserve"> Les impacts environnementaux sont à compléter uniquement par le chef de file, à l'échelle du projet dans son ensemble</t>
  </si>
  <si>
    <t>CONFIDENTIEL</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</si>
  <si>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</si>
  <si>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</si>
  <si>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</si>
  <si>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</si>
  <si>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 xml:space="preserve">Quels points de vigilance pour assurer le succès environnemental de votre projet ? </t>
  </si>
  <si>
    <t>AIDE (déplier la ligne)</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</si>
  <si>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</si>
  <si>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t>Critères de durabilité et indicateurs</t>
  </si>
  <si>
    <t>Note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</si>
  <si>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</si>
  <si>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</si>
  <si>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</si>
  <si>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</si>
  <si>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</si>
  <si>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t>Atténuation du changement climatique</t>
  </si>
  <si>
    <t>Production ajoutée d'électricité ou de chaleur renouvelable (ENR)</t>
  </si>
  <si>
    <t>Efficacité énergétique via la réduction des consommation</t>
  </si>
  <si>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</si>
  <si>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</si>
  <si>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</si>
  <si>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t>Adaptation au changement climatique (Résilience face aux risques environnementaux)</t>
  </si>
  <si>
    <t>Il s'agit ici de contenir les conséquences des déréglements climatiques</t>
  </si>
  <si>
    <t>Lutte contre les pollutions (prévention et contrôle)</t>
  </si>
  <si>
    <t>Pollution de l’air</t>
  </si>
  <si>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</si>
  <si>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t>Pollution de l'eau ou des sols</t>
  </si>
  <si>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</si>
  <si>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t>Gestion des ressources en eau et marines (utilisation durable et protection)</t>
  </si>
  <si>
    <t xml:space="preserve">Réduction de la consommation d'eau (m3/an)      </t>
  </si>
  <si>
    <t>Transition vers une économie circulaire (déchets, autres)</t>
  </si>
  <si>
    <t>Optimisation de la consommation des ressources</t>
  </si>
  <si>
    <t>Diminution et/ou recyclage des déchets</t>
  </si>
  <si>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</si>
  <si>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t>Protection et restauration de la biodiversité et des écosystèmes (biodiversité et protection des espaces naturels, agricoles et sylvicoles)</t>
  </si>
  <si>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</si>
  <si>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Impact sociétal</t>
  </si>
  <si>
    <t>innovation ayant une utilité sociale, circuit court, production locale, emplois sur le territoire, bien-être animal, éducation à l'environnement, élément de sécurité, lutte contre les nuisances sonores, la pollution visuelle, la précarité énergétique etc.</t>
  </si>
  <si>
    <t>AIDE (déplier les lignes)</t>
  </si>
  <si>
    <t>Analyse ex ante : A préparer en amont du dossier - à consolider pour l'instruction du projet</t>
  </si>
  <si>
    <t>Les impacts environnementaux sont à compléter uniquement par le chef de file, à l'échelle du projet dans son ensemble.</t>
  </si>
  <si>
    <t xml:space="preserve">Lien ADEME Base GES pour faciliter les facteurs d'émissions  (ou autres sources du porteur à préciser dans les hypothèses) :
 </t>
  </si>
  <si>
    <t>https://www.bilans-ges.ademe.fr/</t>
  </si>
  <si>
    <t>Seules les cellules jaunes sont à renseigner.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</si>
  <si>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</si>
  <si>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</si>
  <si>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</si>
  <si>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</si>
  <si>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</si>
  <si>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</si>
  <si>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</si>
  <si>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</si>
  <si>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</si>
  <si>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</si>
  <si>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</si>
  <si>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</si>
  <si>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</si>
  <si>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</si>
  <si>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</si>
  <si>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</si>
  <si>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</si>
  <si>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</si>
  <si>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</si>
  <si>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r>
      <t xml:space="preserve">Indicateur de Flux
</t>
    </r>
    <r>
      <rPr>
        <i/>
        <sz val="11"/>
        <color theme="1"/>
        <rFont val="Calibri"/>
        <family val="2"/>
        <scheme val="minor"/>
      </rPr>
      <t>Flux de gaz, matière, d'énergie, etc., qui sera traduit ensuite en émissions de GES par l'intermédiaire des facteurs d'émissions</t>
    </r>
  </si>
  <si>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</si>
  <si>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</si>
  <si>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</si>
  <si>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</si>
  <si>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</si>
  <si>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</si>
  <si>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évitées sur un BP de 5 ans, et sur une durée d'exploitation de 8 ans (de l'usine) (t)</t>
  </si>
  <si>
    <t>Si pertinent, émissions de CO2 évitées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</si>
  <si>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</si>
  <si>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</si>
  <si>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</si>
  <si>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</si>
  <si>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</si>
  <si>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</si>
  <si>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</si>
  <si>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</si>
  <si>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</si>
  <si>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t>Facteur d'émission torchage: 1,3 t CO2eq/t traitée (donnée issue d'une ACV)</t>
  </si>
  <si>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</si>
  <si>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</si>
  <si>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</si>
  <si>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</si>
  <si>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</si>
  <si>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</si>
  <si>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évitées (t) sur un BP de 5 ans et sur une durée d'utilisation de 8 ans (ici des 500 bus vendus)</t>
  </si>
  <si>
    <t>Si pertinent, émissions de CO2 évitées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</si>
  <si>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</si>
  <si>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</si>
  <si>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</si>
  <si>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</si>
  <si>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</si>
  <si>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</si>
  <si>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</si>
  <si>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</si>
  <si>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</si>
  <si>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</si>
  <si>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</si>
  <si>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</si>
  <si>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</si>
  <si>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</si>
  <si>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</si>
  <si>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CODE AIE</t>
  </si>
  <si>
    <t>Durée de vie de la solution étudiée et de la solution de référence (en nombre d'années)</t>
  </si>
  <si>
    <t>années</t>
  </si>
  <si>
    <t>Cumul des émissions de "CO2 évités" sur BP de 5 ans  (solution étudiée - solution de référence)</t>
  </si>
  <si>
    <t>t eq CO2 (évitées)</t>
  </si>
  <si>
    <t>t eq CO2 (évitées)/ an</t>
  </si>
  <si>
    <t>Cumul des émissions de "CO2 évités"</t>
  </si>
  <si>
    <t>sur la durée de vie de l'innovation (si pertinent)</t>
  </si>
  <si>
    <t>Volume de GES évités par an pour un produit/service (tCO2eq/an)</t>
  </si>
  <si>
    <t>Synthèse (conclusion sur le bénéfice environnemental attendu en terme d'émissions de CO2 évitées)</t>
  </si>
  <si>
    <t>Solution innovante étudiée pour le projet</t>
  </si>
  <si>
    <t>Composante-clef de la solution innovante considérée (brique technologique ou système complet)</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</si>
  <si>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</si>
  <si>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</si>
  <si>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</si>
  <si>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Volume
="Cumul Business Plan (nombre d'unités de la composante-clef  vendues sur un cycle commercial de 5 ans)"</t>
  </si>
  <si>
    <t>Emissions de CO2eq cumulées produites sur un Business Plan de 5 ans et sur une durée d'exploitation / utilisation de 8 ans (t)</t>
  </si>
  <si>
    <t>Si pertinent, émissions de CO2eq cumulées produites sur 5 ans et sur la durée de vie de la solution innovante (X années) (t)</t>
  </si>
  <si>
    <t xml:space="preserve"> </t>
  </si>
  <si>
    <t>Total</t>
  </si>
  <si>
    <t>Solution de référence</t>
  </si>
  <si>
    <t>Composante-clef de la solution de référence considérée (brique technologique ou système complet)</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</si>
  <si>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</si>
  <si>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</si>
  <si>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Emissions de CO2eq cumulées produites sur un BP de 5 ans et sur une durée d'exploitation / utilisation de 8 ans (t)</t>
  </si>
  <si>
    <t>Hypothèses (étapes du cycle de vie…) et limites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</si>
  <si>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</si>
  <si>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</si>
  <si>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</si>
  <si>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</si>
  <si>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</si>
  <si>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</si>
  <si>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</si>
  <si>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</si>
  <si>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</si>
  <si>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</si>
  <si>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</si>
  <si>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</si>
  <si>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</si>
  <si>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</si>
  <si>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</si>
  <si>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</si>
  <si>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</si>
  <si>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</si>
  <si>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</si>
  <si>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</si>
  <si>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</si>
  <si>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</si>
  <si>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</si>
  <si>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</si>
  <si>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</si>
  <si>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</si>
  <si>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</si>
  <si>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</si>
  <si>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 (tous partenaires confondus)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</si>
  <si>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</si>
  <si>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</si>
  <si>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 xml:space="preserve">  - dont nombre de dépôts de brevets effectués pendant le projet</t>
  </si>
  <si>
    <t>Nombre de brevets déjà déposés par la société sur cette technologie/brique technologique avant le projet</t>
  </si>
  <si>
    <t xml:space="preserve">Entrer le nombre (entier) de dépôt de brevet envisagés.. Si non applicable au projet, laisser la valeur N/A dans les deux cases. </t>
  </si>
  <si>
    <t>EMPLOIS (tous partenaires confondus)</t>
  </si>
  <si>
    <r>
      <t xml:space="preserve">L’ETP est une unité de valeur annuelle qui permet d'additionner et de moyenniser les impacts sur plusieurs années et entre les projets.  Une entreprise qui aura mobilisé sur le projet 10 ETP la première année (i.e. 10 emplois à plein temps) et les aura maintenus pendant les 4 années du projet comptabilisera 40 ETP au total (et non pas 10).  Cette donnée va permettre de calculer par exemple la moyenne annuelle de 10 ETP pour ce projet (mais attention ici ce n’est pas une valeur moyenne qu’il faut renseigner, mais bien une valeur annuelle cumulés sur la durée du projet). 
</t>
    </r>
    <r>
      <rPr>
        <u/>
        <sz val="12"/>
        <color theme="1"/>
        <rFont val="Calibri"/>
        <family val="2"/>
        <scheme val="minor"/>
      </rPr>
      <t>Emplois prévisionnel mobilisés pendant le projet</t>
    </r>
    <r>
      <rPr>
        <sz val="12"/>
        <color theme="1"/>
        <rFont val="Calibri"/>
        <family val="2"/>
        <scheme val="minor"/>
      </rPr>
      <t xml:space="preserve"> : On compte les personnes occupées par le projet, peu importe que le poste soit nouveau ou non. Attention, il s’agit d’emplois directement en lien avec le projet, ne pas compter l’effectif total de l’entreprise aidée, ni les emplois indirects chez les sous-traitants et fournisseurs. 
Pour les projets déploiement, la durée du projet inclut parfois une phase d'investissement (construction) et une phase d'exploitation (mise en service et maintenance), les ETP correspondant doivent être comptabilisés dans ce champ.
</t>
    </r>
    <r>
      <rPr>
        <u/>
        <sz val="12"/>
        <color theme="1"/>
        <rFont val="Calibri"/>
        <family val="2"/>
        <scheme val="minor"/>
      </rPr>
      <t>Emplois prévisionnel mobilisés à 5 ans post-projet</t>
    </r>
    <r>
      <rPr>
        <sz val="12"/>
        <color theme="1"/>
        <rFont val="Calibri"/>
        <family val="2"/>
        <scheme val="minor"/>
      </rPr>
      <t xml:space="preserve"> : On compte les personnes occupées aux suites du projet à son exploitation après la phase de financement du projet, mesuré la 5ème année après la fin du projet. </t>
    </r>
  </si>
  <si>
    <t>Nombre d’emplois prévisionnel mobilisés (créés ou maintenus) pendant le projet (ETP cumulés)</t>
  </si>
  <si>
    <t>Dont nombre d'emplois créés (nouveaux ETP cumulés)</t>
  </si>
  <si>
    <t>Nombre prévisionnel d’emplois mobilisés (créés ou maintenus) à 5 ans post-projet (ETP à N+5)</t>
  </si>
  <si>
    <t>Dont nombre prévisionnel d’emplois créés (nouveaux ETP à N+5)</t>
  </si>
  <si>
    <t>Entrer le nombre de personnes en cumulé pour les années pendant le projet puis en valeur cible uniquement à la 5ème année post projet pour les années une fois le projet réalisé (Attention il s'agit d'une projection de la valeur de la 5ème année post-projet et non pas du cumul des 5 années).</t>
  </si>
  <si>
    <t>IMPACT ECONOMIQUE PROJET (tous partenaires confondus)</t>
  </si>
  <si>
    <r>
      <rPr>
        <u/>
        <sz val="12"/>
        <color theme="1"/>
        <rFont val="Calibri"/>
        <family val="2"/>
        <scheme val="minor"/>
      </rPr>
      <t>Concernant le chiffre d'affaire à 5 ans post projet</t>
    </r>
    <r>
      <rPr>
        <sz val="12"/>
        <color theme="1"/>
        <rFont val="Calibri"/>
        <family val="2"/>
        <scheme val="minor"/>
      </rPr>
      <t xml:space="preserve">, il s'agit d'une projection de la valeur de la 5ème année post-projet et non pas du cumul des 5 années. Les débouchés économiques pris en compte peuvent être matériels ou immatériels (vente de biens, de services ou de propriété intellectuelle par exemple sous forme de licence). Le Chiffre d'affaire généré par la vente de la solution innovante, durant le projet, fait partie du périmètre du calcul.  
Pour les projets déploiement, la durée du projet inclut parfois une phase d'investissement (construction) et une phase d'exploitation (mise en service et maintenance), le chiffre d’affaires correspondant doit donc être comptabilisés dans ce champ.
</t>
    </r>
    <r>
      <rPr>
        <u/>
        <sz val="12"/>
        <color theme="1"/>
        <rFont val="Calibri"/>
        <family val="2"/>
        <scheme val="minor"/>
      </rPr>
      <t>Concernant le volume de produits/services déployés à la fin du projet</t>
    </r>
    <r>
      <rPr>
        <sz val="12"/>
        <color theme="1"/>
        <rFont val="Calibri"/>
        <family val="2"/>
        <scheme val="minor"/>
      </rPr>
      <t>, il convient de distinguer 2 cas liés à la typologie des projets soutenus, en fonction de la connaissance ou non du volume effectivement déployés à la fin du projet. Dans le cas où le volume effectif n’est pas connu à la fin du projet, on projette le volume cumulé de produits/services déployés sur une durée de 5 ans après la fin du projet.</t>
    </r>
  </si>
  <si>
    <t>Prévision de chiffre d'affaires à 5 ans Post-Projet (K€)</t>
  </si>
  <si>
    <t>Volume de produits/services déployés à la fin du projet</t>
  </si>
  <si>
    <t>Entrer le nombre de Chiffre d'affaires déclaratif prévisionnel en K€ à la 5ème année post projet.
Entrer le nombre d’unités de produits/services déployés. </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</si>
  <si>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</si>
  <si>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</si>
  <si>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</si>
  <si>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</si>
  <si>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 (tous partenaires confondus)</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</si>
  <si>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</si>
  <si>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</si>
  <si>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Entrer le pourcentage de part des femmes dans l'équipe projet.</t>
  </si>
  <si>
    <t>Indicateurs spécifiques</t>
  </si>
  <si>
    <t xml:space="preserve">Demander le remplissage ici en cas d'indicateurs spécifiques à un AAP </t>
  </si>
  <si>
    <t>Pour le projet</t>
  </si>
  <si>
    <t>Indicateur</t>
  </si>
  <si>
    <t>VALEUR</t>
  </si>
  <si>
    <r>
      <rPr>
        <b/>
        <sz val="12"/>
        <color rgb="FFFFFFFF"/>
        <rFont val="Calibri"/>
        <family val="2"/>
      </rPr>
      <t xml:space="preserve">Commentaire
</t>
    </r>
    <r>
      <rPr>
        <b/>
        <i/>
        <sz val="9"/>
        <color rgb="FFFF0000"/>
        <rFont val="Calibri"/>
        <family val="2"/>
      </rPr>
      <t xml:space="preserve">Merci de préciser  les principales hypothèses qui ont permis le calcul. </t>
    </r>
  </si>
  <si>
    <t>Indicateur spécifique 1</t>
  </si>
  <si>
    <t> </t>
  </si>
  <si>
    <t>Indicateur spécifique 2</t>
  </si>
  <si>
    <t>Indicateur spécifique 3</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</si>
  <si>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</si>
  <si>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</si>
  <si>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</si>
  <si>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</si>
  <si>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</si>
  <si>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</si>
  <si>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</si>
  <si>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</si>
  <si>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</si>
  <si>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</si>
  <si>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</si>
  <si>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</si>
  <si>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</si>
  <si>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</si>
  <si>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</si>
  <si>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</si>
  <si>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</si>
  <si>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</si>
  <si>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</si>
  <si>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</si>
  <si>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</si>
  <si>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</si>
  <si>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</si>
  <si>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</si>
  <si>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</si>
  <si>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</si>
  <si>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</si>
  <si>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</si>
  <si>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</si>
  <si>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</si>
  <si>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</si>
  <si>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</si>
  <si>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</si>
  <si>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</si>
  <si>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</si>
  <si>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</si>
  <si>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</si>
  <si>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 xml:space="preserve">Production / consommation EnR (kWh) (quantité, part de la production d'électricité issus d'EnR vs consommation,...)
Descriptif solution : PV, Hydrolien, éolien
Développement d'autoconsommation sur site?
--&gt; Effets attendus ?
</t>
  </si>
  <si>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
Quantité de matière biosourcée utilisée</t>
    </r>
    <r>
      <rPr>
        <b/>
        <sz val="11"/>
        <color theme="1"/>
        <rFont val="Calibri"/>
        <family val="2"/>
        <scheme val="minor"/>
      </rPr>
      <t xml:space="preserve"> (t)</t>
    </r>
  </si>
  <si>
    <t>Note Ademe</t>
  </si>
  <si>
    <t>Commentaires</t>
  </si>
  <si>
    <t>Impacts socio-environnementaux</t>
  </si>
  <si>
    <t>Colonnes dédiées à l'ADEME 
A ne pas remplir par le porteur de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</si>
</sst>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83">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sz val="11"/>
      <color theme="0"/>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b/>
      <sz val="11"/>
      <color theme="5" tint="-0.249977111117893"/>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b/>
      <sz val="11"/>
      <color rgb="FFFF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u/>
      <sz val="14"/>
      <color rgb="FF000000"/>
      <name val="Calibri"/>
      <family val="2"/>
    </font>
    <font>
      <b/>
      <u/>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2"/>
      <color rgb="FFFFFFFF"/>
      <name val="Calibri"/>
      <family val="2"/>
    </font>
    <font>
      <sz val="12"/>
      <color rgb="FFFFFFFF"/>
      <name val="Calibri"/>
      <family val="2"/>
    </font>
    <font>
      <b/>
      <sz val="12"/>
      <color rgb="FFFFFFFF"/>
      <name val="Calibri"/>
      <family val="2"/>
    </font>
    <font>
      <sz val="11"/>
      <name val="Calibri"/>
      <family val="2"/>
    </font>
    <font>
      <sz val="12"/>
      <name val="Calibri"/>
      <family val="2"/>
    </font>
    <font>
      <b/>
      <i/>
      <sz val="9"/>
      <color rgb="FFFF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
      <i/>
      <sz val="11"/>
      <color theme="2" tint="-0.249977111117893"/>
      <name val="Calibri"/>
      <family val="2"/>
      <scheme val="minor"/>
    </font>
    <font>
      <b/>
      <sz val="7"/>
      <color rgb="FF404040"/>
      <name val="Arial"/>
      <family val="2"/>
    </font>
    <font>
      <u/>
      <sz val="12"/>
      <color theme="1"/>
      <name val="Calibri"/>
      <family val="2"/>
      <scheme val="minor"/>
    </font>
    <font>
      <b/>
      <sz val="29"/>
      <color rgb="FF000000"/>
      <name val="Marianne"/>
      <family val="3"/>
    </font>
    <font>
      <b/>
      <i/>
      <sz val="11"/>
      <color theme="5"/>
      <name val="Arial1"/>
    </font>
  </fonts>
  <fills count="2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305496"/>
        <bgColor rgb="FF000000"/>
      </patternFill>
    </fill>
    <fill>
      <patternFill patternType="solid">
        <fgColor rgb="FFD9E1F2"/>
        <bgColor rgb="FF000000"/>
      </patternFill>
    </fill>
    <fill>
      <patternFill patternType="solid">
        <fgColor rgb="FFFFFF99"/>
        <bgColor rgb="FF000000"/>
      </patternFill>
    </fill>
    <fill>
      <patternFill patternType="solid">
        <fgColor rgb="FFFFFF00"/>
        <bgColor indexed="64"/>
      </patternFill>
    </fill>
  </fills>
  <borders count="1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2" tint="-0.499984740745262"/>
      </left>
      <right style="dashed">
        <color theme="2"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style="dashed">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dotted">
        <color indexed="64"/>
      </right>
      <top style="dashed">
        <color theme="1" tint="0.499984740745262"/>
      </top>
      <bottom style="dashed">
        <color theme="1" tint="0.499984740745262"/>
      </bottom>
      <diagonal/>
    </border>
    <border>
      <left/>
      <right style="dashed">
        <color theme="2" tint="-0.499984740745262"/>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2"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top style="dashed">
        <color theme="2" tint="-0.499984740745262"/>
      </top>
      <bottom/>
      <diagonal/>
    </border>
    <border>
      <left/>
      <right style="dashed">
        <color theme="1" tint="0.499984740745262"/>
      </right>
      <top style="dashed">
        <color theme="1" tint="0.499984740745262"/>
      </top>
      <bottom/>
      <diagonal/>
    </border>
    <border>
      <left style="dashed">
        <color theme="2" tint="-0.499984740745262"/>
      </left>
      <right style="dashed">
        <color theme="1" tint="0.499984740745262"/>
      </right>
      <top style="dashed">
        <color theme="2" tint="-0.499984740745262"/>
      </top>
      <bottom style="dashed">
        <color theme="2"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style="dashed">
        <color theme="2" tint="-0.249977111117893"/>
      </left>
      <right/>
      <top style="dashed">
        <color theme="1" tint="0.499984740745262"/>
      </top>
      <bottom style="dashed">
        <color theme="1" tint="0.499984740745262"/>
      </bottom>
      <diagonal/>
    </border>
    <border>
      <left style="dashed">
        <color theme="2" tint="-0.249977111117893"/>
      </left>
      <right style="dashed">
        <color theme="2" tint="-0.249977111117893"/>
      </right>
      <top style="dashed">
        <color theme="1" tint="0.499984740745262"/>
      </top>
      <bottom style="dashed">
        <color theme="2" tint="-0.249977111117893"/>
      </bottom>
      <diagonal/>
    </border>
    <border>
      <left style="dashed">
        <color theme="2" tint="-0.249977111117893"/>
      </left>
      <right style="dashed">
        <color theme="2" tint="-0.249977111117893"/>
      </right>
      <top style="dashed">
        <color theme="1" tint="0.499984740745262"/>
      </top>
      <bottom style="dashed">
        <color theme="1" tint="0.499984740745262"/>
      </bottom>
      <diagonal/>
    </border>
    <border>
      <left/>
      <right/>
      <top style="dashed">
        <color theme="2" tint="-0.499984740745262"/>
      </top>
      <bottom/>
      <diagonal/>
    </border>
    <border>
      <left/>
      <right/>
      <top style="hair">
        <color auto="1"/>
      </top>
      <bottom style="dashed">
        <color theme="2" tint="-0.499984740745262"/>
      </bottom>
      <diagonal/>
    </border>
    <border>
      <left/>
      <right/>
      <top style="dashed">
        <color theme="1" tint="0.499984740745262"/>
      </top>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top style="hair">
        <color auto="1"/>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style="dashed">
        <color theme="2" tint="-0.249977111117893"/>
      </left>
      <right style="dashed">
        <color theme="1" tint="0.499984740745262"/>
      </right>
      <top style="hair">
        <color auto="1"/>
      </top>
      <bottom style="dashed">
        <color theme="1" tint="0.499984740745262"/>
      </bottom>
      <diagonal/>
    </border>
    <border>
      <left style="dashed">
        <color theme="2" tint="-0.249977111117893"/>
      </left>
      <right/>
      <top style="hair">
        <color auto="1"/>
      </top>
      <bottom style="dashed">
        <color theme="1" tint="0.499984740745262"/>
      </bottom>
      <diagonal/>
    </border>
    <border>
      <left style="dashed">
        <color theme="2" tint="-0.249977111117893"/>
      </left>
      <right style="dashed">
        <color theme="1" tint="0.499984740745262"/>
      </right>
      <top style="hair">
        <color auto="1"/>
      </top>
      <bottom style="dashed">
        <color theme="2" tint="-0.499984740745262"/>
      </bottom>
      <diagonal/>
    </border>
    <border>
      <left style="dashed">
        <color theme="2" tint="-0.499984740745262"/>
      </left>
      <right/>
      <top/>
      <bottom/>
      <diagonal/>
    </border>
    <border>
      <left style="dashed">
        <color theme="2" tint="-0.499984740745262"/>
      </left>
      <right/>
      <top style="dashed">
        <color theme="1" tint="0.499984740745262"/>
      </top>
      <bottom style="dashed">
        <color theme="1" tint="0.499984740745262"/>
      </bottom>
      <diagonal/>
    </border>
    <border>
      <left style="dashed">
        <color theme="2" tint="-0.499984740745262"/>
      </left>
      <right/>
      <top style="dashed">
        <color theme="1" tint="0.499984740745262"/>
      </top>
      <bottom style="dashed">
        <color theme="2" tint="-0.499984740745262"/>
      </bottom>
      <diagonal/>
    </border>
    <border>
      <left/>
      <right style="dashed">
        <color theme="2" tint="-0.499984740745262"/>
      </right>
      <top/>
      <bottom style="dashed">
        <color theme="2" tint="-0.499984740745262"/>
      </bottom>
      <diagonal/>
    </border>
    <border>
      <left style="dashed">
        <color theme="1" tint="0.499984740745262"/>
      </left>
      <right style="dashed">
        <color theme="2" tint="-0.249977111117893"/>
      </right>
      <top style="dashed">
        <color theme="1" tint="0.499984740745262"/>
      </top>
      <bottom style="dashed">
        <color theme="1" tint="0.499984740745262"/>
      </bottom>
      <diagonal/>
    </border>
    <border>
      <left/>
      <right/>
      <top style="dashed">
        <color theme="2" tint="-0.499984740745262"/>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right style="hair">
        <color auto="1"/>
      </right>
      <top style="thin">
        <color indexed="64"/>
      </top>
      <bottom style="thin">
        <color indexed="64"/>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bottom style="hair">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30" fillId="0" borderId="0"/>
  </cellStyleXfs>
  <cellXfs count="408">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8" xfId="0" applyFont="1" applyBorder="1" applyAlignment="1">
      <alignment horizontal="left" vertical="center"/>
    </xf>
    <xf numFmtId="0" fontId="4" fillId="0" borderId="0" xfId="0" applyFont="1" applyAlignment="1">
      <alignment horizontal="left" vertical="center"/>
    </xf>
    <xf numFmtId="0" fontId="1" fillId="5" borderId="13"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0" fontId="21" fillId="0" borderId="0" xfId="2" applyFont="1"/>
    <xf numFmtId="0" fontId="0" fillId="7" borderId="16" xfId="0" applyFill="1" applyBorder="1" applyAlignment="1">
      <alignment horizontal="center" vertical="center" wrapText="1"/>
    </xf>
    <xf numFmtId="0" fontId="19" fillId="6"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6" fillId="0" borderId="0" xfId="0" quotePrefix="1" applyFont="1" applyAlignment="1">
      <alignment horizontal="left" vertical="center" wrapText="1"/>
    </xf>
    <xf numFmtId="0" fontId="6" fillId="0" borderId="0" xfId="0" applyFont="1" applyAlignment="1">
      <alignment horizontal="center" vertical="center"/>
    </xf>
    <xf numFmtId="0" fontId="1" fillId="7" borderId="41"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0" fillId="8" borderId="50" xfId="0" applyFill="1" applyBorder="1" applyAlignment="1">
      <alignment horizontal="center" vertical="center" wrapText="1"/>
    </xf>
    <xf numFmtId="0" fontId="12" fillId="9" borderId="16" xfId="0" applyFont="1" applyFill="1" applyBorder="1" applyAlignment="1">
      <alignment horizontal="center" vertical="center" wrapText="1"/>
    </xf>
    <xf numFmtId="0" fontId="27" fillId="9" borderId="53" xfId="0" applyFont="1" applyFill="1" applyBorder="1" applyAlignment="1">
      <alignment horizontal="center" vertical="center" wrapText="1"/>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49" fontId="7" fillId="8" borderId="16" xfId="1" applyNumberFormat="1" applyFont="1" applyFill="1" applyBorder="1" applyAlignment="1">
      <alignment horizontal="center" vertical="center" wrapText="1"/>
    </xf>
    <xf numFmtId="49" fontId="27" fillId="9" borderId="56" xfId="0" applyNumberFormat="1"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49" fontId="24" fillId="9" borderId="16" xfId="0" applyNumberFormat="1" applyFont="1" applyFill="1" applyBorder="1" applyAlignment="1">
      <alignment horizontal="center" vertical="center" wrapText="1"/>
    </xf>
    <xf numFmtId="0" fontId="31" fillId="0" borderId="0" xfId="0" applyFont="1"/>
    <xf numFmtId="2" fontId="33" fillId="15" borderId="78" xfId="4" applyNumberFormat="1" applyFont="1" applyFill="1" applyBorder="1" applyAlignment="1">
      <alignment horizontal="left" vertical="center"/>
    </xf>
    <xf numFmtId="2" fontId="33" fillId="15" borderId="79" xfId="4" applyNumberFormat="1" applyFont="1" applyFill="1" applyBorder="1" applyAlignment="1">
      <alignment horizontal="left" vertical="center"/>
    </xf>
    <xf numFmtId="0" fontId="33" fillId="15" borderId="79" xfId="4" applyFont="1" applyFill="1" applyBorder="1"/>
    <xf numFmtId="0" fontId="33" fillId="15" borderId="81" xfId="4" applyFont="1" applyFill="1" applyBorder="1" applyAlignment="1">
      <alignment horizontal="center" vertical="center"/>
    </xf>
    <xf numFmtId="0" fontId="7" fillId="4" borderId="0" xfId="0" applyFont="1" applyFill="1"/>
    <xf numFmtId="0" fontId="41" fillId="0" borderId="2" xfId="0" applyFont="1" applyBorder="1" applyAlignment="1">
      <alignment horizontal="left" vertical="top" wrapText="1"/>
    </xf>
    <xf numFmtId="0" fontId="33" fillId="15" borderId="74" xfId="4" applyFont="1" applyFill="1" applyBorder="1" applyAlignment="1">
      <alignment horizontal="center" vertical="center"/>
    </xf>
    <xf numFmtId="0" fontId="42" fillId="17" borderId="78" xfId="4" applyFont="1" applyFill="1" applyBorder="1"/>
    <xf numFmtId="0" fontId="33" fillId="5" borderId="74" xfId="4" applyFont="1" applyFill="1" applyBorder="1" applyAlignment="1">
      <alignment horizontal="center" vertical="center"/>
    </xf>
    <xf numFmtId="0" fontId="29" fillId="4" borderId="70" xfId="0" applyFont="1" applyFill="1" applyBorder="1" applyAlignment="1">
      <alignment vertical="center" wrapText="1"/>
    </xf>
    <xf numFmtId="0" fontId="0" fillId="5" borderId="70" xfId="0" applyFill="1" applyBorder="1" applyAlignment="1">
      <alignment vertical="center" wrapText="1"/>
    </xf>
    <xf numFmtId="0" fontId="28" fillId="13" borderId="70" xfId="0" applyFont="1" applyFill="1" applyBorder="1" applyAlignment="1">
      <alignment vertical="center" wrapText="1"/>
    </xf>
    <xf numFmtId="0" fontId="48" fillId="18" borderId="87" xfId="0" applyFont="1" applyFill="1" applyBorder="1" applyAlignment="1">
      <alignment horizontal="left" vertical="center"/>
    </xf>
    <xf numFmtId="0" fontId="45" fillId="0" borderId="0" xfId="0" applyFont="1"/>
    <xf numFmtId="0" fontId="4" fillId="0" borderId="0" xfId="0" applyFont="1" applyAlignment="1">
      <alignment vertical="center" wrapText="1"/>
    </xf>
    <xf numFmtId="0" fontId="1" fillId="4" borderId="105" xfId="0" applyFont="1" applyFill="1" applyBorder="1" applyAlignment="1">
      <alignment vertical="center" wrapText="1"/>
    </xf>
    <xf numFmtId="0" fontId="0" fillId="5" borderId="106" xfId="0" applyFill="1" applyBorder="1" applyAlignment="1">
      <alignment vertical="center" wrapText="1"/>
    </xf>
    <xf numFmtId="0" fontId="1" fillId="4" borderId="107" xfId="0" applyFont="1" applyFill="1" applyBorder="1" applyAlignment="1">
      <alignment vertical="center" wrapText="1"/>
    </xf>
    <xf numFmtId="0" fontId="28" fillId="13" borderId="108" xfId="0" applyFont="1" applyFill="1" applyBorder="1" applyAlignment="1">
      <alignment vertical="center" wrapText="1"/>
    </xf>
    <xf numFmtId="0" fontId="29" fillId="4" borderId="108" xfId="0" applyFont="1" applyFill="1" applyBorder="1" applyAlignment="1">
      <alignment vertical="center" wrapText="1"/>
    </xf>
    <xf numFmtId="0" fontId="0" fillId="5" borderId="108" xfId="0" applyFill="1" applyBorder="1" applyAlignment="1">
      <alignment vertical="center" wrapText="1"/>
    </xf>
    <xf numFmtId="0" fontId="0" fillId="5" borderId="109" xfId="0"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vertical="center"/>
    </xf>
    <xf numFmtId="0" fontId="31" fillId="0" borderId="73" xfId="0" applyFont="1" applyBorder="1"/>
    <xf numFmtId="0" fontId="34" fillId="16" borderId="80" xfId="4" applyFont="1" applyFill="1" applyBorder="1" applyAlignment="1">
      <alignment horizontal="left" vertical="center" wrapText="1"/>
    </xf>
    <xf numFmtId="0" fontId="34" fillId="16" borderId="110" xfId="4" applyFont="1" applyFill="1" applyBorder="1" applyAlignment="1">
      <alignment horizontal="left" vertical="center" wrapText="1"/>
    </xf>
    <xf numFmtId="0" fontId="19" fillId="16" borderId="111" xfId="4" applyFont="1" applyFill="1" applyBorder="1" applyAlignment="1">
      <alignment horizontal="left" vertical="center" wrapText="1"/>
    </xf>
    <xf numFmtId="2" fontId="44" fillId="15" borderId="79" xfId="4" applyNumberFormat="1" applyFont="1" applyFill="1" applyBorder="1" applyAlignment="1" applyProtection="1">
      <alignment horizontal="center" vertical="center"/>
      <protection locked="0"/>
    </xf>
    <xf numFmtId="0" fontId="19" fillId="16" borderId="112" xfId="4" applyFont="1" applyFill="1" applyBorder="1" applyAlignment="1">
      <alignment horizontal="left" vertical="center" wrapText="1"/>
    </xf>
    <xf numFmtId="2" fontId="44" fillId="15" borderId="78" xfId="4" applyNumberFormat="1" applyFont="1" applyFill="1" applyBorder="1" applyAlignment="1" applyProtection="1">
      <alignment horizontal="center" vertical="center"/>
      <protection locked="0"/>
    </xf>
    <xf numFmtId="0" fontId="34" fillId="12" borderId="117" xfId="4" applyFont="1" applyFill="1" applyBorder="1" applyAlignment="1">
      <alignment horizontal="left" vertical="center" wrapText="1"/>
    </xf>
    <xf numFmtId="0" fontId="34" fillId="16" borderId="111" xfId="4" applyFont="1" applyFill="1" applyBorder="1" applyAlignment="1">
      <alignment horizontal="left" vertical="center" wrapText="1"/>
    </xf>
    <xf numFmtId="0" fontId="35" fillId="16" borderId="112" xfId="4" applyFont="1" applyFill="1" applyBorder="1" applyAlignment="1">
      <alignment horizontal="left" vertical="center" wrapText="1"/>
    </xf>
    <xf numFmtId="0" fontId="34" fillId="16" borderId="112" xfId="4" applyFont="1" applyFill="1" applyBorder="1" applyAlignment="1">
      <alignment horizontal="left" vertical="center" wrapText="1"/>
    </xf>
    <xf numFmtId="0" fontId="33" fillId="15" borderId="78" xfId="4" applyFont="1" applyFill="1" applyBorder="1"/>
    <xf numFmtId="0" fontId="31" fillId="0" borderId="72" xfId="0" applyFont="1" applyBorder="1"/>
    <xf numFmtId="0" fontId="31" fillId="0" borderId="80" xfId="0" applyFont="1" applyBorder="1"/>
    <xf numFmtId="0" fontId="36" fillId="0" borderId="19" xfId="0" applyFont="1" applyBorder="1" applyAlignment="1">
      <alignment horizontal="center" vertical="center"/>
    </xf>
    <xf numFmtId="0" fontId="39" fillId="0" borderId="0" xfId="0" applyFont="1" applyAlignment="1">
      <alignment horizontal="left" vertical="center"/>
    </xf>
    <xf numFmtId="0" fontId="66" fillId="0" borderId="0" xfId="0" applyFont="1"/>
    <xf numFmtId="0" fontId="40" fillId="0" borderId="0" xfId="0" applyFont="1"/>
    <xf numFmtId="0" fontId="69" fillId="21" borderId="71" xfId="0" applyFont="1" applyFill="1" applyBorder="1"/>
    <xf numFmtId="0" fontId="65" fillId="19" borderId="85" xfId="0" applyFont="1" applyFill="1" applyBorder="1" applyAlignment="1">
      <alignment horizontal="left"/>
    </xf>
    <xf numFmtId="0" fontId="68" fillId="20" borderId="86" xfId="0" applyFont="1" applyFill="1" applyBorder="1" applyAlignment="1">
      <alignment horizontal="left"/>
    </xf>
    <xf numFmtId="0" fontId="65" fillId="19" borderId="2" xfId="0" applyFont="1" applyFill="1" applyBorder="1" applyAlignment="1">
      <alignment horizontal="left" vertical="center"/>
    </xf>
    <xf numFmtId="0" fontId="67" fillId="19" borderId="3" xfId="0" applyFont="1" applyFill="1" applyBorder="1" applyAlignment="1">
      <alignment vertical="center" wrapText="1"/>
    </xf>
    <xf numFmtId="0" fontId="40" fillId="0" borderId="0" xfId="0" applyFont="1" applyAlignment="1">
      <alignment horizontal="left" vertical="top" wrapText="1"/>
    </xf>
    <xf numFmtId="0" fontId="23"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7" fillId="6" borderId="0" xfId="0" applyFont="1" applyFill="1" applyAlignment="1">
      <alignment vertical="top"/>
    </xf>
    <xf numFmtId="43" fontId="47"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71" fillId="0" borderId="10" xfId="0" applyFont="1" applyBorder="1" applyAlignment="1">
      <alignment vertical="top"/>
    </xf>
    <xf numFmtId="0" fontId="12" fillId="0" borderId="17"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4"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21" xfId="0" applyFont="1" applyBorder="1" applyAlignment="1">
      <alignment vertical="top"/>
    </xf>
    <xf numFmtId="0" fontId="12" fillId="0" borderId="7" xfId="0" applyFont="1" applyBorder="1" applyAlignment="1">
      <alignment vertical="top" wrapText="1"/>
    </xf>
    <xf numFmtId="0" fontId="6" fillId="8" borderId="16" xfId="0" applyFont="1" applyFill="1" applyBorder="1" applyAlignment="1">
      <alignment horizontal="center" vertical="center" wrapText="1"/>
    </xf>
    <xf numFmtId="43" fontId="24" fillId="8" borderId="16" xfId="1" applyFont="1" applyFill="1" applyBorder="1" applyAlignment="1">
      <alignment horizontal="center" vertical="center" wrapText="1"/>
    </xf>
    <xf numFmtId="0" fontId="24" fillId="8"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4" fillId="2" borderId="49" xfId="0" applyFont="1" applyFill="1" applyBorder="1" applyAlignment="1">
      <alignment horizontal="center" vertical="top" wrapText="1"/>
    </xf>
    <xf numFmtId="0" fontId="27" fillId="2" borderId="54" xfId="0" applyFont="1" applyFill="1" applyBorder="1" applyAlignment="1">
      <alignment horizontal="center" vertical="top" wrapText="1"/>
    </xf>
    <xf numFmtId="0" fontId="24" fillId="2" borderId="23"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5" xfId="0" applyFont="1" applyBorder="1" applyAlignment="1">
      <alignment vertical="top"/>
    </xf>
    <xf numFmtId="43" fontId="12" fillId="0" borderId="25" xfId="1" applyFont="1" applyFill="1" applyBorder="1" applyAlignment="1">
      <alignment horizontal="center" vertical="top"/>
    </xf>
    <xf numFmtId="0" fontId="12" fillId="0" borderId="25" xfId="0" applyFont="1" applyBorder="1" applyAlignment="1">
      <alignment horizontal="center" vertical="top"/>
    </xf>
    <xf numFmtId="164" fontId="12" fillId="0" borderId="25" xfId="0" applyNumberFormat="1" applyFont="1" applyBorder="1" applyAlignment="1">
      <alignment horizontal="center" vertical="top"/>
    </xf>
    <xf numFmtId="43" fontId="12" fillId="0" borderId="25" xfId="1" applyFont="1" applyBorder="1" applyAlignment="1">
      <alignment horizontal="center" vertical="top"/>
    </xf>
    <xf numFmtId="43" fontId="12" fillId="0" borderId="35" xfId="1" applyFont="1" applyBorder="1" applyAlignment="1">
      <alignment horizontal="center" vertical="top"/>
    </xf>
    <xf numFmtId="0" fontId="12" fillId="0" borderId="48"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65" xfId="1" applyFont="1" applyBorder="1" applyAlignment="1">
      <alignment horizontal="center" vertical="top"/>
    </xf>
    <xf numFmtId="164" fontId="71"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20" xfId="0" applyBorder="1" applyAlignment="1">
      <alignment vertical="top"/>
    </xf>
    <xf numFmtId="0" fontId="0" fillId="0" borderId="17" xfId="0" applyBorder="1" applyAlignment="1">
      <alignment vertical="top"/>
    </xf>
    <xf numFmtId="0" fontId="12" fillId="0" borderId="24" xfId="0" applyFont="1" applyBorder="1" applyAlignment="1">
      <alignment vertical="top"/>
    </xf>
    <xf numFmtId="0" fontId="24" fillId="11" borderId="16"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4" fillId="11" borderId="51" xfId="0" applyFont="1" applyFill="1" applyBorder="1" applyAlignment="1">
      <alignment horizontal="center" vertical="top" wrapText="1"/>
    </xf>
    <xf numFmtId="43" fontId="12" fillId="0" borderId="44" xfId="1" applyFont="1" applyBorder="1" applyAlignment="1">
      <alignment horizontal="center" vertical="top"/>
    </xf>
    <xf numFmtId="43" fontId="74" fillId="0" borderId="25" xfId="1" applyFont="1" applyFill="1" applyBorder="1" applyAlignment="1">
      <alignment horizontal="center" vertical="top"/>
    </xf>
    <xf numFmtId="164" fontId="74" fillId="0" borderId="25" xfId="0" applyNumberFormat="1" applyFont="1" applyBorder="1" applyAlignment="1">
      <alignment horizontal="center" vertical="top"/>
    </xf>
    <xf numFmtId="43" fontId="6" fillId="0" borderId="25" xfId="1" applyFont="1" applyBorder="1" applyAlignment="1">
      <alignment horizontal="center" vertical="top"/>
    </xf>
    <xf numFmtId="43" fontId="6" fillId="0" borderId="4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20" xfId="0" applyFont="1" applyBorder="1" applyAlignment="1">
      <alignment vertical="top" wrapText="1"/>
    </xf>
    <xf numFmtId="0" fontId="10" fillId="3" borderId="0" xfId="0" applyFont="1" applyFill="1" applyAlignment="1">
      <alignment vertical="top"/>
    </xf>
    <xf numFmtId="0" fontId="47" fillId="3" borderId="0" xfId="0" applyFont="1" applyFill="1" applyAlignment="1">
      <alignment vertical="top"/>
    </xf>
    <xf numFmtId="43" fontId="47" fillId="3" borderId="0" xfId="1" applyFont="1" applyFill="1" applyAlignment="1">
      <alignment horizontal="center" vertical="top"/>
    </xf>
    <xf numFmtId="0" fontId="11" fillId="7" borderId="0" xfId="0" applyFont="1" applyFill="1" applyAlignment="1">
      <alignment vertical="top" wrapText="1"/>
    </xf>
    <xf numFmtId="0" fontId="0" fillId="0" borderId="13" xfId="0" applyBorder="1" applyAlignment="1">
      <alignment horizontal="left" vertical="top"/>
    </xf>
    <xf numFmtId="0" fontId="11" fillId="7" borderId="0" xfId="0" applyFont="1" applyFill="1" applyAlignment="1">
      <alignment horizontal="left" vertical="center" wrapText="1"/>
    </xf>
    <xf numFmtId="43" fontId="14" fillId="22" borderId="14" xfId="1" applyFont="1" applyFill="1" applyBorder="1" applyAlignment="1">
      <alignment horizontal="left" vertical="center"/>
    </xf>
    <xf numFmtId="43" fontId="7" fillId="0" borderId="14" xfId="1" applyFont="1" applyBorder="1" applyAlignment="1">
      <alignment horizontal="center" vertical="center"/>
    </xf>
    <xf numFmtId="0" fontId="11" fillId="7" borderId="0" xfId="0" applyFont="1" applyFill="1" applyAlignment="1">
      <alignment horizontal="left" vertical="top" wrapText="1"/>
    </xf>
    <xf numFmtId="0" fontId="0" fillId="0" borderId="0" xfId="0" applyAlignment="1">
      <alignment vertical="top" wrapText="1"/>
    </xf>
    <xf numFmtId="0" fontId="20" fillId="7" borderId="0" xfId="0" applyFont="1" applyFill="1" applyAlignment="1">
      <alignment vertical="top" wrapText="1"/>
    </xf>
    <xf numFmtId="0" fontId="24" fillId="11" borderId="55" xfId="0" applyFont="1" applyFill="1" applyBorder="1" applyAlignment="1">
      <alignment horizontal="center" vertical="top" wrapText="1"/>
    </xf>
    <xf numFmtId="0" fontId="0" fillId="5" borderId="28" xfId="0" applyFill="1" applyBorder="1" applyAlignment="1">
      <alignment horizontal="center" vertical="top"/>
    </xf>
    <xf numFmtId="0" fontId="0" fillId="5" borderId="62" xfId="0" applyFill="1" applyBorder="1" applyAlignment="1">
      <alignment horizontal="center" vertical="top"/>
    </xf>
    <xf numFmtId="0" fontId="0" fillId="5" borderId="45" xfId="1" applyNumberFormat="1" applyFont="1" applyFill="1" applyBorder="1" applyAlignment="1">
      <alignment horizontal="center" vertical="top"/>
    </xf>
    <xf numFmtId="0" fontId="0" fillId="5" borderId="46" xfId="0" applyFill="1" applyBorder="1" applyAlignment="1">
      <alignment horizontal="center" vertical="top"/>
    </xf>
    <xf numFmtId="0" fontId="0" fillId="5" borderId="31" xfId="0" applyFill="1" applyBorder="1" applyAlignment="1">
      <alignment horizontal="center" vertical="top"/>
    </xf>
    <xf numFmtId="0" fontId="0" fillId="5" borderId="47" xfId="0"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27" xfId="0" applyBorder="1" applyAlignment="1">
      <alignment horizontal="center" vertical="top"/>
    </xf>
    <xf numFmtId="0" fontId="0" fillId="5" borderId="58" xfId="0" applyFill="1" applyBorder="1" applyAlignment="1">
      <alignment horizontal="center" vertical="top"/>
    </xf>
    <xf numFmtId="0" fontId="0" fillId="5" borderId="61" xfId="1" applyNumberFormat="1" applyFont="1" applyFill="1" applyBorder="1" applyAlignment="1">
      <alignment horizontal="center" vertical="top"/>
    </xf>
    <xf numFmtId="0" fontId="0" fillId="5" borderId="26" xfId="0" applyFill="1" applyBorder="1" applyAlignment="1">
      <alignment horizontal="center" vertical="top"/>
    </xf>
    <xf numFmtId="0" fontId="0" fillId="0" borderId="34" xfId="0" applyBorder="1" applyAlignment="1">
      <alignment horizontal="center" vertical="top"/>
    </xf>
    <xf numFmtId="0" fontId="0" fillId="5" borderId="59" xfId="0" applyFill="1" applyBorder="1" applyAlignment="1">
      <alignment horizontal="center" vertical="top"/>
    </xf>
    <xf numFmtId="0" fontId="0" fillId="5" borderId="29" xfId="1" applyNumberFormat="1" applyFont="1" applyFill="1" applyBorder="1" applyAlignment="1">
      <alignment horizontal="center" vertical="top"/>
    </xf>
    <xf numFmtId="0" fontId="0" fillId="5" borderId="25" xfId="0" applyFill="1" applyBorder="1" applyAlignment="1">
      <alignment horizontal="center" vertical="top"/>
    </xf>
    <xf numFmtId="0" fontId="0" fillId="0" borderId="35" xfId="0" applyBorder="1" applyAlignment="1">
      <alignment horizontal="center" vertical="top"/>
    </xf>
    <xf numFmtId="0" fontId="0" fillId="5" borderId="30" xfId="0" applyFill="1" applyBorder="1" applyAlignment="1">
      <alignment horizontal="center" vertical="top"/>
    </xf>
    <xf numFmtId="0" fontId="0" fillId="5" borderId="60" xfId="0" applyFill="1" applyBorder="1" applyAlignment="1">
      <alignment horizontal="center" vertical="top"/>
    </xf>
    <xf numFmtId="0" fontId="0" fillId="5" borderId="36" xfId="0" applyFill="1" applyBorder="1" applyAlignment="1">
      <alignment horizontal="center" vertical="top"/>
    </xf>
    <xf numFmtId="0" fontId="0" fillId="5" borderId="21" xfId="0" applyFill="1" applyBorder="1" applyAlignment="1">
      <alignment horizontal="center" vertical="top"/>
    </xf>
    <xf numFmtId="0" fontId="0" fillId="5" borderId="25" xfId="1" applyNumberFormat="1" applyFont="1" applyFill="1" applyBorder="1" applyAlignment="1">
      <alignment horizontal="center" vertical="top"/>
    </xf>
    <xf numFmtId="0" fontId="0" fillId="5" borderId="14" xfId="0" applyFill="1" applyBorder="1" applyAlignment="1">
      <alignment horizontal="center" vertical="top"/>
    </xf>
    <xf numFmtId="0" fontId="0" fillId="0" borderId="25" xfId="0" applyBorder="1" applyAlignment="1">
      <alignment horizontal="center" vertical="top"/>
    </xf>
    <xf numFmtId="0" fontId="15" fillId="0" borderId="0" xfId="0" applyFont="1" applyAlignment="1">
      <alignment horizontal="right" vertical="top"/>
    </xf>
    <xf numFmtId="0" fontId="25" fillId="0" borderId="0" xfId="0" applyFont="1" applyAlignment="1">
      <alignment horizontal="center" vertical="top"/>
    </xf>
    <xf numFmtId="0" fontId="0" fillId="0" borderId="0" xfId="0" applyAlignment="1">
      <alignment horizontal="center" vertical="top"/>
    </xf>
    <xf numFmtId="0" fontId="24" fillId="11" borderId="57" xfId="0" applyFont="1" applyFill="1" applyBorder="1" applyAlignment="1">
      <alignment horizontal="center" vertical="top" wrapText="1"/>
    </xf>
    <xf numFmtId="0" fontId="0" fillId="5" borderId="35" xfId="0" applyFill="1" applyBorder="1" applyAlignment="1">
      <alignment horizontal="center" vertical="top"/>
    </xf>
    <xf numFmtId="0" fontId="0" fillId="5" borderId="63" xfId="1" applyNumberFormat="1" applyFont="1" applyFill="1" applyBorder="1" applyAlignment="1">
      <alignment horizontal="center" vertical="top"/>
    </xf>
    <xf numFmtId="0" fontId="0" fillId="5" borderId="38" xfId="0" applyFill="1" applyBorder="1" applyAlignment="1">
      <alignment horizontal="center" vertical="top"/>
    </xf>
    <xf numFmtId="0" fontId="0" fillId="5" borderId="42" xfId="0" applyFill="1" applyBorder="1" applyAlignment="1">
      <alignment horizontal="center" vertical="top"/>
    </xf>
    <xf numFmtId="0" fontId="0" fillId="5" borderId="29" xfId="0" applyFill="1" applyBorder="1" applyAlignment="1">
      <alignment horizontal="center" vertical="top"/>
    </xf>
    <xf numFmtId="0" fontId="0" fillId="5" borderId="40" xfId="0" applyFill="1" applyBorder="1" applyAlignment="1">
      <alignment horizontal="center" vertical="top"/>
    </xf>
    <xf numFmtId="0" fontId="0" fillId="5" borderId="64" xfId="1" applyNumberFormat="1" applyFont="1" applyFill="1" applyBorder="1" applyAlignment="1">
      <alignment horizontal="center" vertical="top"/>
    </xf>
    <xf numFmtId="0" fontId="0" fillId="5" borderId="39" xfId="0" applyFill="1" applyBorder="1" applyAlignment="1">
      <alignment horizontal="center" vertical="top"/>
    </xf>
    <xf numFmtId="0" fontId="0" fillId="5" borderId="43" xfId="0" applyFill="1" applyBorder="1" applyAlignment="1">
      <alignment horizontal="center" vertical="top"/>
    </xf>
    <xf numFmtId="0" fontId="0" fillId="0" borderId="37" xfId="0" applyBorder="1" applyAlignment="1">
      <alignment horizontal="center" vertical="top"/>
    </xf>
    <xf numFmtId="0" fontId="0" fillId="0" borderId="26" xfId="0" applyBorder="1" applyAlignment="1">
      <alignment horizontal="center" vertical="top"/>
    </xf>
    <xf numFmtId="0" fontId="23" fillId="0" borderId="0" xfId="0" applyFont="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0" fillId="5" borderId="0" xfId="0" applyFill="1" applyAlignment="1">
      <alignment horizontal="center"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76"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left" vertical="center"/>
    </xf>
    <xf numFmtId="49" fontId="0" fillId="4" borderId="13" xfId="0" applyNumberFormat="1" applyFill="1" applyBorder="1" applyAlignment="1">
      <alignment horizontal="left" vertical="center" wrapText="1"/>
    </xf>
    <xf numFmtId="15" fontId="46" fillId="0" borderId="0" xfId="0" applyNumberFormat="1" applyFont="1" applyAlignment="1">
      <alignment horizontal="left" vertical="top" wrapText="1"/>
    </xf>
    <xf numFmtId="0" fontId="15" fillId="0" borderId="0" xfId="0" applyFont="1" applyAlignment="1">
      <alignment horizontal="right" vertical="top" wrapText="1"/>
    </xf>
    <xf numFmtId="43" fontId="14" fillId="0" borderId="1" xfId="1" applyFont="1" applyBorder="1" applyAlignment="1">
      <alignment horizontal="right"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43" fontId="9" fillId="0" borderId="21" xfId="1" applyFont="1" applyBorder="1" applyAlignment="1">
      <alignment horizontal="left" vertical="center"/>
    </xf>
    <xf numFmtId="0" fontId="7" fillId="0" borderId="21" xfId="0" applyFont="1" applyBorder="1" applyAlignment="1">
      <alignment horizontal="center" vertical="center"/>
    </xf>
    <xf numFmtId="0" fontId="7" fillId="0" borderId="125" xfId="0" applyFont="1" applyBorder="1" applyAlignment="1">
      <alignment horizontal="left" vertical="center"/>
    </xf>
    <xf numFmtId="43" fontId="14" fillId="0" borderId="1" xfId="1" applyFont="1" applyBorder="1" applyAlignment="1">
      <alignment horizontal="left" vertical="center"/>
    </xf>
    <xf numFmtId="0" fontId="0" fillId="0" borderId="126" xfId="0" applyBorder="1" applyAlignment="1">
      <alignment horizontal="left" vertical="center"/>
    </xf>
    <xf numFmtId="0" fontId="0" fillId="0" borderId="3" xfId="0" applyBorder="1" applyAlignment="1">
      <alignment vertical="top"/>
    </xf>
    <xf numFmtId="43" fontId="9" fillId="0" borderId="0" xfId="1" applyFont="1" applyBorder="1" applyAlignment="1">
      <alignment horizontal="left" vertical="center"/>
    </xf>
    <xf numFmtId="0" fontId="7" fillId="0" borderId="0" xfId="0" applyFont="1" applyAlignment="1">
      <alignment horizontal="center" vertical="center"/>
    </xf>
    <xf numFmtId="0" fontId="13" fillId="7" borderId="0" xfId="3" applyFill="1" applyAlignment="1">
      <alignment vertical="top" wrapText="1"/>
    </xf>
    <xf numFmtId="0" fontId="78" fillId="0" borderId="0" xfId="0" applyFont="1" applyAlignment="1">
      <alignment horizontal="left" wrapText="1"/>
    </xf>
    <xf numFmtId="0" fontId="78" fillId="4" borderId="0" xfId="0" applyFont="1" applyFill="1"/>
    <xf numFmtId="0" fontId="79" fillId="0" borderId="0" xfId="0" applyFont="1" applyAlignment="1">
      <alignment vertical="center" wrapText="1"/>
    </xf>
    <xf numFmtId="0" fontId="34" fillId="16" borderId="127" xfId="4" applyFont="1" applyFill="1" applyBorder="1" applyAlignment="1">
      <alignment horizontal="left" vertical="center" wrapText="1"/>
    </xf>
    <xf numFmtId="2" fontId="33" fillId="15" borderId="128" xfId="4" applyNumberFormat="1" applyFont="1" applyFill="1" applyBorder="1" applyAlignment="1">
      <alignment horizontal="left" vertical="center"/>
    </xf>
    <xf numFmtId="0" fontId="16" fillId="3" borderId="0" xfId="0" applyFont="1" applyFill="1" applyAlignment="1">
      <alignment horizontal="center" vertical="center" wrapText="1"/>
    </xf>
    <xf numFmtId="0" fontId="10" fillId="3" borderId="22" xfId="0" applyFont="1" applyFill="1" applyBorder="1" applyAlignment="1">
      <alignment horizontal="center" vertical="center"/>
    </xf>
    <xf numFmtId="0" fontId="1" fillId="5" borderId="22" xfId="0" applyFont="1" applyFill="1" applyBorder="1" applyAlignment="1">
      <alignment horizontal="center" vertical="center"/>
    </xf>
    <xf numFmtId="0" fontId="81" fillId="0" borderId="0" xfId="0" applyFont="1"/>
    <xf numFmtId="49" fontId="1" fillId="0" borderId="0" xfId="0" applyNumberFormat="1" applyFont="1" applyAlignment="1">
      <alignment horizontal="center" vertical="center"/>
    </xf>
    <xf numFmtId="0" fontId="1" fillId="10" borderId="22" xfId="0" applyFont="1" applyFill="1" applyBorder="1" applyAlignment="1">
      <alignment vertical="center" wrapText="1"/>
    </xf>
    <xf numFmtId="0" fontId="1" fillId="10" borderId="15" xfId="0" applyFont="1" applyFill="1" applyBorder="1" applyAlignment="1">
      <alignment vertical="center" wrapText="1"/>
    </xf>
    <xf numFmtId="0" fontId="1" fillId="5" borderId="15" xfId="0" applyFont="1" applyFill="1" applyBorder="1" applyAlignment="1">
      <alignment horizontal="center" vertical="center"/>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1" fillId="10" borderId="0" xfId="0" applyFont="1" applyFill="1" applyAlignment="1">
      <alignment vertical="center" wrapText="1"/>
    </xf>
    <xf numFmtId="0" fontId="7" fillId="0" borderId="129" xfId="0" applyFont="1" applyBorder="1" applyAlignment="1">
      <alignment horizontal="left" vertical="center" wrapText="1"/>
    </xf>
    <xf numFmtId="0" fontId="1" fillId="10" borderId="131" xfId="0" applyFont="1" applyFill="1" applyBorder="1" applyAlignment="1">
      <alignment vertical="center" wrapText="1"/>
    </xf>
    <xf numFmtId="0" fontId="1" fillId="10" borderId="125" xfId="0" applyFont="1" applyFill="1" applyBorder="1" applyAlignment="1">
      <alignment vertical="center" wrapText="1"/>
    </xf>
    <xf numFmtId="0" fontId="0" fillId="0" borderId="16" xfId="0" applyBorder="1" applyAlignment="1">
      <alignment horizontal="left" vertical="center"/>
    </xf>
    <xf numFmtId="0" fontId="0" fillId="0" borderId="16" xfId="0" applyBorder="1" applyAlignment="1">
      <alignment horizontal="left"/>
    </xf>
    <xf numFmtId="164" fontId="0" fillId="0" borderId="25" xfId="0" applyNumberFormat="1" applyBorder="1" applyAlignment="1">
      <alignment horizontal="center" vertical="top"/>
    </xf>
    <xf numFmtId="164" fontId="0" fillId="0" borderId="27" xfId="0" applyNumberFormat="1" applyBorder="1" applyAlignment="1">
      <alignment horizontal="center" vertical="top"/>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82" fillId="0" borderId="0" xfId="2" applyFont="1" applyAlignment="1">
      <alignment horizontal="center" wrapText="1"/>
    </xf>
    <xf numFmtId="0" fontId="10" fillId="3" borderId="1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 fillId="5" borderId="17" xfId="0" applyFont="1" applyFill="1" applyBorder="1" applyAlignment="1">
      <alignment horizontal="left"/>
    </xf>
    <xf numFmtId="0" fontId="1" fillId="5" borderId="4" xfId="0" applyFont="1" applyFill="1" applyBorder="1" applyAlignment="1">
      <alignment horizontal="left"/>
    </xf>
    <xf numFmtId="0" fontId="1" fillId="5" borderId="0" xfId="0" applyFont="1" applyFill="1" applyAlignment="1">
      <alignment horizontal="left"/>
    </xf>
    <xf numFmtId="0" fontId="1" fillId="5" borderId="8" xfId="0" applyFont="1" applyFill="1" applyBorder="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10" fillId="3" borderId="118" xfId="0" applyFont="1" applyFill="1" applyBorder="1" applyAlignment="1">
      <alignment horizontal="center" vertical="center" wrapText="1"/>
    </xf>
    <xf numFmtId="0" fontId="10" fillId="3" borderId="11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27" fillId="0" borderId="0" xfId="0" applyFont="1" applyAlignment="1">
      <alignment horizontal="left" vertical="top" wrapText="1"/>
    </xf>
    <xf numFmtId="0" fontId="10" fillId="3" borderId="13" xfId="0" applyFont="1" applyFill="1" applyBorder="1" applyAlignment="1">
      <alignment horizontal="center" vertical="center"/>
    </xf>
    <xf numFmtId="2" fontId="10" fillId="3" borderId="22" xfId="0" applyNumberFormat="1" applyFont="1" applyFill="1" applyBorder="1" applyAlignment="1">
      <alignment horizontal="left" vertical="top" wrapText="1"/>
    </xf>
    <xf numFmtId="2" fontId="10" fillId="3" borderId="13" xfId="0" applyNumberFormat="1" applyFont="1" applyFill="1" applyBorder="1" applyAlignment="1">
      <alignment horizontal="left" vertical="top" wrapText="1"/>
    </xf>
    <xf numFmtId="0" fontId="1" fillId="10" borderId="13" xfId="0" applyFont="1" applyFill="1" applyBorder="1" applyAlignment="1">
      <alignment horizontal="left" vertical="center" wrapText="1"/>
    </xf>
    <xf numFmtId="0" fontId="1" fillId="10" borderId="130" xfId="0" applyFont="1" applyFill="1" applyBorder="1" applyAlignment="1">
      <alignment horizontal="left" vertical="center" wrapText="1"/>
    </xf>
    <xf numFmtId="0" fontId="1" fillId="10" borderId="129" xfId="0" applyFont="1" applyFill="1" applyBorder="1" applyAlignment="1">
      <alignment horizontal="left" vertical="center"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5" borderId="12" xfId="0" applyFill="1" applyBorder="1" applyAlignment="1">
      <alignment horizontal="center" vertical="top" wrapText="1"/>
    </xf>
    <xf numFmtId="0" fontId="0" fillId="5" borderId="0" xfId="0" applyFill="1" applyAlignment="1">
      <alignment horizontal="center" vertical="top"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4" fillId="0" borderId="0" xfId="0" applyFont="1" applyAlignment="1">
      <alignment vertical="top" wrapText="1"/>
    </xf>
    <xf numFmtId="0" fontId="7" fillId="0" borderId="0" xfId="0" applyFont="1" applyAlignment="1">
      <alignment vertical="top"/>
    </xf>
    <xf numFmtId="0" fontId="7" fillId="0" borderId="19" xfId="0" applyFont="1" applyBorder="1" applyAlignment="1">
      <alignment vertical="top"/>
    </xf>
    <xf numFmtId="0" fontId="12" fillId="0" borderId="0" xfId="0" applyFont="1" applyAlignment="1">
      <alignment vertical="top" wrapText="1"/>
    </xf>
    <xf numFmtId="0" fontId="24" fillId="0" borderId="19" xfId="0" applyFont="1" applyBorder="1" applyAlignment="1">
      <alignment vertical="top" wrapText="1"/>
    </xf>
    <xf numFmtId="0" fontId="42" fillId="0" borderId="0" xfId="0" applyFont="1" applyAlignment="1">
      <alignment horizontal="left" vertical="center" wrapText="1"/>
    </xf>
    <xf numFmtId="0" fontId="16" fillId="3" borderId="0" xfId="0" applyFont="1" applyFill="1" applyAlignment="1">
      <alignment horizontal="center" vertical="center" wrapText="1"/>
    </xf>
    <xf numFmtId="0" fontId="38" fillId="3" borderId="82" xfId="4" applyFont="1" applyFill="1" applyBorder="1" applyAlignment="1">
      <alignment horizontal="center" vertical="center" wrapText="1"/>
    </xf>
    <xf numFmtId="0" fontId="38" fillId="3" borderId="77" xfId="4" applyFont="1" applyFill="1" applyBorder="1" applyAlignment="1">
      <alignment horizontal="center" vertical="center" wrapText="1"/>
    </xf>
    <xf numFmtId="0" fontId="31" fillId="0" borderId="76" xfId="0" applyFont="1" applyBorder="1" applyAlignment="1">
      <alignment horizontal="left" vertical="center" wrapText="1"/>
    </xf>
    <xf numFmtId="0" fontId="31" fillId="0" borderId="6" xfId="0" applyFont="1" applyBorder="1" applyAlignment="1">
      <alignment horizontal="left" vertical="center" wrapText="1"/>
    </xf>
    <xf numFmtId="0" fontId="31" fillId="0" borderId="75" xfId="0" applyFont="1" applyBorder="1" applyAlignment="1">
      <alignment horizontal="left" vertical="center" wrapText="1"/>
    </xf>
    <xf numFmtId="0" fontId="31" fillId="0" borderId="73" xfId="0" applyFont="1" applyBorder="1" applyAlignment="1">
      <alignment horizontal="left" vertical="center" wrapText="1"/>
    </xf>
    <xf numFmtId="0" fontId="31" fillId="0" borderId="0" xfId="0" applyFont="1" applyAlignment="1">
      <alignment horizontal="left" vertical="center" wrapText="1"/>
    </xf>
    <xf numFmtId="0" fontId="31" fillId="0" borderId="72" xfId="0" applyFont="1" applyBorder="1" applyAlignment="1">
      <alignment horizontal="left" vertical="center" wrapText="1"/>
    </xf>
    <xf numFmtId="0" fontId="31" fillId="0" borderId="66" xfId="0" applyFont="1" applyBorder="1" applyAlignment="1">
      <alignment horizontal="left" vertical="center" wrapText="1"/>
    </xf>
    <xf numFmtId="0" fontId="31" fillId="0" borderId="67" xfId="0" applyFont="1" applyBorder="1" applyAlignment="1">
      <alignment horizontal="left" vertical="center" wrapText="1"/>
    </xf>
    <xf numFmtId="0" fontId="31" fillId="0" borderId="71" xfId="0" applyFont="1" applyBorder="1" applyAlignment="1">
      <alignment horizontal="left" vertical="center" wrapText="1"/>
    </xf>
    <xf numFmtId="0" fontId="36" fillId="0" borderId="0" xfId="0" applyFont="1" applyAlignment="1">
      <alignment horizontal="center" vertical="center"/>
    </xf>
    <xf numFmtId="0" fontId="31" fillId="0" borderId="76" xfId="0" applyFont="1" applyBorder="1" applyAlignment="1">
      <alignment horizontal="left" vertical="top" wrapText="1"/>
    </xf>
    <xf numFmtId="0" fontId="0" fillId="0" borderId="6" xfId="0" applyBorder="1" applyAlignment="1">
      <alignment horizontal="left" vertical="top" wrapText="1"/>
    </xf>
    <xf numFmtId="0" fontId="0" fillId="0" borderId="75" xfId="0" applyBorder="1" applyAlignment="1">
      <alignment horizontal="lef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1" xfId="0" applyBorder="1" applyAlignment="1">
      <alignment horizontal="left" vertical="top" wrapText="1"/>
    </xf>
    <xf numFmtId="0" fontId="43" fillId="0" borderId="113" xfId="0" applyFont="1" applyBorder="1" applyAlignment="1">
      <alignment horizontal="left" vertical="center" wrapText="1"/>
    </xf>
    <xf numFmtId="0" fontId="43" fillId="0" borderId="114" xfId="0" applyFont="1" applyBorder="1" applyAlignment="1">
      <alignment horizontal="left" vertical="center" wrapText="1"/>
    </xf>
    <xf numFmtId="0" fontId="43" fillId="0" borderId="66" xfId="0" applyFont="1" applyBorder="1" applyAlignment="1">
      <alignment horizontal="left" vertical="center" wrapText="1"/>
    </xf>
    <xf numFmtId="0" fontId="43" fillId="0" borderId="71" xfId="0" applyFont="1" applyBorder="1" applyAlignment="1">
      <alignment horizontal="left" vertical="center" wrapText="1"/>
    </xf>
    <xf numFmtId="0" fontId="37" fillId="0" borderId="84" xfId="0" applyFont="1" applyBorder="1" applyAlignment="1">
      <alignment horizontal="left" vertical="center" wrapText="1"/>
    </xf>
    <xf numFmtId="0" fontId="37" fillId="0" borderId="83" xfId="0" applyFont="1" applyBorder="1" applyAlignment="1">
      <alignment horizontal="left" vertical="center" wrapText="1"/>
    </xf>
    <xf numFmtId="0" fontId="0" fillId="0" borderId="6"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71" xfId="0" applyBorder="1" applyAlignment="1">
      <alignment horizontal="left" vertical="center"/>
    </xf>
    <xf numFmtId="0" fontId="39" fillId="0" borderId="0" xfId="0" applyFont="1" applyAlignment="1">
      <alignment horizontal="left" vertical="center"/>
    </xf>
    <xf numFmtId="0" fontId="37" fillId="0" borderId="84" xfId="0" applyFont="1" applyBorder="1" applyAlignment="1">
      <alignment vertical="center" wrapText="1"/>
    </xf>
    <xf numFmtId="0" fontId="37" fillId="0" borderId="83" xfId="0" applyFont="1" applyBorder="1" applyAlignment="1">
      <alignment vertical="center" wrapText="1"/>
    </xf>
    <xf numFmtId="49" fontId="31" fillId="0" borderId="76"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75" xfId="0" applyNumberFormat="1" applyBorder="1" applyAlignment="1">
      <alignment horizontal="left" vertical="center" wrapText="1"/>
    </xf>
    <xf numFmtId="49" fontId="0" fillId="0" borderId="73"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72" xfId="0" applyNumberFormat="1" applyBorder="1" applyAlignment="1">
      <alignment horizontal="left" vertical="center" wrapText="1"/>
    </xf>
    <xf numFmtId="49" fontId="0" fillId="0" borderId="66" xfId="0" applyNumberFormat="1" applyBorder="1" applyAlignment="1">
      <alignment horizontal="left" vertical="center" wrapText="1"/>
    </xf>
    <xf numFmtId="49" fontId="0" fillId="0" borderId="67" xfId="0" applyNumberFormat="1" applyBorder="1" applyAlignment="1">
      <alignment horizontal="left" vertical="center" wrapText="1"/>
    </xf>
    <xf numFmtId="49" fontId="0" fillId="0" borderId="71" xfId="0" applyNumberFormat="1" applyBorder="1" applyAlignment="1">
      <alignment horizontal="left" vertical="center" wrapText="1"/>
    </xf>
    <xf numFmtId="0" fontId="50" fillId="0" borderId="115" xfId="0" applyFont="1" applyBorder="1" applyAlignment="1">
      <alignment horizontal="left" vertical="center" wrapText="1"/>
    </xf>
    <xf numFmtId="0" fontId="50" fillId="0" borderId="116" xfId="0" applyFont="1" applyBorder="1" applyAlignment="1">
      <alignment horizontal="left" vertical="center"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95" xfId="0" applyFont="1" applyBorder="1" applyAlignment="1">
      <alignment horizontal="left" vertical="center" wrapText="1"/>
    </xf>
    <xf numFmtId="0" fontId="33" fillId="0" borderId="76" xfId="0" applyFont="1" applyBorder="1" applyAlignment="1">
      <alignment horizontal="left" vertical="center" wrapText="1"/>
    </xf>
    <xf numFmtId="0" fontId="32" fillId="0" borderId="84" xfId="0" applyFont="1" applyBorder="1" applyAlignment="1">
      <alignment horizontal="left" vertical="center" wrapText="1"/>
    </xf>
    <xf numFmtId="0" fontId="32" fillId="0" borderId="83" xfId="0" applyFont="1" applyBorder="1" applyAlignment="1">
      <alignment horizontal="left" vertical="center" wrapText="1"/>
    </xf>
    <xf numFmtId="0" fontId="67" fillId="19" borderId="5" xfId="0" applyFont="1" applyFill="1" applyBorder="1" applyAlignment="1">
      <alignment vertical="center" wrapText="1"/>
    </xf>
    <xf numFmtId="0" fontId="67" fillId="19" borderId="3" xfId="0" applyFont="1" applyFill="1" applyBorder="1" applyAlignment="1">
      <alignment vertical="center" wrapText="1"/>
    </xf>
    <xf numFmtId="0" fontId="69" fillId="21" borderId="5" xfId="0" applyFont="1" applyFill="1" applyBorder="1"/>
    <xf numFmtId="0" fontId="69" fillId="21" borderId="3" xfId="0" applyFont="1" applyFill="1" applyBorder="1"/>
    <xf numFmtId="0" fontId="1" fillId="14" borderId="96" xfId="0" applyFont="1" applyFill="1" applyBorder="1" applyAlignment="1">
      <alignment horizontal="center" vertical="center" wrapText="1"/>
    </xf>
    <xf numFmtId="0" fontId="1" fillId="14" borderId="97" xfId="0" applyFont="1" applyFill="1" applyBorder="1" applyAlignment="1">
      <alignment horizontal="center" vertical="center" wrapText="1"/>
    </xf>
    <xf numFmtId="0" fontId="1" fillId="14" borderId="101"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103"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4" borderId="9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68" xfId="0" applyFont="1" applyFill="1" applyBorder="1" applyAlignment="1">
      <alignment horizontal="center" vertical="center" wrapText="1"/>
    </xf>
    <xf numFmtId="0" fontId="1" fillId="14" borderId="99"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10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85"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86" xfId="0" applyNumberFormat="1" applyBorder="1" applyAlignment="1">
      <alignment horizontal="left" vertical="center" wrapText="1"/>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Déclaration porteur</c:v>
          </c:tx>
          <c:spPr>
            <a:solidFill>
              <a:schemeClr val="accent1"/>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DNSH'!$D$14:$D$24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98C-4436-A565-DF0B5237265C}"/>
            </c:ext>
          </c:extLst>
        </c:ser>
        <c:ser>
          <c:idx val="1"/>
          <c:order val="1"/>
          <c:tx>
            <c:v>Estimation revue</c:v>
          </c:tx>
          <c:spPr>
            <a:solidFill>
              <a:schemeClr val="accent2"/>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DNSH'!$J$14:$J$24</c:f>
              <c:numCache>
                <c:formatCode>General</c:formatCode>
                <c:ptCount val="11"/>
              </c:numCache>
            </c:numRef>
          </c:val>
          <c:extLst>
            <c:ext xmlns:c16="http://schemas.microsoft.com/office/drawing/2014/chart" uri="{C3380CC4-5D6E-409C-BE32-E72D297353CC}">
              <c16:uniqueId val="{00000001-F98C-4436-A565-DF0B5237265C}"/>
            </c:ext>
          </c:extLst>
        </c:ser>
        <c:dLbls>
          <c:showLegendKey val="0"/>
          <c:showVal val="0"/>
          <c:showCatName val="0"/>
          <c:showSerName val="0"/>
          <c:showPercent val="0"/>
          <c:showBubbleSize val="0"/>
        </c:dLbls>
        <c:axId val="365823992"/>
        <c:axId val="359593592"/>
      </c:radarChart>
      <c:catAx>
        <c:axId val="36582399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59593592"/>
        <c:crosses val="autoZero"/>
        <c:auto val="1"/>
        <c:lblAlgn val="ctr"/>
        <c:lblOffset val="100"/>
        <c:noMultiLvlLbl val="0"/>
      </c:catAx>
      <c:valAx>
        <c:axId val="359593592"/>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65823992"/>
        <c:crosses val="autoZero"/>
        <c:crossBetween val="between"/>
        <c:majorUnit val="1"/>
      </c:valAx>
      <c:spPr>
        <a:noFill/>
        <a:ln>
          <a:noFill/>
        </a:ln>
        <a:effectLst/>
      </c:spPr>
    </c:plotArea>
    <c:legend>
      <c:legendPos val="r"/>
      <c:layout>
        <c:manualLayout>
          <c:xMode val="edge"/>
          <c:yMode val="edge"/>
          <c:x val="9.1941978017098788E-2"/>
          <c:y val="0.90089871915786912"/>
          <c:w val="0.2896159534089886"/>
          <c:h val="9.9101280842130879E-2"/>
        </c:manualLayout>
      </c:layout>
      <c:overlay val="0"/>
      <c:spPr>
        <a:noFill/>
        <a:ln>
          <a:noFill/>
        </a:ln>
        <a:effectLst/>
      </c:spPr>
      <c:txPr>
        <a:bodyPr rot="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28574</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7042</xdr:colOff>
      <xdr:row>6</xdr:row>
      <xdr:rowOff>928066</xdr:rowOff>
    </xdr:from>
    <xdr:to>
      <xdr:col>5</xdr:col>
      <xdr:colOff>2486027</xdr:colOff>
      <xdr:row>12</xdr:row>
      <xdr:rowOff>157655</xdr:rowOff>
    </xdr:to>
    <xdr:grpSp>
      <xdr:nvGrpSpPr>
        <xdr:cNvPr id="2" name="Groupe 1">
          <a:extLst>
            <a:ext uri="{FF2B5EF4-FFF2-40B4-BE49-F238E27FC236}">
              <a16:creationId xmlns:a16="http://schemas.microsoft.com/office/drawing/2014/main" id="{A48D5A21-A92F-43D1-899A-9F15EED82254}"/>
            </a:ext>
          </a:extLst>
        </xdr:cNvPr>
        <xdr:cNvGrpSpPr/>
      </xdr:nvGrpSpPr>
      <xdr:grpSpPr>
        <a:xfrm>
          <a:off x="6715363" y="2996352"/>
          <a:ext cx="3077700" cy="2767446"/>
          <a:chOff x="5906036" y="1198403"/>
          <a:chExt cx="3077305" cy="680321"/>
        </a:xfrm>
      </xdr:grpSpPr>
      <xdr:sp macro="" textlink="">
        <xdr:nvSpPr>
          <xdr:cNvPr id="3" name="Triangle isocèle 2">
            <a:extLst>
              <a:ext uri="{FF2B5EF4-FFF2-40B4-BE49-F238E27FC236}">
                <a16:creationId xmlns:a16="http://schemas.microsoft.com/office/drawing/2014/main" id="{8B736BF0-1985-80E0-871D-67FEB9AA186F}"/>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5">
            <a:extLst>
              <a:ext uri="{FF2B5EF4-FFF2-40B4-BE49-F238E27FC236}">
                <a16:creationId xmlns:a16="http://schemas.microsoft.com/office/drawing/2014/main" id="{E1C49A72-2A2C-FBFE-F466-D5FD3E824827}"/>
              </a:ext>
            </a:extLst>
          </xdr:cNvPr>
          <xdr:cNvSpPr/>
        </xdr:nvSpPr>
        <xdr:spPr>
          <a:xfrm>
            <a:off x="5906036" y="1198403"/>
            <a:ext cx="3077305" cy="283213"/>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aura un impact positif sur ce critère</a:t>
            </a:r>
          </a:p>
          <a:p>
            <a:pPr algn="l"/>
            <a:r>
              <a:rPr lang="fr-FR" sz="1100"/>
              <a:t>0 = le projet aura un impact  neutre sur ce critère</a:t>
            </a:r>
          </a:p>
          <a:p>
            <a:pPr algn="l"/>
            <a:r>
              <a:rPr lang="fr-FR" sz="1100"/>
              <a:t>- = le projet aura un impact négatif sur ce critère</a:t>
            </a:r>
          </a:p>
        </xdr:txBody>
      </xdr:sp>
    </xdr:grpSp>
    <xdr:clientData/>
  </xdr:twoCellAnchor>
  <xdr:twoCellAnchor>
    <xdr:from>
      <xdr:col>11</xdr:col>
      <xdr:colOff>229306</xdr:colOff>
      <xdr:row>12</xdr:row>
      <xdr:rowOff>0</xdr:rowOff>
    </xdr:from>
    <xdr:to>
      <xdr:col>20</xdr:col>
      <xdr:colOff>30747</xdr:colOff>
      <xdr:row>17</xdr:row>
      <xdr:rowOff>676738</xdr:rowOff>
    </xdr:to>
    <xdr:graphicFrame macro="">
      <xdr:nvGraphicFramePr>
        <xdr:cNvPr id="5" name="Graphique 4">
          <a:extLst>
            <a:ext uri="{FF2B5EF4-FFF2-40B4-BE49-F238E27FC236}">
              <a16:creationId xmlns:a16="http://schemas.microsoft.com/office/drawing/2014/main" id="{B0CCAF81-C190-87B5-5B4A-07E546851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79</xdr:row>
      <xdr:rowOff>789214</xdr:rowOff>
    </xdr:from>
    <xdr:to>
      <xdr:col>0</xdr:col>
      <xdr:colOff>1741714</xdr:colOff>
      <xdr:row>86</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18048514"/>
          <a:ext cx="925286" cy="2879271"/>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90</xdr:row>
      <xdr:rowOff>925284</xdr:rowOff>
    </xdr:from>
    <xdr:to>
      <xdr:col>0</xdr:col>
      <xdr:colOff>1741714</xdr:colOff>
      <xdr:row>96</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80</xdr:row>
      <xdr:rowOff>33866</xdr:rowOff>
    </xdr:from>
    <xdr:to>
      <xdr:col>3</xdr:col>
      <xdr:colOff>1241426</xdr:colOff>
      <xdr:row>80</xdr:row>
      <xdr:rowOff>434926</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8259908" y="18083741"/>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80</xdr:row>
      <xdr:rowOff>128966</xdr:rowOff>
    </xdr:from>
    <xdr:to>
      <xdr:col>4</xdr:col>
      <xdr:colOff>884857</xdr:colOff>
      <xdr:row>80</xdr:row>
      <xdr:rowOff>349128</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653589" y="18178841"/>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80</xdr:row>
      <xdr:rowOff>66193</xdr:rowOff>
    </xdr:from>
    <xdr:to>
      <xdr:col>5</xdr:col>
      <xdr:colOff>761999</xdr:colOff>
      <xdr:row>80</xdr:row>
      <xdr:rowOff>448732</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928059" y="18116068"/>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80</xdr:row>
      <xdr:rowOff>133156</xdr:rowOff>
    </xdr:from>
    <xdr:to>
      <xdr:col>7</xdr:col>
      <xdr:colOff>482601</xdr:colOff>
      <xdr:row>80</xdr:row>
      <xdr:rowOff>406399</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846368" y="18183031"/>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80</xdr:row>
      <xdr:rowOff>50801</xdr:rowOff>
    </xdr:from>
    <xdr:to>
      <xdr:col>7</xdr:col>
      <xdr:colOff>1261533</xdr:colOff>
      <xdr:row>80</xdr:row>
      <xdr:rowOff>482602</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519853" y="18100676"/>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91</xdr:row>
      <xdr:rowOff>231560</xdr:rowOff>
    </xdr:from>
    <xdr:to>
      <xdr:col>4</xdr:col>
      <xdr:colOff>1166314</xdr:colOff>
      <xdr:row>91</xdr:row>
      <xdr:rowOff>415100</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950178" y="22910585"/>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91</xdr:row>
      <xdr:rowOff>110067</xdr:rowOff>
    </xdr:from>
    <xdr:to>
      <xdr:col>5</xdr:col>
      <xdr:colOff>694267</xdr:colOff>
      <xdr:row>91</xdr:row>
      <xdr:rowOff>474132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876491" y="22789092"/>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91</xdr:row>
      <xdr:rowOff>237068</xdr:rowOff>
    </xdr:from>
    <xdr:to>
      <xdr:col>7</xdr:col>
      <xdr:colOff>643468</xdr:colOff>
      <xdr:row>91</xdr:row>
      <xdr:rowOff>508000</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4004927" y="2291609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91</xdr:row>
      <xdr:rowOff>110066</xdr:rowOff>
    </xdr:from>
    <xdr:to>
      <xdr:col>7</xdr:col>
      <xdr:colOff>1397000</xdr:colOff>
      <xdr:row>91</xdr:row>
      <xdr:rowOff>514205</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690724" y="22789091"/>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91</xdr:row>
      <xdr:rowOff>127000</xdr:rowOff>
    </xdr:from>
    <xdr:to>
      <xdr:col>3</xdr:col>
      <xdr:colOff>1320800</xdr:colOff>
      <xdr:row>91</xdr:row>
      <xdr:rowOff>524933</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8285306" y="22806025"/>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8" dataDxfId="7" tableBorderDxfId="6">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5"/>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printerSettings" Target="../printerSettings/printerSettings3.bin"/><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hyperlink" Target="https://iea.blob.core.windows.net/assets/a2f370cf-873e-486f-935d-c2a117e14ba6/IEAGuidetoReportingEnergyRDDBudget-ExpenditureStatistics.pdf" TargetMode="External"/><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topLeftCell="B1" zoomScale="85" zoomScaleNormal="85" workbookViewId="0">
      <pane ySplit="3" topLeftCell="A5" activePane="bottomLeft" state="frozen"/>
      <selection pane="bottomLeft" activeCell="B5" sqref="B5"/>
    </sheetView>
  </sheetViews>
  <sheetFormatPr baseColWidth="10" defaultColWidth="11.42578125" defaultRowHeight="15"/>
  <cols>
    <col min="1" max="1" width="3.42578125" style="24" customWidth="1"/>
    <col min="2" max="2" width="208.42578125" style="24" customWidth="1"/>
    <col min="3" max="4" width="15.140625" style="24" customWidth="1"/>
    <col min="5" max="5" width="18.85546875" style="24" bestFit="1" customWidth="1"/>
    <col min="6" max="6" width="15.7109375" style="24" bestFit="1" customWidth="1"/>
    <col min="7" max="7" width="15.140625" style="24" customWidth="1"/>
    <col min="8" max="8" width="15" style="24" customWidth="1"/>
    <col min="9" max="9" width="21.28515625" style="24" customWidth="1"/>
    <col min="10" max="10" width="30.42578125" style="24" customWidth="1"/>
    <col min="11" max="11" width="23.85546875" style="24" customWidth="1"/>
    <col min="12" max="12" width="50.28515625" style="24" customWidth="1"/>
    <col min="13" max="13" width="33.5703125" style="24" hidden="1" customWidth="1"/>
    <col min="14" max="16384" width="11.42578125" style="24"/>
  </cols>
  <sheetData>
    <row r="1" spans="2:12" ht="111.75" customHeight="1"/>
    <row r="2" spans="2:12">
      <c r="K2" s="25"/>
      <c r="L2" s="26"/>
    </row>
    <row r="3" spans="2:12" ht="28.5">
      <c r="B3" s="255" t="s">
        <v>0</v>
      </c>
    </row>
    <row r="5" spans="2:12" s="27" customFormat="1" ht="240.75" customHeight="1">
      <c r="B5" s="105" t="s">
        <v>1</v>
      </c>
    </row>
    <row r="6" spans="2:12" s="27" customFormat="1"/>
    <row r="7" spans="2:12" s="27" customFormat="1" ht="271.5" customHeight="1">
      <c r="B7" s="105" t="s">
        <v>2</v>
      </c>
    </row>
    <row r="8" spans="2:12" ht="408.75" customHeight="1">
      <c r="B8" s="235" t="s">
        <v>3</v>
      </c>
    </row>
    <row r="9" spans="2:12" ht="36.6" customHeight="1">
      <c r="B9" s="28"/>
    </row>
    <row r="10" spans="2:12" s="27" customFormat="1" ht="297.75" customHeight="1">
      <c r="B10" s="63" t="s">
        <v>4</v>
      </c>
    </row>
    <row r="11" spans="2:12" s="27" customFormat="1"/>
    <row r="12" spans="2:12" ht="18.75">
      <c r="B12" s="48"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2578125" defaultRowHeight="15"/>
  <cols>
    <col min="2" max="2" width="12.42578125" customWidth="1"/>
    <col min="3" max="3" width="1.28515625" customWidth="1"/>
    <col min="4" max="4" width="12.7109375" customWidth="1"/>
    <col min="5" max="5" width="2.140625" customWidth="1"/>
    <col min="6" max="6" width="13.140625" customWidth="1"/>
    <col min="7" max="7" width="1.5703125" customWidth="1"/>
    <col min="8" max="8" width="14.5703125" customWidth="1"/>
    <col min="9" max="9" width="1.85546875" customWidth="1"/>
    <col min="10" max="10" width="21.5703125" customWidth="1"/>
  </cols>
  <sheetData>
    <row r="2" spans="2:11">
      <c r="B2" s="273" t="s">
        <v>6</v>
      </c>
      <c r="C2" s="273"/>
      <c r="D2" s="273"/>
      <c r="E2" s="273"/>
      <c r="F2" s="273"/>
      <c r="G2" s="273"/>
      <c r="H2" s="273"/>
      <c r="I2" s="273"/>
      <c r="J2" s="273"/>
    </row>
    <row r="3" spans="2:11" ht="27.95" customHeight="1">
      <c r="B3" s="275"/>
      <c r="C3" s="275"/>
      <c r="D3" s="275"/>
      <c r="E3" s="277"/>
      <c r="F3" s="275"/>
      <c r="G3" s="275"/>
      <c r="H3" s="275"/>
      <c r="I3" s="275"/>
      <c r="J3" s="276"/>
    </row>
    <row r="4" spans="2:11">
      <c r="B4" s="273" t="s">
        <v>7</v>
      </c>
      <c r="C4" s="273"/>
      <c r="D4" s="273"/>
      <c r="E4" s="10"/>
      <c r="F4" s="274" t="s">
        <v>8</v>
      </c>
      <c r="G4" s="275"/>
      <c r="H4" s="275"/>
      <c r="I4" s="275"/>
      <c r="J4" s="276"/>
    </row>
    <row r="5" spans="2:11">
      <c r="B5" s="278"/>
      <c r="C5" s="278"/>
      <c r="D5" s="278"/>
      <c r="E5" s="278"/>
      <c r="F5" s="278"/>
      <c r="G5" s="278"/>
      <c r="H5" s="278"/>
      <c r="I5" s="278"/>
      <c r="J5" s="278"/>
      <c r="K5" s="278"/>
    </row>
    <row r="6" spans="2:11" ht="63.75">
      <c r="B6" s="11" t="s">
        <v>9</v>
      </c>
      <c r="C6" s="12"/>
      <c r="D6" s="11" t="s">
        <v>10</v>
      </c>
      <c r="E6" s="12"/>
      <c r="F6" s="13" t="s">
        <v>11</v>
      </c>
      <c r="G6" s="14"/>
      <c r="H6" s="13" t="s">
        <v>12</v>
      </c>
      <c r="I6" s="14"/>
      <c r="J6" s="13" t="s">
        <v>13</v>
      </c>
    </row>
    <row r="7" spans="2:11">
      <c r="B7" s="6"/>
      <c r="D7" s="7"/>
      <c r="F7" s="7"/>
      <c r="H7" s="7"/>
      <c r="J7" s="7"/>
    </row>
    <row r="8" spans="2:11" ht="25.5">
      <c r="B8" s="13" t="s">
        <v>14</v>
      </c>
      <c r="C8" s="15"/>
      <c r="D8" s="13" t="s">
        <v>15</v>
      </c>
      <c r="E8" s="15"/>
      <c r="F8" s="13" t="s">
        <v>16</v>
      </c>
      <c r="G8" s="14"/>
      <c r="H8" s="13" t="s">
        <v>17</v>
      </c>
      <c r="I8" s="14"/>
      <c r="J8" s="13" t="s">
        <v>18</v>
      </c>
    </row>
    <row r="10" spans="2:11">
      <c r="B10" s="8">
        <v>3</v>
      </c>
      <c r="C10" s="10"/>
      <c r="D10" s="8">
        <v>1</v>
      </c>
      <c r="E10" s="10"/>
      <c r="F10" s="8">
        <v>1</v>
      </c>
      <c r="G10" s="10"/>
      <c r="H10" s="8">
        <v>0</v>
      </c>
      <c r="I10" s="10"/>
      <c r="J10" s="9" t="s">
        <v>19</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sheetPr>
  <dimension ref="B1:P25"/>
  <sheetViews>
    <sheetView showGridLines="0" tabSelected="1" zoomScale="70" zoomScaleNormal="70" workbookViewId="0">
      <selection activeCell="B8" sqref="B8:D8"/>
    </sheetView>
  </sheetViews>
  <sheetFormatPr baseColWidth="10" defaultColWidth="11.42578125" defaultRowHeight="15" outlineLevelRow="1"/>
  <cols>
    <col min="1" max="1" width="5.28515625" customWidth="1"/>
    <col min="2" max="2" width="25.7109375" customWidth="1"/>
    <col min="3" max="3" width="26.5703125" style="18" customWidth="1"/>
    <col min="4" max="4" width="43" style="19" customWidth="1"/>
    <col min="5" max="5" width="9" style="2" customWidth="1"/>
    <col min="6" max="6" width="54.28515625" style="1" customWidth="1"/>
    <col min="7" max="7" width="21.28515625" style="1" customWidth="1"/>
    <col min="8" max="8" width="39.28515625" style="2" customWidth="1"/>
    <col min="9" max="9" width="68.5703125" style="19" customWidth="1"/>
    <col min="10" max="11" width="21" customWidth="1"/>
    <col min="12" max="12" width="28.5703125" style="32" customWidth="1"/>
    <col min="13" max="13" width="28" customWidth="1"/>
    <col min="14" max="14" width="24.5703125" customWidth="1"/>
    <col min="16" max="16" width="21.85546875" customWidth="1"/>
  </cols>
  <sheetData>
    <row r="1" spans="2:16" ht="21.75" thickBot="1">
      <c r="B1" s="224" t="s">
        <v>20</v>
      </c>
      <c r="G1" s="250" t="s">
        <v>21</v>
      </c>
      <c r="J1" s="4"/>
      <c r="K1" s="4"/>
      <c r="L1" s="33"/>
      <c r="M1" s="3"/>
      <c r="N1" s="3"/>
      <c r="O1" s="5"/>
      <c r="P1" s="4"/>
    </row>
    <row r="2" spans="2:16" ht="15.75" customHeight="1">
      <c r="B2" s="281" t="s">
        <v>22</v>
      </c>
      <c r="C2" s="282"/>
      <c r="D2" s="282"/>
      <c r="E2" s="287"/>
      <c r="F2" s="287"/>
      <c r="G2" s="287"/>
      <c r="H2" s="287"/>
      <c r="I2" s="288"/>
      <c r="J2" s="2"/>
      <c r="K2" s="2"/>
      <c r="L2" s="33"/>
      <c r="M2" s="3"/>
      <c r="N2" s="3"/>
      <c r="O2" s="5"/>
      <c r="P2" s="4"/>
    </row>
    <row r="3" spans="2:16" ht="21" customHeight="1">
      <c r="B3" s="283"/>
      <c r="C3" s="284"/>
      <c r="D3" s="284"/>
      <c r="E3" s="289"/>
      <c r="F3" s="289"/>
      <c r="G3" s="289"/>
      <c r="H3" s="289"/>
      <c r="I3" s="290"/>
      <c r="J3" s="2"/>
      <c r="K3" s="2"/>
      <c r="L3" s="33"/>
      <c r="M3" s="3"/>
      <c r="N3" s="3"/>
      <c r="O3" s="5"/>
      <c r="P3" s="4"/>
    </row>
    <row r="4" spans="2:16" ht="21" customHeight="1">
      <c r="B4" s="283"/>
      <c r="C4" s="284"/>
      <c r="D4" s="284"/>
      <c r="E4" s="289"/>
      <c r="F4" s="289"/>
      <c r="G4" s="289"/>
      <c r="H4" s="289"/>
      <c r="I4" s="290"/>
      <c r="J4" s="2"/>
      <c r="K4" s="2"/>
      <c r="L4" s="33"/>
      <c r="M4" s="3"/>
      <c r="N4" s="3"/>
      <c r="O4" s="5"/>
      <c r="P4" s="4"/>
    </row>
    <row r="5" spans="2:16" ht="14.45" customHeight="1" thickBot="1">
      <c r="B5" s="285"/>
      <c r="C5" s="286"/>
      <c r="D5" s="286"/>
      <c r="E5" s="291"/>
      <c r="F5" s="291"/>
      <c r="G5" s="291"/>
      <c r="H5" s="291"/>
      <c r="I5" s="292"/>
      <c r="J5" s="2"/>
      <c r="K5" s="2"/>
      <c r="L5" s="33"/>
      <c r="M5" s="3"/>
      <c r="N5" s="3"/>
      <c r="O5" s="5"/>
      <c r="P5" s="4"/>
    </row>
    <row r="6" spans="2:16" ht="69.599999999999994" customHeight="1" thickBot="1">
      <c r="B6" s="293" t="s">
        <v>23</v>
      </c>
      <c r="C6" s="295" t="s">
        <v>24</v>
      </c>
      <c r="D6" s="295"/>
      <c r="E6" s="225"/>
      <c r="F6" s="225"/>
      <c r="G6" s="225"/>
      <c r="H6" s="225"/>
      <c r="I6" s="226"/>
      <c r="J6" s="2"/>
      <c r="K6" s="2"/>
      <c r="L6" s="33"/>
      <c r="M6" s="3"/>
      <c r="N6" s="3"/>
      <c r="O6" s="5"/>
      <c r="P6" s="4"/>
    </row>
    <row r="7" spans="2:16" ht="119.45" customHeight="1" thickBot="1">
      <c r="B7" s="294"/>
      <c r="C7" s="296" t="s">
        <v>25</v>
      </c>
      <c r="D7" s="297"/>
      <c r="E7" s="298"/>
      <c r="F7" s="299"/>
      <c r="G7" s="299"/>
      <c r="H7" s="299"/>
      <c r="I7" s="300"/>
      <c r="J7" s="4"/>
      <c r="K7" s="4"/>
      <c r="L7" s="33"/>
      <c r="M7" s="3"/>
      <c r="N7" s="3"/>
      <c r="O7" s="5"/>
      <c r="P7" s="4"/>
    </row>
    <row r="8" spans="2:16" ht="80.45" customHeight="1">
      <c r="B8" s="295" t="s">
        <v>26</v>
      </c>
      <c r="C8" s="295"/>
      <c r="D8" s="295"/>
      <c r="E8" s="227"/>
      <c r="F8" s="227"/>
      <c r="G8" s="227"/>
      <c r="H8" s="227"/>
      <c r="I8" s="227"/>
      <c r="J8" s="4"/>
      <c r="K8" s="4"/>
      <c r="L8" s="33"/>
      <c r="M8" s="3"/>
      <c r="N8" s="3"/>
      <c r="O8" s="5"/>
      <c r="P8" s="4"/>
    </row>
    <row r="9" spans="2:16">
      <c r="B9" s="39"/>
      <c r="C9" s="38"/>
      <c r="D9" s="38"/>
      <c r="E9" s="17"/>
      <c r="J9" s="4"/>
      <c r="K9" s="4"/>
      <c r="L9" s="33"/>
      <c r="M9" s="3"/>
      <c r="N9" s="3"/>
      <c r="O9" s="5"/>
      <c r="P9" s="4"/>
    </row>
    <row r="10" spans="2:16" ht="49.5" customHeight="1">
      <c r="B10" s="34" t="s">
        <v>27</v>
      </c>
      <c r="C10" s="38"/>
      <c r="D10" s="38"/>
      <c r="E10" s="17"/>
      <c r="J10" s="280" t="s">
        <v>258</v>
      </c>
      <c r="K10" s="280"/>
      <c r="L10" s="258" t="s">
        <v>257</v>
      </c>
      <c r="M10" s="3"/>
      <c r="N10" s="3"/>
      <c r="O10" s="5"/>
      <c r="P10" s="4"/>
    </row>
    <row r="11" spans="2:16" ht="65.45" hidden="1" customHeight="1" outlineLevel="1">
      <c r="B11" s="301" t="s">
        <v>28</v>
      </c>
      <c r="C11" s="301"/>
      <c r="D11" s="301"/>
      <c r="E11" s="17"/>
      <c r="J11" s="279"/>
      <c r="K11" s="279"/>
      <c r="L11" s="33"/>
      <c r="M11" s="3"/>
      <c r="N11" s="3"/>
      <c r="O11" s="5"/>
      <c r="P11" s="4"/>
    </row>
    <row r="12" spans="2:16" collapsed="1">
      <c r="J12" s="4"/>
      <c r="K12" s="4"/>
      <c r="L12" s="33"/>
      <c r="M12" s="3"/>
      <c r="N12" s="3"/>
      <c r="O12" s="5"/>
      <c r="P12" s="4"/>
    </row>
    <row r="13" spans="2:16" s="16" customFormat="1" ht="78" customHeight="1">
      <c r="B13" s="302" t="s">
        <v>29</v>
      </c>
      <c r="C13" s="302"/>
      <c r="D13" s="302"/>
      <c r="E13" s="228" t="s">
        <v>30</v>
      </c>
      <c r="F13" s="229" t="s">
        <v>31</v>
      </c>
      <c r="G13" s="229" t="s">
        <v>32</v>
      </c>
      <c r="H13" s="230" t="s">
        <v>33</v>
      </c>
      <c r="I13" s="231" t="s">
        <v>34</v>
      </c>
      <c r="J13" s="228" t="s">
        <v>255</v>
      </c>
      <c r="K13" s="256" t="s">
        <v>256</v>
      </c>
      <c r="L13" s="259"/>
    </row>
    <row r="14" spans="2:16" ht="90">
      <c r="B14" s="303" t="s">
        <v>35</v>
      </c>
      <c r="C14" s="305" t="s">
        <v>36</v>
      </c>
      <c r="D14" s="29" t="s">
        <v>37</v>
      </c>
      <c r="E14" s="262"/>
      <c r="F14" s="23"/>
      <c r="G14" s="23"/>
      <c r="H14" s="23"/>
      <c r="I14" s="232" t="s">
        <v>253</v>
      </c>
      <c r="J14" s="23"/>
      <c r="K14" s="257"/>
    </row>
    <row r="15" spans="2:16" ht="105">
      <c r="B15" s="303"/>
      <c r="C15" s="305"/>
      <c r="D15" s="30" t="s">
        <v>38</v>
      </c>
      <c r="E15" s="262"/>
      <c r="F15" s="23"/>
      <c r="G15" s="23"/>
      <c r="H15" s="23"/>
      <c r="I15" s="232" t="s">
        <v>39</v>
      </c>
      <c r="J15" s="23"/>
      <c r="K15" s="257"/>
    </row>
    <row r="16" spans="2:16" ht="60">
      <c r="B16" s="303"/>
      <c r="C16" s="305"/>
      <c r="D16" s="30" t="s">
        <v>40</v>
      </c>
      <c r="E16" s="262"/>
      <c r="F16" s="23"/>
      <c r="G16" s="23"/>
      <c r="H16" s="23"/>
      <c r="I16" s="232" t="s">
        <v>41</v>
      </c>
      <c r="J16" s="23"/>
      <c r="K16" s="257"/>
    </row>
    <row r="17" spans="2:12" ht="78" customHeight="1">
      <c r="B17" s="303"/>
      <c r="C17" s="267"/>
      <c r="D17" s="268" t="s">
        <v>42</v>
      </c>
      <c r="E17" s="262"/>
      <c r="F17" s="23"/>
      <c r="G17" s="23"/>
      <c r="H17" s="23"/>
      <c r="I17" s="232" t="s">
        <v>43</v>
      </c>
      <c r="J17" s="23"/>
      <c r="K17" s="257"/>
    </row>
    <row r="18" spans="2:12" ht="85.9" customHeight="1">
      <c r="B18" s="304"/>
      <c r="C18" s="306" t="s">
        <v>44</v>
      </c>
      <c r="D18" s="264" t="s">
        <v>45</v>
      </c>
      <c r="E18" s="23"/>
      <c r="F18" s="23"/>
      <c r="G18" s="23"/>
      <c r="H18" s="23"/>
      <c r="I18" s="232" t="s">
        <v>46</v>
      </c>
      <c r="J18" s="23"/>
      <c r="K18" s="257"/>
    </row>
    <row r="19" spans="2:12" ht="112.15" customHeight="1">
      <c r="B19" s="304"/>
      <c r="C19" s="307"/>
      <c r="D19" s="263" t="s">
        <v>47</v>
      </c>
      <c r="E19" s="23"/>
      <c r="F19" s="23"/>
      <c r="G19" s="23"/>
      <c r="H19" s="23"/>
      <c r="I19" s="232" t="s">
        <v>48</v>
      </c>
      <c r="J19" s="23"/>
      <c r="K19" s="23"/>
      <c r="L19" s="258"/>
    </row>
    <row r="20" spans="2:12" ht="78" customHeight="1">
      <c r="B20" s="303"/>
      <c r="C20" s="260"/>
      <c r="D20" s="261" t="s">
        <v>49</v>
      </c>
      <c r="E20" s="262"/>
      <c r="F20" s="23"/>
      <c r="G20" s="23"/>
      <c r="H20" s="23"/>
      <c r="I20" s="233" t="s">
        <v>50</v>
      </c>
      <c r="J20" s="23"/>
      <c r="K20" s="23"/>
    </row>
    <row r="21" spans="2:12" ht="87.6" customHeight="1">
      <c r="B21" s="304"/>
      <c r="C21" s="306" t="s">
        <v>51</v>
      </c>
      <c r="D21" s="264" t="s">
        <v>52</v>
      </c>
      <c r="E21" s="23"/>
      <c r="F21" s="23"/>
      <c r="G21" s="23"/>
      <c r="H21" s="23"/>
      <c r="I21" s="232" t="s">
        <v>254</v>
      </c>
      <c r="J21" s="23"/>
      <c r="K21" s="23"/>
    </row>
    <row r="22" spans="2:12" ht="78" customHeight="1">
      <c r="B22" s="304"/>
      <c r="C22" s="307"/>
      <c r="D22" s="266" t="s">
        <v>53</v>
      </c>
      <c r="E22" s="23"/>
      <c r="F22" s="23"/>
      <c r="G22" s="23"/>
      <c r="H22" s="23"/>
      <c r="I22" s="232" t="s">
        <v>54</v>
      </c>
      <c r="J22" s="23"/>
      <c r="K22" s="23"/>
    </row>
    <row r="23" spans="2:12" ht="78" customHeight="1">
      <c r="B23" s="303"/>
      <c r="C23" s="260"/>
      <c r="D23" s="261" t="s">
        <v>55</v>
      </c>
      <c r="E23" s="262"/>
      <c r="F23" s="23"/>
      <c r="G23" s="23"/>
      <c r="H23" s="23"/>
      <c r="I23" s="232" t="s">
        <v>56</v>
      </c>
      <c r="J23" s="23"/>
      <c r="K23" s="23"/>
    </row>
    <row r="24" spans="2:12" ht="78" customHeight="1">
      <c r="B24" s="303"/>
      <c r="C24" s="265"/>
      <c r="D24" s="265" t="s">
        <v>57</v>
      </c>
      <c r="E24" s="23"/>
      <c r="F24" s="23"/>
      <c r="G24" s="23"/>
      <c r="H24" s="23"/>
      <c r="I24" s="234" t="s">
        <v>58</v>
      </c>
      <c r="J24" s="23"/>
      <c r="K24" s="23"/>
    </row>
    <row r="25" spans="2:12">
      <c r="C25" s="270"/>
      <c r="D25" s="269"/>
    </row>
  </sheetData>
  <mergeCells count="15">
    <mergeCell ref="B13:D13"/>
    <mergeCell ref="B14:B24"/>
    <mergeCell ref="C14:C16"/>
    <mergeCell ref="C18:C19"/>
    <mergeCell ref="C21:C22"/>
    <mergeCell ref="J11:K11"/>
    <mergeCell ref="J10:K10"/>
    <mergeCell ref="B2:D5"/>
    <mergeCell ref="E2:I5"/>
    <mergeCell ref="B6:B7"/>
    <mergeCell ref="C6:D6"/>
    <mergeCell ref="C7:D7"/>
    <mergeCell ref="E7:I7"/>
    <mergeCell ref="B8:D8"/>
    <mergeCell ref="B11:D11"/>
  </mergeCells>
  <dataValidations count="4">
    <dataValidation allowBlank="1" showInputMessage="1" showErrorMessage="1" prompt="Cf Onglet &quot;Indicateur spécifique AAP&quot;" sqref="H14" xr:uid="{73254417-516C-4563-B772-276C129EE68B}"/>
    <dataValidation type="list" allowBlank="1" showInputMessage="1" showErrorMessage="1" sqref="E14:E24 J14:K24" xr:uid="{90D43E65-96FC-42DA-986F-D321EC2458DC}">
      <formula1>"-2,-1,0,+1,+2"</formula1>
    </dataValidation>
    <dataValidation allowBlank="1" showInputMessage="1" showErrorMessage="1" prompt="cf Onglet &quot;Evaluation simplifiée GES&quot;" sqref="H16" xr:uid="{E317C7A4-2779-4587-9A18-F2DAFD4A0095}"/>
    <dataValidation type="list" allowBlank="1" showInputMessage="1" showErrorMessage="1" sqref="E13" xr:uid="{ACADA3D3-C384-4600-A4B2-24EDB0EEC186}">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sheetPr>
  <dimension ref="A1:L101"/>
  <sheetViews>
    <sheetView showGridLines="0" zoomScale="85" zoomScaleNormal="85" workbookViewId="0">
      <selection activeCell="B58" sqref="B58:J64"/>
    </sheetView>
  </sheetViews>
  <sheetFormatPr baseColWidth="10" defaultColWidth="11.42578125" defaultRowHeight="15" outlineLevelRow="1"/>
  <cols>
    <col min="1" max="1" width="37.85546875" style="107" customWidth="1"/>
    <col min="2" max="2" width="29.7109375" style="107" customWidth="1"/>
    <col min="3" max="3" width="43.42578125" style="107" customWidth="1"/>
    <col min="4" max="7" width="23.7109375" style="107" customWidth="1"/>
    <col min="8" max="8" width="23.7109375" style="108" customWidth="1"/>
    <col min="9" max="9" width="18.42578125" style="107" customWidth="1"/>
    <col min="10" max="11" width="21.85546875" style="107" customWidth="1"/>
    <col min="12" max="16384" width="11.42578125" style="107"/>
  </cols>
  <sheetData>
    <row r="1" spans="1:9" ht="21">
      <c r="A1" s="106" t="s">
        <v>59</v>
      </c>
      <c r="B1" s="250" t="s">
        <v>21</v>
      </c>
    </row>
    <row r="2" spans="1:9" ht="26.25" outlineLevel="1">
      <c r="A2" s="109" t="s">
        <v>60</v>
      </c>
      <c r="B2" s="110"/>
      <c r="C2" s="110"/>
      <c r="D2" s="110"/>
      <c r="E2" s="110"/>
      <c r="F2" s="110"/>
      <c r="G2" s="110"/>
      <c r="H2" s="111"/>
      <c r="I2" s="110"/>
    </row>
    <row r="3" spans="1:9" ht="15.75" outlineLevel="1">
      <c r="A3" s="112" t="s">
        <v>61</v>
      </c>
      <c r="B3" s="113"/>
      <c r="C3" s="113"/>
      <c r="D3" s="114"/>
    </row>
    <row r="4" spans="1:9" ht="15.75" outlineLevel="1">
      <c r="A4" s="115" t="s">
        <v>62</v>
      </c>
      <c r="B4" s="115"/>
      <c r="C4" s="115"/>
    </row>
    <row r="5" spans="1:9" s="2" customFormat="1" ht="15.75" outlineLevel="1">
      <c r="A5" s="45" t="s">
        <v>63</v>
      </c>
      <c r="B5" s="46"/>
      <c r="C5" s="46"/>
      <c r="H5" s="47"/>
    </row>
    <row r="6" spans="1:9" s="2" customFormat="1" ht="15.75" outlineLevel="1">
      <c r="A6" s="115" t="s">
        <v>64</v>
      </c>
      <c r="B6" s="46"/>
      <c r="C6" s="46"/>
      <c r="H6" s="47"/>
    </row>
    <row r="7" spans="1:9" s="2" customFormat="1" ht="15.75" outlineLevel="1">
      <c r="A7" s="45"/>
      <c r="B7" s="46"/>
      <c r="C7" s="46"/>
      <c r="H7" s="47"/>
    </row>
    <row r="8" spans="1:9" s="2" customFormat="1" ht="15.75" outlineLevel="1">
      <c r="A8" s="49" t="s">
        <v>65</v>
      </c>
      <c r="B8" s="46"/>
      <c r="C8" s="46"/>
      <c r="H8" s="47"/>
    </row>
    <row r="9" spans="1:9" s="2" customFormat="1" ht="15.75" outlineLevel="1">
      <c r="A9" s="49" t="s">
        <v>66</v>
      </c>
      <c r="B9" s="46"/>
      <c r="C9" s="46"/>
      <c r="H9" s="47"/>
    </row>
    <row r="10" spans="1:9" s="2" customFormat="1" ht="15.75" outlineLevel="1">
      <c r="A10" s="45" t="s">
        <v>67</v>
      </c>
      <c r="B10" s="46"/>
      <c r="C10" s="46"/>
      <c r="H10" s="47"/>
    </row>
    <row r="11" spans="1:9" s="2" customFormat="1" ht="15.75" outlineLevel="1">
      <c r="A11" s="49" t="s">
        <v>68</v>
      </c>
      <c r="B11" s="46"/>
      <c r="C11" s="46"/>
      <c r="H11" s="47"/>
    </row>
    <row r="12" spans="1:9" s="2" customFormat="1" ht="15.75" outlineLevel="1">
      <c r="A12" s="49" t="s">
        <v>69</v>
      </c>
      <c r="B12" s="46"/>
      <c r="C12" s="46"/>
      <c r="H12" s="47"/>
    </row>
    <row r="13" spans="1:9" s="2" customFormat="1" ht="15.75" outlineLevel="1">
      <c r="A13" s="116" t="s">
        <v>70</v>
      </c>
      <c r="B13" s="46"/>
      <c r="C13" s="46"/>
      <c r="H13" s="47"/>
    </row>
    <row r="14" spans="1:9" s="2" customFormat="1" ht="15.75" outlineLevel="1">
      <c r="A14" s="117" t="s">
        <v>71</v>
      </c>
      <c r="B14" s="46"/>
      <c r="C14" s="46"/>
      <c r="H14" s="47"/>
    </row>
    <row r="15" spans="1:9" s="2" customFormat="1" ht="15.75" outlineLevel="1">
      <c r="A15" s="117" t="s">
        <v>72</v>
      </c>
      <c r="B15" s="46"/>
      <c r="C15" s="46"/>
      <c r="H15" s="47"/>
    </row>
    <row r="16" spans="1:9" s="2" customFormat="1" ht="15.75" outlineLevel="1">
      <c r="A16" s="49" t="s">
        <v>73</v>
      </c>
      <c r="B16" s="46"/>
      <c r="C16" s="46"/>
      <c r="H16" s="47"/>
    </row>
    <row r="17" spans="1:12" s="2" customFormat="1" ht="15.75" outlineLevel="1">
      <c r="A17" s="116" t="s">
        <v>74</v>
      </c>
      <c r="B17" s="46"/>
      <c r="C17" s="46"/>
      <c r="H17" s="47"/>
    </row>
    <row r="18" spans="1:12" s="2" customFormat="1" ht="15.75" outlineLevel="1">
      <c r="A18" s="117" t="s">
        <v>75</v>
      </c>
      <c r="B18" s="46"/>
      <c r="C18" s="46"/>
      <c r="H18" s="47"/>
    </row>
    <row r="19" spans="1:12" s="2" customFormat="1" ht="15.75" outlineLevel="1">
      <c r="A19" s="117" t="s">
        <v>76</v>
      </c>
      <c r="B19" s="46"/>
      <c r="C19" s="46"/>
      <c r="H19" s="47"/>
    </row>
    <row r="20" spans="1:12" s="2" customFormat="1" ht="15.75" outlineLevel="1">
      <c r="A20" s="49" t="s">
        <v>77</v>
      </c>
      <c r="B20" s="46"/>
      <c r="C20" s="46"/>
      <c r="H20" s="47"/>
    </row>
    <row r="21" spans="1:12" s="2" customFormat="1" ht="32.1" customHeight="1" outlineLevel="1">
      <c r="A21" s="45" t="s">
        <v>78</v>
      </c>
      <c r="B21" s="46"/>
      <c r="C21" s="46"/>
      <c r="H21" s="47"/>
    </row>
    <row r="22" spans="1:12" s="2" customFormat="1" ht="32.1" customHeight="1" thickBot="1">
      <c r="A22" s="106" t="s">
        <v>79</v>
      </c>
      <c r="B22" s="46"/>
      <c r="C22" s="46"/>
      <c r="H22" s="47"/>
    </row>
    <row r="23" spans="1:12" s="121" customFormat="1" outlineLevel="1">
      <c r="A23" s="118" t="s">
        <v>80</v>
      </c>
      <c r="B23" s="119"/>
      <c r="C23" s="119"/>
      <c r="D23" s="119"/>
      <c r="E23" s="119"/>
      <c r="F23" s="119"/>
      <c r="G23" s="119"/>
      <c r="H23" s="119"/>
      <c r="I23" s="119"/>
      <c r="J23" s="119"/>
      <c r="K23" s="120"/>
    </row>
    <row r="24" spans="1:12" s="121" customFormat="1" outlineLevel="1">
      <c r="A24" s="122" t="s">
        <v>81</v>
      </c>
      <c r="K24" s="123"/>
    </row>
    <row r="25" spans="1:12" s="121" customFormat="1" outlineLevel="1">
      <c r="A25" s="122" t="s">
        <v>82</v>
      </c>
      <c r="K25" s="123"/>
    </row>
    <row r="26" spans="1:12" s="121" customFormat="1" ht="31.5" customHeight="1" outlineLevel="1">
      <c r="A26" s="124"/>
      <c r="I26" s="125"/>
      <c r="K26" s="123"/>
    </row>
    <row r="27" spans="1:12" s="121" customFormat="1" outlineLevel="1">
      <c r="A27" s="124"/>
      <c r="I27" s="126"/>
      <c r="J27" s="127"/>
      <c r="K27" s="123"/>
    </row>
    <row r="28" spans="1:12" s="138" customFormat="1" ht="94.15" customHeight="1" outlineLevel="1">
      <c r="A28" s="128"/>
      <c r="B28" s="129" t="s">
        <v>83</v>
      </c>
      <c r="C28" s="129" t="s">
        <v>84</v>
      </c>
      <c r="D28" s="130" t="s">
        <v>85</v>
      </c>
      <c r="E28" s="131" t="s">
        <v>86</v>
      </c>
      <c r="F28" s="132" t="s">
        <v>87</v>
      </c>
      <c r="G28" s="133" t="s">
        <v>88</v>
      </c>
      <c r="H28" s="134" t="s">
        <v>89</v>
      </c>
      <c r="I28" s="135" t="s">
        <v>90</v>
      </c>
      <c r="J28" s="136" t="s">
        <v>91</v>
      </c>
      <c r="K28" s="137" t="s">
        <v>92</v>
      </c>
    </row>
    <row r="29" spans="1:12" s="121" customFormat="1" outlineLevel="1">
      <c r="A29" s="139" t="s">
        <v>93</v>
      </c>
      <c r="B29" s="140" t="s">
        <v>94</v>
      </c>
      <c r="C29" s="140" t="s">
        <v>95</v>
      </c>
      <c r="D29" s="141">
        <f>150000/8</f>
        <v>18750</v>
      </c>
      <c r="E29" s="142" t="s">
        <v>96</v>
      </c>
      <c r="F29" s="142">
        <f>700*0.227</f>
        <v>158.9</v>
      </c>
      <c r="G29" s="142" t="s">
        <v>97</v>
      </c>
      <c r="H29" s="143">
        <f>F29*D29/1000</f>
        <v>2979.375</v>
      </c>
      <c r="I29" s="144">
        <v>1</v>
      </c>
      <c r="J29" s="144">
        <f>H29*8*I29</f>
        <v>23835</v>
      </c>
      <c r="K29" s="145">
        <f>H29*I29*30</f>
        <v>89381.25</v>
      </c>
      <c r="L29" s="124"/>
    </row>
    <row r="30" spans="1:12" s="121" customFormat="1" outlineLevel="1">
      <c r="A30" s="139" t="s">
        <v>98</v>
      </c>
      <c r="B30" s="140" t="s">
        <v>99</v>
      </c>
      <c r="C30" s="140" t="s">
        <v>95</v>
      </c>
      <c r="D30" s="141">
        <f>150000/8</f>
        <v>18750</v>
      </c>
      <c r="E30" s="142" t="s">
        <v>96</v>
      </c>
      <c r="F30" s="142">
        <v>1300</v>
      </c>
      <c r="G30" s="142" t="s">
        <v>97</v>
      </c>
      <c r="H30" s="143">
        <f>F30*D30/1000</f>
        <v>24375</v>
      </c>
      <c r="I30" s="144">
        <v>1</v>
      </c>
      <c r="J30" s="144">
        <f>H30*8*I30</f>
        <v>195000</v>
      </c>
      <c r="K30" s="145">
        <f>H30*I30*30</f>
        <v>731250</v>
      </c>
      <c r="L30" s="124"/>
    </row>
    <row r="31" spans="1:12" s="121" customFormat="1" ht="46.5" customHeight="1" outlineLevel="1">
      <c r="A31" s="139"/>
      <c r="B31" s="146"/>
      <c r="D31" s="147"/>
      <c r="E31" s="148"/>
      <c r="F31" s="148"/>
      <c r="G31" s="148"/>
      <c r="H31" s="149"/>
      <c r="I31" s="150"/>
      <c r="J31" s="150">
        <f>J29-J30</f>
        <v>-171165</v>
      </c>
      <c r="K31" s="151">
        <f>K29-K30</f>
        <v>-641868.75</v>
      </c>
    </row>
    <row r="32" spans="1:12" s="121" customFormat="1" outlineLevel="1">
      <c r="A32" s="312" t="s">
        <v>100</v>
      </c>
      <c r="B32" s="121" t="s">
        <v>101</v>
      </c>
      <c r="D32" s="147"/>
      <c r="E32" s="148"/>
      <c r="F32" s="148"/>
      <c r="G32" s="148"/>
      <c r="H32" s="149"/>
      <c r="I32" s="152"/>
      <c r="J32" s="149"/>
      <c r="K32" s="153"/>
    </row>
    <row r="33" spans="1:12" s="121" customFormat="1" outlineLevel="1">
      <c r="A33" s="312"/>
      <c r="B33" s="121" t="s">
        <v>102</v>
      </c>
      <c r="D33" s="147"/>
      <c r="E33" s="148"/>
      <c r="F33" s="148"/>
      <c r="G33" s="148"/>
      <c r="H33" s="149"/>
      <c r="I33" s="154"/>
      <c r="J33" s="149"/>
      <c r="K33" s="153"/>
    </row>
    <row r="34" spans="1:12" s="121" customFormat="1" outlineLevel="1">
      <c r="A34" s="313"/>
      <c r="B34" s="315" t="s">
        <v>103</v>
      </c>
      <c r="C34" s="315"/>
      <c r="D34" s="316"/>
      <c r="E34" s="316"/>
      <c r="F34" s="316"/>
      <c r="G34" s="316"/>
      <c r="H34" s="316"/>
      <c r="I34" s="316"/>
      <c r="J34" s="316"/>
      <c r="K34" s="157"/>
    </row>
    <row r="35" spans="1:12" s="121" customFormat="1" outlineLevel="1">
      <c r="A35" s="313"/>
      <c r="B35" s="316"/>
      <c r="C35" s="316"/>
      <c r="D35" s="316"/>
      <c r="E35" s="316"/>
      <c r="F35" s="316"/>
      <c r="G35" s="316"/>
      <c r="H35" s="316"/>
      <c r="I35" s="316"/>
      <c r="J35" s="316"/>
      <c r="K35" s="157"/>
    </row>
    <row r="36" spans="1:12" s="121" customFormat="1" outlineLevel="1">
      <c r="A36" s="313"/>
      <c r="B36" s="316"/>
      <c r="C36" s="316"/>
      <c r="D36" s="316"/>
      <c r="E36" s="316"/>
      <c r="F36" s="316"/>
      <c r="G36" s="316"/>
      <c r="H36" s="316"/>
      <c r="I36" s="316"/>
      <c r="J36" s="316"/>
      <c r="K36" s="157"/>
    </row>
    <row r="37" spans="1:12" s="121" customFormat="1" outlineLevel="1">
      <c r="A37" s="313"/>
      <c r="B37" s="316"/>
      <c r="C37" s="316"/>
      <c r="D37" s="316"/>
      <c r="E37" s="316"/>
      <c r="F37" s="316"/>
      <c r="G37" s="316"/>
      <c r="H37" s="316"/>
      <c r="I37" s="316"/>
      <c r="J37" s="316"/>
      <c r="K37" s="157"/>
    </row>
    <row r="38" spans="1:12" ht="37.9" customHeight="1" outlineLevel="1" thickBot="1">
      <c r="A38" s="314"/>
      <c r="B38" s="317"/>
      <c r="C38" s="317"/>
      <c r="D38" s="317"/>
      <c r="E38" s="317"/>
      <c r="F38" s="317"/>
      <c r="G38" s="317"/>
      <c r="H38" s="317"/>
      <c r="I38" s="317"/>
      <c r="J38" s="317"/>
      <c r="K38" s="158"/>
    </row>
    <row r="39" spans="1:12" ht="37.9" customHeight="1" outlineLevel="1">
      <c r="B39" s="159"/>
      <c r="H39" s="107"/>
      <c r="K39" s="159"/>
    </row>
    <row r="40" spans="1:12" ht="15.75" outlineLevel="1" thickBot="1"/>
    <row r="41" spans="1:12" ht="13.15" customHeight="1" outlineLevel="1">
      <c r="A41" s="118" t="s">
        <v>104</v>
      </c>
      <c r="B41" s="119"/>
      <c r="C41" s="119"/>
      <c r="D41" s="119"/>
      <c r="E41" s="119"/>
      <c r="F41" s="119"/>
      <c r="G41" s="119"/>
      <c r="H41" s="119"/>
      <c r="I41" s="119"/>
      <c r="J41" s="119"/>
      <c r="K41" s="119"/>
      <c r="L41" s="155"/>
    </row>
    <row r="42" spans="1:12" ht="13.15" customHeight="1" outlineLevel="1">
      <c r="A42" s="122" t="s">
        <v>105</v>
      </c>
      <c r="B42" s="121"/>
      <c r="C42" s="121"/>
      <c r="D42" s="121"/>
      <c r="E42" s="121"/>
      <c r="F42" s="121"/>
      <c r="G42" s="121"/>
      <c r="H42" s="121"/>
      <c r="I42" s="121"/>
      <c r="J42" s="121"/>
      <c r="K42" s="123"/>
    </row>
    <row r="43" spans="1:12" ht="13.15" customHeight="1" outlineLevel="1">
      <c r="A43" s="122" t="s">
        <v>106</v>
      </c>
      <c r="B43" s="121"/>
      <c r="C43" s="121"/>
      <c r="D43" s="121"/>
      <c r="E43" s="121"/>
      <c r="F43" s="121"/>
      <c r="G43" s="121"/>
      <c r="H43" s="121"/>
      <c r="I43" s="121"/>
      <c r="J43" s="121"/>
      <c r="K43" s="123"/>
    </row>
    <row r="44" spans="1:12" ht="13.15" customHeight="1" outlineLevel="1">
      <c r="A44" s="124"/>
      <c r="B44" s="121"/>
      <c r="C44" s="121"/>
      <c r="D44" s="121"/>
      <c r="E44" s="121"/>
      <c r="F44" s="121"/>
      <c r="G44" s="121"/>
      <c r="H44" s="121"/>
      <c r="I44" s="125"/>
      <c r="J44" s="121"/>
      <c r="K44" s="123"/>
    </row>
    <row r="45" spans="1:12" ht="13.15" customHeight="1" outlineLevel="1">
      <c r="A45" s="124"/>
      <c r="B45" s="121"/>
      <c r="C45" s="121"/>
      <c r="D45" s="121"/>
      <c r="E45" s="121"/>
      <c r="F45" s="121"/>
      <c r="G45" s="121"/>
      <c r="H45" s="121"/>
      <c r="I45" s="125"/>
      <c r="J45" s="121"/>
      <c r="K45" s="123"/>
    </row>
    <row r="46" spans="1:12" ht="13.15" customHeight="1" outlineLevel="1">
      <c r="A46" s="124"/>
      <c r="B46" s="121"/>
      <c r="C46" s="121"/>
      <c r="D46" s="121"/>
      <c r="E46" s="121"/>
      <c r="F46" s="121"/>
      <c r="G46" s="121"/>
      <c r="H46" s="121"/>
      <c r="I46" s="126"/>
      <c r="J46" s="121"/>
      <c r="K46" s="160"/>
    </row>
    <row r="47" spans="1:12" ht="97.9" customHeight="1" outlineLevel="1">
      <c r="A47" s="128"/>
      <c r="B47" s="129" t="s">
        <v>83</v>
      </c>
      <c r="C47" s="129" t="s">
        <v>84</v>
      </c>
      <c r="D47" s="130" t="s">
        <v>107</v>
      </c>
      <c r="E47" s="131" t="s">
        <v>86</v>
      </c>
      <c r="F47" s="132" t="s">
        <v>87</v>
      </c>
      <c r="G47" s="133" t="s">
        <v>88</v>
      </c>
      <c r="H47" s="134" t="s">
        <v>108</v>
      </c>
      <c r="I47" s="161" t="str">
        <f>"Cumul BP sur un cycle commercial de 5 an (ici vente 500 bus)"</f>
        <v>Cumul BP sur un cycle commercial de 5 an (ici vente 500 bus)</v>
      </c>
      <c r="J47" s="162" t="s">
        <v>109</v>
      </c>
      <c r="K47" s="163" t="s">
        <v>110</v>
      </c>
    </row>
    <row r="48" spans="1:12" outlineLevel="1">
      <c r="A48" s="139" t="s">
        <v>93</v>
      </c>
      <c r="B48" s="140" t="s">
        <v>111</v>
      </c>
      <c r="C48" s="140" t="s">
        <v>112</v>
      </c>
      <c r="D48" s="141">
        <v>75000</v>
      </c>
      <c r="E48" s="142" t="s">
        <v>113</v>
      </c>
      <c r="F48" s="142">
        <v>5.9900000000000002E-2</v>
      </c>
      <c r="G48" s="142" t="s">
        <v>114</v>
      </c>
      <c r="H48" s="143">
        <f>F48*D48/1000</f>
        <v>4.4924999999999997</v>
      </c>
      <c r="I48" s="144">
        <v>250</v>
      </c>
      <c r="J48" s="144">
        <f>H48*I48*8</f>
        <v>8985</v>
      </c>
      <c r="K48" s="164">
        <f>H48*I48*15</f>
        <v>16846.875</v>
      </c>
    </row>
    <row r="49" spans="1:11" outlineLevel="1">
      <c r="A49" s="139"/>
      <c r="B49" s="140" t="s">
        <v>115</v>
      </c>
      <c r="C49" s="140" t="s">
        <v>116</v>
      </c>
      <c r="D49" s="141">
        <v>75000</v>
      </c>
      <c r="E49" s="142" t="s">
        <v>113</v>
      </c>
      <c r="F49" s="142">
        <v>0.42</v>
      </c>
      <c r="G49" s="142" t="s">
        <v>114</v>
      </c>
      <c r="H49" s="143">
        <f>F49*D49/1000</f>
        <v>31.5</v>
      </c>
      <c r="I49" s="144">
        <v>250</v>
      </c>
      <c r="J49" s="144">
        <f>H49*I49*8</f>
        <v>63000</v>
      </c>
      <c r="K49" s="164">
        <f>H49*I49*15</f>
        <v>118125</v>
      </c>
    </row>
    <row r="50" spans="1:11" outlineLevel="1">
      <c r="A50" s="139"/>
      <c r="B50" s="140" t="s">
        <v>117</v>
      </c>
      <c r="C50" s="140"/>
      <c r="D50" s="165"/>
      <c r="E50" s="142"/>
      <c r="F50" s="142"/>
      <c r="G50" s="142"/>
      <c r="H50" s="166"/>
      <c r="I50" s="167">
        <f>SUM(I48:I49)</f>
        <v>500</v>
      </c>
      <c r="J50" s="167">
        <f>SUM(J48:J49)</f>
        <v>71985</v>
      </c>
      <c r="K50" s="168">
        <f>SUM(K48:K49)</f>
        <v>134971.875</v>
      </c>
    </row>
    <row r="51" spans="1:11" outlineLevel="1">
      <c r="A51" s="139" t="s">
        <v>98</v>
      </c>
      <c r="B51" s="140" t="s">
        <v>118</v>
      </c>
      <c r="C51" s="140" t="s">
        <v>119</v>
      </c>
      <c r="D51" s="141">
        <v>22750</v>
      </c>
      <c r="E51" s="142" t="s">
        <v>120</v>
      </c>
      <c r="F51" s="142">
        <v>3.1</v>
      </c>
      <c r="G51" s="142" t="s">
        <v>121</v>
      </c>
      <c r="H51" s="143">
        <f>F51*D51/1000</f>
        <v>70.525000000000006</v>
      </c>
      <c r="I51" s="167">
        <v>500</v>
      </c>
      <c r="J51" s="167">
        <f>H51*8*I51</f>
        <v>282100</v>
      </c>
      <c r="K51" s="168">
        <f>H51*I51*15</f>
        <v>528937.5</v>
      </c>
    </row>
    <row r="52" spans="1:11" ht="104.45" customHeight="1" outlineLevel="1">
      <c r="A52" s="139"/>
      <c r="B52" s="121"/>
      <c r="C52" s="121"/>
      <c r="D52" s="147"/>
      <c r="E52" s="148"/>
      <c r="F52" s="148"/>
      <c r="G52" s="148"/>
      <c r="H52" s="169"/>
      <c r="I52" s="236"/>
      <c r="J52" s="150">
        <f>J50-J51</f>
        <v>-210115</v>
      </c>
      <c r="K52" s="170">
        <f>K50-K51</f>
        <v>-393965.625</v>
      </c>
    </row>
    <row r="53" spans="1:11" ht="14.45" customHeight="1" outlineLevel="1">
      <c r="A53" s="312" t="s">
        <v>100</v>
      </c>
      <c r="B53" s="318" t="s">
        <v>122</v>
      </c>
      <c r="C53" s="318"/>
      <c r="D53" s="318"/>
      <c r="E53" s="318"/>
      <c r="F53" s="318"/>
      <c r="G53" s="318"/>
      <c r="H53" s="318"/>
      <c r="I53" s="318"/>
      <c r="J53" s="318"/>
      <c r="K53" s="171"/>
    </row>
    <row r="54" spans="1:11" outlineLevel="1">
      <c r="A54" s="312"/>
      <c r="B54" s="318"/>
      <c r="C54" s="318"/>
      <c r="D54" s="318"/>
      <c r="E54" s="318"/>
      <c r="F54" s="318"/>
      <c r="G54" s="318"/>
      <c r="H54" s="318"/>
      <c r="I54" s="318"/>
      <c r="J54" s="318"/>
      <c r="K54" s="171"/>
    </row>
    <row r="55" spans="1:11" outlineLevel="1">
      <c r="A55" s="312"/>
      <c r="B55" s="318"/>
      <c r="C55" s="318"/>
      <c r="D55" s="318"/>
      <c r="E55" s="318"/>
      <c r="F55" s="318"/>
      <c r="G55" s="318"/>
      <c r="H55" s="318"/>
      <c r="I55" s="318"/>
      <c r="J55" s="318"/>
      <c r="K55" s="171"/>
    </row>
    <row r="56" spans="1:11" outlineLevel="1">
      <c r="A56" s="312"/>
      <c r="B56" s="318"/>
      <c r="C56" s="318"/>
      <c r="D56" s="318"/>
      <c r="E56" s="318"/>
      <c r="F56" s="318"/>
      <c r="G56" s="318"/>
      <c r="H56" s="318"/>
      <c r="I56" s="318"/>
      <c r="J56" s="318"/>
      <c r="K56" s="171"/>
    </row>
    <row r="57" spans="1:11" outlineLevel="1">
      <c r="A57" s="312"/>
      <c r="B57" s="318"/>
      <c r="C57" s="318"/>
      <c r="D57" s="318"/>
      <c r="E57" s="318"/>
      <c r="F57" s="318"/>
      <c r="G57" s="318"/>
      <c r="H57" s="318"/>
      <c r="I57" s="318"/>
      <c r="J57" s="318"/>
      <c r="K57" s="171"/>
    </row>
    <row r="58" spans="1:11" ht="14.45" customHeight="1" outlineLevel="1">
      <c r="A58" s="313"/>
      <c r="B58" s="315" t="s">
        <v>123</v>
      </c>
      <c r="C58" s="315"/>
      <c r="D58" s="315"/>
      <c r="E58" s="315"/>
      <c r="F58" s="315"/>
      <c r="G58" s="315"/>
      <c r="H58" s="315"/>
      <c r="I58" s="315"/>
      <c r="J58" s="315"/>
      <c r="K58" s="171"/>
    </row>
    <row r="59" spans="1:11" outlineLevel="1">
      <c r="A59" s="313"/>
      <c r="B59" s="315"/>
      <c r="C59" s="315"/>
      <c r="D59" s="315"/>
      <c r="E59" s="315"/>
      <c r="F59" s="315"/>
      <c r="G59" s="315"/>
      <c r="H59" s="315"/>
      <c r="I59" s="315"/>
      <c r="J59" s="315"/>
      <c r="K59" s="171"/>
    </row>
    <row r="60" spans="1:11" outlineLevel="1">
      <c r="A60" s="313"/>
      <c r="B60" s="315"/>
      <c r="C60" s="315"/>
      <c r="D60" s="315"/>
      <c r="E60" s="315"/>
      <c r="F60" s="315"/>
      <c r="G60" s="315"/>
      <c r="H60" s="315"/>
      <c r="I60" s="315"/>
      <c r="J60" s="315"/>
      <c r="K60" s="171"/>
    </row>
    <row r="61" spans="1:11" outlineLevel="1">
      <c r="A61" s="313"/>
      <c r="B61" s="315"/>
      <c r="C61" s="315"/>
      <c r="D61" s="315"/>
      <c r="E61" s="315"/>
      <c r="F61" s="315"/>
      <c r="G61" s="315"/>
      <c r="H61" s="315"/>
      <c r="I61" s="315"/>
      <c r="J61" s="315"/>
      <c r="K61" s="171"/>
    </row>
    <row r="62" spans="1:11" outlineLevel="1">
      <c r="A62" s="313"/>
      <c r="B62" s="315"/>
      <c r="C62" s="315"/>
      <c r="D62" s="315"/>
      <c r="E62" s="315"/>
      <c r="F62" s="315"/>
      <c r="G62" s="315"/>
      <c r="H62" s="315"/>
      <c r="I62" s="315"/>
      <c r="J62" s="315"/>
      <c r="K62" s="171"/>
    </row>
    <row r="63" spans="1:11" outlineLevel="1">
      <c r="A63" s="313"/>
      <c r="B63" s="315"/>
      <c r="C63" s="315"/>
      <c r="D63" s="315"/>
      <c r="E63" s="315"/>
      <c r="F63" s="315"/>
      <c r="G63" s="315"/>
      <c r="H63" s="315"/>
      <c r="I63" s="315"/>
      <c r="J63" s="315"/>
      <c r="K63" s="171"/>
    </row>
    <row r="64" spans="1:11" ht="34.15" customHeight="1" outlineLevel="1" thickBot="1">
      <c r="A64" s="314"/>
      <c r="B64" s="319"/>
      <c r="C64" s="319"/>
      <c r="D64" s="319"/>
      <c r="E64" s="319"/>
      <c r="F64" s="319"/>
      <c r="G64" s="319"/>
      <c r="H64" s="319"/>
      <c r="I64" s="319"/>
      <c r="J64" s="319"/>
      <c r="K64" s="172"/>
    </row>
    <row r="65" spans="1:11" ht="37.9" customHeight="1" outlineLevel="1">
      <c r="H65" s="107"/>
      <c r="J65" s="159"/>
      <c r="K65" s="159"/>
    </row>
    <row r="66" spans="1:11">
      <c r="H66" s="107"/>
    </row>
    <row r="67" spans="1:11" ht="26.25">
      <c r="A67" s="173" t="s">
        <v>124</v>
      </c>
      <c r="B67" s="174"/>
      <c r="C67" s="174"/>
      <c r="D67" s="174"/>
      <c r="E67" s="174"/>
      <c r="F67" s="174"/>
      <c r="G67" s="174"/>
      <c r="H67" s="175"/>
      <c r="I67" s="174"/>
    </row>
    <row r="69" spans="1:11" s="19" customFormat="1" ht="60">
      <c r="A69" s="176" t="s">
        <v>125</v>
      </c>
      <c r="B69" s="177"/>
      <c r="C69" s="107"/>
      <c r="D69" s="249" t="s">
        <v>126</v>
      </c>
      <c r="E69" s="177"/>
      <c r="F69" s="107"/>
      <c r="G69" s="107"/>
      <c r="H69" s="107"/>
    </row>
    <row r="70" spans="1:11" ht="15.75" customHeight="1"/>
    <row r="71" spans="1:11" ht="45">
      <c r="A71" s="178" t="s">
        <v>127</v>
      </c>
      <c r="B71" s="179"/>
      <c r="C71" s="180" t="s">
        <v>128</v>
      </c>
    </row>
    <row r="72" spans="1:11">
      <c r="B72" s="247"/>
      <c r="C72" s="248"/>
    </row>
    <row r="73" spans="1:11" ht="30.95" customHeight="1"/>
    <row r="74" spans="1:11" ht="44.45" customHeight="1">
      <c r="A74" s="178" t="s">
        <v>129</v>
      </c>
      <c r="B74" s="244">
        <f>J89-J99</f>
        <v>0</v>
      </c>
      <c r="C74" s="238" t="s">
        <v>130</v>
      </c>
      <c r="D74" s="245" t="str">
        <f>"sur 8 années d'exploitation ou d'utilisation"</f>
        <v>sur 8 années d'exploitation ou d'utilisation</v>
      </c>
      <c r="E74" s="246"/>
      <c r="F74" s="237">
        <f>B74/8</f>
        <v>0</v>
      </c>
      <c r="G74" s="238" t="s">
        <v>131</v>
      </c>
      <c r="H74" s="240" t="str">
        <f>"sur 1 années d'exploitation ou d'utilisation"</f>
        <v>sur 1 années d'exploitation ou d'utilisation</v>
      </c>
      <c r="I74" s="239"/>
    </row>
    <row r="75" spans="1:11">
      <c r="A75" s="178" t="s">
        <v>132</v>
      </c>
      <c r="B75" s="241">
        <f>K89-K99</f>
        <v>0</v>
      </c>
      <c r="C75" s="242" t="s">
        <v>130</v>
      </c>
      <c r="D75" s="243" t="s">
        <v>133</v>
      </c>
      <c r="E75" s="243"/>
      <c r="F75" s="31"/>
      <c r="G75" s="252"/>
      <c r="H75" s="31"/>
      <c r="I75" s="19"/>
    </row>
    <row r="76" spans="1:11" ht="30">
      <c r="A76" s="178" t="s">
        <v>134</v>
      </c>
      <c r="B76" s="237" t="e">
        <f>+F74/'Indicateurs socles - autres'!C48</f>
        <v>#DIV/0!</v>
      </c>
      <c r="C76" s="238" t="s">
        <v>131</v>
      </c>
      <c r="D76" s="240" t="str">
        <f>"sur 1 années d'exploitation ou d'utilisation"</f>
        <v>sur 1 années d'exploitation ou d'utilisation</v>
      </c>
      <c r="E76" s="243"/>
      <c r="F76" s="31"/>
      <c r="G76" s="252"/>
      <c r="H76" s="31"/>
      <c r="I76" s="19"/>
    </row>
    <row r="77" spans="1:11" ht="24" customHeight="1"/>
    <row r="78" spans="1:11" ht="64.150000000000006" customHeight="1">
      <c r="A78" s="181" t="s">
        <v>135</v>
      </c>
      <c r="B78" s="311"/>
      <c r="C78" s="311"/>
      <c r="D78" s="311"/>
      <c r="E78" s="311"/>
      <c r="F78" s="311"/>
      <c r="G78" s="311"/>
      <c r="H78" s="311"/>
      <c r="I78" s="311"/>
    </row>
    <row r="79" spans="1:11" s="182" customFormat="1" ht="27.6" customHeight="1">
      <c r="A79" s="107"/>
      <c r="B79" s="107"/>
      <c r="C79" s="107"/>
      <c r="D79" s="107"/>
      <c r="E79" s="107"/>
      <c r="F79" s="107"/>
      <c r="G79" s="107"/>
      <c r="H79" s="108"/>
      <c r="I79" s="107"/>
    </row>
    <row r="80" spans="1:11" ht="61.15" customHeight="1">
      <c r="A80" s="183" t="s">
        <v>136</v>
      </c>
      <c r="B80" s="308"/>
      <c r="C80" s="309"/>
      <c r="D80" s="309"/>
      <c r="E80" s="309"/>
      <c r="F80" s="309"/>
      <c r="G80" s="309"/>
      <c r="H80" s="309"/>
      <c r="I80" s="309"/>
    </row>
    <row r="81" spans="1:12" ht="42" customHeight="1">
      <c r="I81" s="126"/>
    </row>
    <row r="82" spans="1:12" ht="120">
      <c r="A82" s="182"/>
      <c r="B82" s="53" t="s">
        <v>137</v>
      </c>
      <c r="C82" s="41" t="s">
        <v>138</v>
      </c>
      <c r="D82" s="51" t="s">
        <v>139</v>
      </c>
      <c r="E82" s="41" t="s">
        <v>86</v>
      </c>
      <c r="F82" s="54" t="s">
        <v>87</v>
      </c>
      <c r="G82" s="55" t="s">
        <v>88</v>
      </c>
      <c r="H82" s="36" t="s">
        <v>140</v>
      </c>
      <c r="I82" s="56" t="s">
        <v>141</v>
      </c>
      <c r="J82" s="52" t="s">
        <v>142</v>
      </c>
      <c r="K82" s="184" t="s">
        <v>143</v>
      </c>
    </row>
    <row r="83" spans="1:12">
      <c r="B83" s="185"/>
      <c r="C83" s="186"/>
      <c r="D83" s="187"/>
      <c r="E83" s="188"/>
      <c r="F83" s="189"/>
      <c r="G83" s="190"/>
      <c r="H83" s="191">
        <f>D83*F83</f>
        <v>0</v>
      </c>
      <c r="I83" s="192"/>
      <c r="J83" s="193">
        <f t="shared" ref="J83:J88" si="0">H83*I83*8</f>
        <v>0</v>
      </c>
      <c r="K83" s="193">
        <f>H83*I83*B71</f>
        <v>0</v>
      </c>
    </row>
    <row r="84" spans="1:12">
      <c r="B84" s="194"/>
      <c r="C84" s="185"/>
      <c r="D84" s="195"/>
      <c r="E84" s="196"/>
      <c r="F84" s="196"/>
      <c r="G84" s="196"/>
      <c r="H84" s="191">
        <f t="shared" ref="H84:H88" si="1">D84*F84</f>
        <v>0</v>
      </c>
      <c r="I84" s="196"/>
      <c r="J84" s="197">
        <f t="shared" si="0"/>
        <v>0</v>
      </c>
      <c r="K84" s="193">
        <f>H84*I84*B71</f>
        <v>0</v>
      </c>
    </row>
    <row r="85" spans="1:12" ht="14.45" customHeight="1">
      <c r="B85" s="198"/>
      <c r="C85" s="185"/>
      <c r="D85" s="199"/>
      <c r="E85" s="200"/>
      <c r="F85" s="200"/>
      <c r="G85" s="200"/>
      <c r="H85" s="191">
        <f t="shared" si="1"/>
        <v>0</v>
      </c>
      <c r="I85" s="200"/>
      <c r="J85" s="201">
        <f t="shared" si="0"/>
        <v>0</v>
      </c>
      <c r="K85" s="193">
        <f>H85*I85*B71</f>
        <v>0</v>
      </c>
    </row>
    <row r="86" spans="1:12">
      <c r="B86" s="202"/>
      <c r="C86" s="185"/>
      <c r="D86" s="199"/>
      <c r="E86" s="200"/>
      <c r="F86" s="200"/>
      <c r="G86" s="200"/>
      <c r="H86" s="191">
        <f t="shared" si="1"/>
        <v>0</v>
      </c>
      <c r="I86" s="200"/>
      <c r="J86" s="201">
        <f t="shared" si="0"/>
        <v>0</v>
      </c>
      <c r="K86" s="272">
        <f>H86*I86*B71</f>
        <v>0</v>
      </c>
    </row>
    <row r="87" spans="1:12" ht="16.149999999999999" customHeight="1">
      <c r="B87" s="203"/>
      <c r="C87" s="204"/>
      <c r="D87" s="195"/>
      <c r="E87" s="196"/>
      <c r="F87" s="196"/>
      <c r="G87" s="196"/>
      <c r="H87" s="191">
        <f t="shared" si="1"/>
        <v>0</v>
      </c>
      <c r="I87" s="205"/>
      <c r="J87" s="201">
        <f t="shared" si="0"/>
        <v>0</v>
      </c>
      <c r="K87" s="193">
        <f>H87*I87*B71</f>
        <v>0</v>
      </c>
    </row>
    <row r="88" spans="1:12" ht="13.9" customHeight="1">
      <c r="B88" s="200"/>
      <c r="C88" s="200"/>
      <c r="D88" s="206"/>
      <c r="E88" s="200"/>
      <c r="F88" s="200"/>
      <c r="G88" s="200"/>
      <c r="H88" s="191">
        <f t="shared" si="1"/>
        <v>0</v>
      </c>
      <c r="I88" s="207"/>
      <c r="J88" s="208">
        <f t="shared" si="0"/>
        <v>0</v>
      </c>
      <c r="K88" s="193">
        <f>H88*I88*B71</f>
        <v>0</v>
      </c>
    </row>
    <row r="89" spans="1:12">
      <c r="G89" s="107" t="s">
        <v>144</v>
      </c>
      <c r="I89" s="209" t="s">
        <v>145</v>
      </c>
      <c r="J89" s="210">
        <f>SUM(J83:J88)</f>
        <v>0</v>
      </c>
      <c r="K89" s="210">
        <f>SUM(K83:K88)</f>
        <v>0</v>
      </c>
      <c r="L89" s="156"/>
    </row>
    <row r="90" spans="1:12" ht="31.5" customHeight="1">
      <c r="H90" s="107"/>
      <c r="I90" s="211"/>
    </row>
    <row r="91" spans="1:12" ht="67.900000000000006" customHeight="1">
      <c r="A91" s="183" t="s">
        <v>146</v>
      </c>
      <c r="B91" s="310"/>
      <c r="C91" s="311"/>
      <c r="D91" s="311"/>
      <c r="E91" s="311"/>
      <c r="F91" s="311"/>
      <c r="G91" s="311"/>
      <c r="H91" s="311"/>
      <c r="I91" s="311"/>
    </row>
    <row r="92" spans="1:12" ht="48.6" customHeight="1">
      <c r="H92" s="107"/>
      <c r="I92" s="126"/>
    </row>
    <row r="93" spans="1:12" ht="105">
      <c r="B93" s="53" t="s">
        <v>147</v>
      </c>
      <c r="C93" s="37" t="s">
        <v>148</v>
      </c>
      <c r="D93" s="51" t="s">
        <v>139</v>
      </c>
      <c r="E93" s="42" t="s">
        <v>86</v>
      </c>
      <c r="F93" s="40" t="s">
        <v>87</v>
      </c>
      <c r="G93" s="35" t="s">
        <v>88</v>
      </c>
      <c r="H93" s="36" t="s">
        <v>149</v>
      </c>
      <c r="I93" s="43" t="str">
        <f>"Mêmes hypothèses de vente que la solution étudiée pour le projet (sur un cycle commercial de 5 ans)"</f>
        <v>Mêmes hypothèses de vente que la solution étudiée pour le projet (sur un cycle commercial de 5 ans)</v>
      </c>
      <c r="J93" s="44" t="s">
        <v>150</v>
      </c>
      <c r="K93" s="212" t="s">
        <v>143</v>
      </c>
    </row>
    <row r="94" spans="1:12">
      <c r="B94" s="213"/>
      <c r="C94" s="200"/>
      <c r="D94" s="214"/>
      <c r="E94" s="215"/>
      <c r="F94" s="216"/>
      <c r="G94" s="217"/>
      <c r="H94" s="200">
        <f>D94*F94</f>
        <v>0</v>
      </c>
      <c r="I94" s="200"/>
      <c r="J94" s="208">
        <f>H94*I94*8</f>
        <v>0</v>
      </c>
      <c r="K94" s="271">
        <f>H94*I94*B71</f>
        <v>0</v>
      </c>
    </row>
    <row r="95" spans="1:12">
      <c r="B95" s="218"/>
      <c r="C95" s="200"/>
      <c r="D95" s="219"/>
      <c r="E95" s="220"/>
      <c r="F95" s="221"/>
      <c r="G95" s="217"/>
      <c r="H95" s="200">
        <f t="shared" ref="H95:H98" si="2">D95*F95</f>
        <v>0</v>
      </c>
      <c r="I95" s="200"/>
      <c r="J95" s="208">
        <f>H95*I95*8</f>
        <v>0</v>
      </c>
      <c r="K95" s="208">
        <f>H95*I95*8</f>
        <v>0</v>
      </c>
    </row>
    <row r="96" spans="1:12">
      <c r="B96" s="203"/>
      <c r="C96" s="200"/>
      <c r="D96" s="195"/>
      <c r="E96" s="196"/>
      <c r="F96" s="196"/>
      <c r="G96" s="200"/>
      <c r="H96" s="200">
        <f t="shared" si="2"/>
        <v>0</v>
      </c>
      <c r="I96" s="200"/>
      <c r="J96" s="208">
        <f>H96*I96*8</f>
        <v>0</v>
      </c>
      <c r="K96" s="208">
        <f>H96*I96*8</f>
        <v>0</v>
      </c>
    </row>
    <row r="97" spans="1:11" ht="12" customHeight="1">
      <c r="B97" s="213"/>
      <c r="C97" s="200"/>
      <c r="D97" s="199"/>
      <c r="E97" s="200"/>
      <c r="F97" s="200"/>
      <c r="G97" s="200"/>
      <c r="H97" s="200">
        <f t="shared" si="2"/>
        <v>0</v>
      </c>
      <c r="I97" s="200"/>
      <c r="J97" s="222">
        <f>H97*I97*8</f>
        <v>0</v>
      </c>
      <c r="K97" s="222">
        <f>H97*I97*8</f>
        <v>0</v>
      </c>
    </row>
    <row r="98" spans="1:11">
      <c r="B98" s="213"/>
      <c r="C98" s="200"/>
      <c r="D98" s="199"/>
      <c r="E98" s="200"/>
      <c r="F98" s="200"/>
      <c r="G98" s="200"/>
      <c r="H98" s="200">
        <f t="shared" si="2"/>
        <v>0</v>
      </c>
      <c r="I98" s="200"/>
      <c r="J98" s="223">
        <f>H98*I98*8</f>
        <v>0</v>
      </c>
      <c r="K98" s="223">
        <f>H98*I98*8</f>
        <v>0</v>
      </c>
    </row>
    <row r="99" spans="1:11">
      <c r="A99" s="211"/>
      <c r="B99" s="211"/>
      <c r="C99" s="211"/>
      <c r="D99" s="211"/>
      <c r="E99" s="211"/>
      <c r="F99" s="211"/>
      <c r="G99" s="211"/>
      <c r="I99" s="209" t="s">
        <v>145</v>
      </c>
      <c r="J99" s="210">
        <f>SUM(J94:J98)</f>
        <v>0</v>
      </c>
      <c r="K99" s="210">
        <f>SUM(K94:K98)</f>
        <v>0</v>
      </c>
    </row>
    <row r="101" spans="1:11" ht="62.45" customHeight="1">
      <c r="A101" s="176" t="s">
        <v>151</v>
      </c>
      <c r="B101" s="310"/>
      <c r="C101" s="311"/>
      <c r="D101" s="311"/>
      <c r="E101" s="311"/>
      <c r="F101" s="311"/>
      <c r="G101" s="311"/>
      <c r="H101" s="311"/>
      <c r="I101" s="311"/>
    </row>
  </sheetData>
  <mergeCells count="9">
    <mergeCell ref="B80:I80"/>
    <mergeCell ref="B91:I91"/>
    <mergeCell ref="B101:I101"/>
    <mergeCell ref="A32:A38"/>
    <mergeCell ref="B34:J38"/>
    <mergeCell ref="A53:A64"/>
    <mergeCell ref="B53:J57"/>
    <mergeCell ref="B58:J64"/>
    <mergeCell ref="B78:I78"/>
  </mergeCells>
  <conditionalFormatting sqref="B69">
    <cfRule type="containsBlanks" dxfId="4" priority="2">
      <formula>LEN(TRIM(B69))=0</formula>
    </cfRule>
  </conditionalFormatting>
  <conditionalFormatting sqref="B78:C78">
    <cfRule type="containsBlanks" dxfId="3" priority="5">
      <formula>LEN(TRIM(B78))=0</formula>
    </cfRule>
  </conditionalFormatting>
  <conditionalFormatting sqref="B80:C80 B101:C101">
    <cfRule type="containsBlanks" dxfId="2" priority="4">
      <formula>LEN(TRIM(B80))=0</formula>
    </cfRule>
  </conditionalFormatting>
  <conditionalFormatting sqref="B91:C91">
    <cfRule type="containsBlanks" dxfId="1" priority="3">
      <formula>LEN(TRIM(B91))=0</formula>
    </cfRule>
  </conditionalFormatting>
  <conditionalFormatting sqref="E69">
    <cfRule type="containsBlanks" dxfId="0" priority="1">
      <formula>LEN(TRIM(E69))=0</formula>
    </cfRule>
  </conditionalFormatting>
  <dataValidations count="9">
    <dataValidation allowBlank="1" showErrorMessage="1" prompt="_x000a_" sqref="B83:B88"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8:I78" xr:uid="{02D4687D-5962-4FED-B15B-FA163501A436}"/>
    <dataValidation allowBlank="1" showInputMessage="1" showErrorMessage="1" prompt="T CO2eq évitées en cas de réalisation du business plan, en cumul à 5 ans post projet" sqref="J93 I82:J82" xr:uid="{B0FB7350-8517-4AF5-A3BB-47137ECCF7EC}"/>
    <dataValidation allowBlank="1" showErrorMessage="1" sqref="I47:J47 H29 B94:B98" xr:uid="{B3864A67-5F0B-4245-9671-F9850156EC87}"/>
    <dataValidation allowBlank="1" showInputMessage="1" showErrorMessage="1" prompt="Flux de gaz, matière, d'énergie, etc., qui sera traduit ensuite en émissions de GES par l'intermédiaire des facteurs d'émissions_x000a_" sqref="C83:C88 C94:C98" xr:uid="{13AD8F94-CFAD-4DCC-B24A-6D7986AEB5BE}"/>
    <dataValidation allowBlank="1" showInputMessage="1" showErrorMessage="1" prompt="Solution faisant l'objet de l'aide dans le cadre du projet" sqref="B80:C80" xr:uid="{CC6BB853-749A-43FF-9F8D-E0CE05F4B88D}"/>
    <dataValidation allowBlank="1" showInputMessage="1" showErrorMessage="1" prompt="- Solution la plus probable mise en œuvre en l'absence d'innovation, ou_x000a_- Situation actuelle" sqref="B91:C91"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101:C101"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 ref="D69" r:id="rId6" xr:uid="{7561AD58-8F0D-407D-8E70-0AF47B4F6D81}"/>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57"/>
  <sheetViews>
    <sheetView showGridLines="0" topLeftCell="A4" zoomScale="85" zoomScaleNormal="85" workbookViewId="0">
      <selection activeCell="C14" sqref="C14"/>
    </sheetView>
  </sheetViews>
  <sheetFormatPr baseColWidth="10" defaultColWidth="10.85546875" defaultRowHeight="15.75"/>
  <cols>
    <col min="1" max="1" width="3.7109375" style="57" customWidth="1"/>
    <col min="2" max="2" width="58.140625" style="57" customWidth="1"/>
    <col min="3" max="3" width="39" style="57" customWidth="1"/>
    <col min="4" max="4" width="2.42578125" style="57" customWidth="1"/>
    <col min="5" max="14" width="13.42578125" style="57" customWidth="1"/>
    <col min="15" max="15" width="2.140625" style="57" customWidth="1"/>
    <col min="16" max="16384" width="10.85546875" style="57"/>
  </cols>
  <sheetData>
    <row r="1" spans="2:15" ht="45" customHeight="1">
      <c r="B1" s="321" t="s">
        <v>152</v>
      </c>
      <c r="C1" s="321"/>
      <c r="D1" s="321"/>
      <c r="E1" s="321"/>
      <c r="F1" s="321"/>
      <c r="G1" s="321"/>
      <c r="H1" s="321"/>
      <c r="I1" s="321"/>
      <c r="J1" s="321"/>
      <c r="K1" s="321"/>
      <c r="L1" s="321"/>
      <c r="M1" s="321"/>
      <c r="N1" s="321"/>
    </row>
    <row r="2" spans="2:15" ht="13.5" customHeight="1">
      <c r="B2" s="250" t="s">
        <v>21</v>
      </c>
      <c r="C2" s="320" t="s">
        <v>153</v>
      </c>
      <c r="D2" s="320"/>
      <c r="E2" s="320"/>
      <c r="F2" s="320"/>
      <c r="G2" s="320"/>
      <c r="H2" s="320"/>
      <c r="I2" s="320"/>
      <c r="J2" s="320"/>
      <c r="K2" s="320"/>
      <c r="L2" s="320"/>
      <c r="M2" s="320"/>
      <c r="N2" s="320"/>
      <c r="O2" s="320"/>
    </row>
    <row r="3" spans="2:15" ht="39.75" hidden="1" customHeight="1">
      <c r="C3" s="320"/>
      <c r="D3" s="320"/>
      <c r="E3" s="320"/>
      <c r="F3" s="320"/>
      <c r="G3" s="320"/>
      <c r="H3" s="320"/>
      <c r="I3" s="320"/>
      <c r="J3" s="320"/>
      <c r="K3" s="320"/>
      <c r="L3" s="320"/>
      <c r="M3" s="320"/>
      <c r="N3" s="320"/>
      <c r="O3" s="320"/>
    </row>
    <row r="4" spans="2:15" ht="62.25" customHeight="1">
      <c r="C4" s="320"/>
      <c r="D4" s="320"/>
      <c r="E4" s="320"/>
      <c r="F4" s="320"/>
      <c r="G4" s="320"/>
      <c r="H4" s="320"/>
      <c r="I4" s="320"/>
      <c r="J4" s="320"/>
      <c r="K4" s="320"/>
      <c r="L4" s="320"/>
      <c r="M4" s="320"/>
      <c r="N4" s="320"/>
      <c r="O4" s="320"/>
    </row>
    <row r="5" spans="2:15" ht="6.6" customHeight="1"/>
    <row r="6" spans="2:15" ht="15.6" customHeight="1"/>
    <row r="7" spans="2:15" ht="21.75" thickBot="1">
      <c r="B7" s="97" t="s">
        <v>154</v>
      </c>
      <c r="C7" s="81"/>
      <c r="D7" s="80"/>
      <c r="E7" s="357" t="s">
        <v>155</v>
      </c>
      <c r="F7" s="357"/>
      <c r="G7" s="357"/>
      <c r="H7" s="357"/>
      <c r="I7" s="357"/>
      <c r="J7" s="357"/>
      <c r="K7" s="357"/>
      <c r="L7" s="357"/>
      <c r="M7" s="357"/>
      <c r="N7" s="357"/>
    </row>
    <row r="8" spans="2:15" ht="24.95" customHeight="1">
      <c r="B8" s="322" t="s">
        <v>156</v>
      </c>
      <c r="C8" s="323"/>
      <c r="D8" s="94"/>
      <c r="E8" s="324" t="s">
        <v>157</v>
      </c>
      <c r="F8" s="325"/>
      <c r="G8" s="325"/>
      <c r="H8" s="325"/>
      <c r="I8" s="325"/>
      <c r="J8" s="325"/>
      <c r="K8" s="325"/>
      <c r="L8" s="325"/>
      <c r="M8" s="325"/>
      <c r="N8" s="326"/>
    </row>
    <row r="9" spans="2:15" ht="29.25" customHeight="1">
      <c r="B9" s="83" t="s">
        <v>158</v>
      </c>
      <c r="C9" s="61"/>
      <c r="D9" s="94"/>
      <c r="E9" s="327"/>
      <c r="F9" s="328"/>
      <c r="G9" s="328"/>
      <c r="H9" s="328"/>
      <c r="I9" s="328"/>
      <c r="J9" s="328"/>
      <c r="K9" s="328"/>
      <c r="L9" s="328"/>
      <c r="M9" s="328"/>
      <c r="N9" s="329"/>
    </row>
    <row r="10" spans="2:15" ht="29.25" customHeight="1" thickBot="1">
      <c r="B10" s="84" t="s">
        <v>159</v>
      </c>
      <c r="C10" s="64"/>
      <c r="D10" s="95"/>
      <c r="E10" s="327"/>
      <c r="F10" s="328"/>
      <c r="G10" s="328"/>
      <c r="H10" s="328"/>
      <c r="I10" s="328"/>
      <c r="J10" s="328"/>
      <c r="K10" s="328"/>
      <c r="L10" s="328"/>
      <c r="M10" s="328"/>
      <c r="N10" s="329"/>
      <c r="O10" s="82"/>
    </row>
    <row r="11" spans="2:15" ht="69" customHeight="1">
      <c r="B11" s="358" t="s">
        <v>160</v>
      </c>
      <c r="C11" s="359"/>
      <c r="D11" s="94"/>
      <c r="E11" s="330"/>
      <c r="F11" s="331"/>
      <c r="G11" s="331"/>
      <c r="H11" s="331"/>
      <c r="I11" s="331"/>
      <c r="J11" s="331"/>
      <c r="K11" s="331"/>
      <c r="L11" s="331"/>
      <c r="M11" s="331"/>
      <c r="N11" s="332"/>
    </row>
    <row r="12" spans="2:15" ht="20.100000000000001" customHeight="1" thickBot="1">
      <c r="B12" s="96"/>
      <c r="C12" s="96"/>
      <c r="D12" s="80"/>
      <c r="E12" s="333"/>
      <c r="F12" s="333"/>
      <c r="G12" s="333"/>
      <c r="H12" s="333"/>
      <c r="I12" s="333"/>
      <c r="J12" s="333"/>
      <c r="K12" s="333"/>
      <c r="L12" s="333"/>
      <c r="M12" s="333"/>
      <c r="N12" s="80"/>
    </row>
    <row r="13" spans="2:15" ht="24.95" customHeight="1">
      <c r="B13" s="322" t="s">
        <v>161</v>
      </c>
      <c r="C13" s="323"/>
      <c r="D13" s="95"/>
      <c r="E13" s="360" t="s">
        <v>162</v>
      </c>
      <c r="F13" s="361"/>
      <c r="G13" s="361"/>
      <c r="H13" s="361"/>
      <c r="I13" s="361"/>
      <c r="J13" s="361"/>
      <c r="K13" s="361"/>
      <c r="L13" s="361"/>
      <c r="M13" s="361"/>
      <c r="N13" s="362"/>
    </row>
    <row r="14" spans="2:15" ht="23.25" customHeight="1">
      <c r="B14" s="85" t="s">
        <v>163</v>
      </c>
      <c r="C14" s="86"/>
      <c r="D14" s="95"/>
      <c r="E14" s="363"/>
      <c r="F14" s="364"/>
      <c r="G14" s="364"/>
      <c r="H14" s="364"/>
      <c r="I14" s="364"/>
      <c r="J14" s="364"/>
      <c r="K14" s="364"/>
      <c r="L14" s="364"/>
      <c r="M14" s="364"/>
      <c r="N14" s="365"/>
    </row>
    <row r="15" spans="2:15" ht="23.25" customHeight="1">
      <c r="B15" s="85" t="s">
        <v>164</v>
      </c>
      <c r="C15" s="86"/>
      <c r="D15" s="95"/>
      <c r="E15" s="363"/>
      <c r="F15" s="364"/>
      <c r="G15" s="364"/>
      <c r="H15" s="364"/>
      <c r="I15" s="364"/>
      <c r="J15" s="364"/>
      <c r="K15" s="364"/>
      <c r="L15" s="364"/>
      <c r="M15" s="364"/>
      <c r="N15" s="365"/>
    </row>
    <row r="16" spans="2:15" ht="23.25" customHeight="1">
      <c r="B16" s="85" t="s">
        <v>165</v>
      </c>
      <c r="C16" s="86"/>
      <c r="D16" s="95"/>
      <c r="E16" s="363"/>
      <c r="F16" s="364"/>
      <c r="G16" s="364"/>
      <c r="H16" s="364"/>
      <c r="I16" s="364"/>
      <c r="J16" s="364"/>
      <c r="K16" s="364"/>
      <c r="L16" s="364"/>
      <c r="M16" s="364"/>
      <c r="N16" s="365"/>
    </row>
    <row r="17" spans="1:15" ht="23.25" customHeight="1">
      <c r="B17" s="85" t="s">
        <v>166</v>
      </c>
      <c r="C17" s="86"/>
      <c r="D17" s="95"/>
      <c r="E17" s="363"/>
      <c r="F17" s="364"/>
      <c r="G17" s="364"/>
      <c r="H17" s="364"/>
      <c r="I17" s="364"/>
      <c r="J17" s="364"/>
      <c r="K17" s="364"/>
      <c r="L17" s="364"/>
      <c r="M17" s="364"/>
      <c r="N17" s="365"/>
    </row>
    <row r="18" spans="1:15" ht="23.25" customHeight="1">
      <c r="B18" s="85" t="s">
        <v>167</v>
      </c>
      <c r="C18" s="86"/>
      <c r="D18" s="95"/>
      <c r="E18" s="363"/>
      <c r="F18" s="364"/>
      <c r="G18" s="364"/>
      <c r="H18" s="364"/>
      <c r="I18" s="364"/>
      <c r="J18" s="364"/>
      <c r="K18" s="364"/>
      <c r="L18" s="364"/>
      <c r="M18" s="364"/>
      <c r="N18" s="365"/>
    </row>
    <row r="19" spans="1:15" ht="23.25" customHeight="1" thickBot="1">
      <c r="B19" s="87" t="s">
        <v>168</v>
      </c>
      <c r="C19" s="88"/>
      <c r="D19" s="95"/>
      <c r="E19" s="363"/>
      <c r="F19" s="364"/>
      <c r="G19" s="364"/>
      <c r="H19" s="364"/>
      <c r="I19" s="364"/>
      <c r="J19" s="364"/>
      <c r="K19" s="364"/>
      <c r="L19" s="364"/>
      <c r="M19" s="364"/>
      <c r="N19" s="365"/>
    </row>
    <row r="20" spans="1:15" ht="49.5" customHeight="1">
      <c r="B20" s="358" t="s">
        <v>169</v>
      </c>
      <c r="C20" s="359"/>
      <c r="D20" s="94"/>
      <c r="E20" s="366"/>
      <c r="F20" s="367"/>
      <c r="G20" s="367"/>
      <c r="H20" s="367"/>
      <c r="I20" s="367"/>
      <c r="J20" s="367"/>
      <c r="K20" s="367"/>
      <c r="L20" s="367"/>
      <c r="M20" s="367"/>
      <c r="N20" s="368"/>
    </row>
    <row r="21" spans="1:15" ht="20.100000000000001" customHeight="1" thickBot="1">
      <c r="B21" s="96"/>
      <c r="C21" s="96"/>
      <c r="D21" s="333"/>
      <c r="E21" s="333"/>
      <c r="F21" s="333"/>
      <c r="G21" s="333"/>
      <c r="H21" s="333"/>
      <c r="I21" s="333"/>
      <c r="J21" s="333"/>
      <c r="K21" s="333"/>
      <c r="L21" s="333"/>
      <c r="M21" s="80"/>
      <c r="N21" s="80"/>
    </row>
    <row r="22" spans="1:15" ht="24.95" customHeight="1">
      <c r="B22" s="322" t="s">
        <v>170</v>
      </c>
      <c r="C22" s="323"/>
      <c r="D22" s="95"/>
      <c r="E22" s="324" t="s">
        <v>171</v>
      </c>
      <c r="F22" s="349"/>
      <c r="G22" s="349"/>
      <c r="H22" s="349"/>
      <c r="I22" s="349"/>
      <c r="J22" s="349"/>
      <c r="K22" s="349"/>
      <c r="L22" s="349"/>
      <c r="M22" s="349"/>
      <c r="N22" s="350"/>
    </row>
    <row r="23" spans="1:15" ht="36" customHeight="1" thickBot="1">
      <c r="B23" s="92" t="s">
        <v>172</v>
      </c>
      <c r="C23" s="93"/>
      <c r="D23" s="95"/>
      <c r="E23" s="351"/>
      <c r="F23" s="352"/>
      <c r="G23" s="352"/>
      <c r="H23" s="352"/>
      <c r="I23" s="352"/>
      <c r="J23" s="352"/>
      <c r="K23" s="352"/>
      <c r="L23" s="352"/>
      <c r="M23" s="352"/>
      <c r="N23" s="353"/>
    </row>
    <row r="24" spans="1:15" ht="42" customHeight="1">
      <c r="B24" s="358" t="s">
        <v>173</v>
      </c>
      <c r="C24" s="359"/>
      <c r="D24" s="94"/>
      <c r="E24" s="354"/>
      <c r="F24" s="355"/>
      <c r="G24" s="355"/>
      <c r="H24" s="355"/>
      <c r="I24" s="355"/>
      <c r="J24" s="355"/>
      <c r="K24" s="355"/>
      <c r="L24" s="355"/>
      <c r="M24" s="355"/>
      <c r="N24" s="356"/>
      <c r="O24" s="82"/>
    </row>
    <row r="25" spans="1:15" ht="20.100000000000001" customHeight="1" thickBot="1">
      <c r="B25" s="80"/>
      <c r="C25" s="80"/>
      <c r="D25" s="333"/>
      <c r="E25" s="333"/>
      <c r="F25" s="333"/>
      <c r="G25" s="333"/>
      <c r="H25" s="333"/>
      <c r="I25" s="333"/>
      <c r="J25" s="333"/>
      <c r="K25" s="333"/>
      <c r="L25" s="333"/>
      <c r="M25" s="80"/>
      <c r="N25" s="80"/>
    </row>
    <row r="26" spans="1:15" ht="24.95" customHeight="1">
      <c r="B26" s="322" t="s">
        <v>174</v>
      </c>
      <c r="C26" s="323"/>
      <c r="D26" s="94"/>
      <c r="E26" s="334" t="s">
        <v>175</v>
      </c>
      <c r="F26" s="335"/>
      <c r="G26" s="335"/>
      <c r="H26" s="335"/>
      <c r="I26" s="335"/>
      <c r="J26" s="335"/>
      <c r="K26" s="335"/>
      <c r="L26" s="335"/>
      <c r="M26" s="335"/>
      <c r="N26" s="336"/>
      <c r="O26" s="82"/>
    </row>
    <row r="27" spans="1:15" ht="36" customHeight="1">
      <c r="B27" s="90" t="s">
        <v>176</v>
      </c>
      <c r="C27" s="60"/>
      <c r="D27" s="94"/>
      <c r="E27" s="337"/>
      <c r="F27" s="338"/>
      <c r="G27" s="338"/>
      <c r="H27" s="338"/>
      <c r="I27" s="338"/>
      <c r="J27" s="338"/>
      <c r="K27" s="338"/>
      <c r="L27" s="338"/>
      <c r="M27" s="338"/>
      <c r="N27" s="339"/>
    </row>
    <row r="28" spans="1:15" ht="36" customHeight="1">
      <c r="B28" s="90" t="s">
        <v>177</v>
      </c>
      <c r="C28" s="60"/>
      <c r="D28" s="94"/>
      <c r="E28" s="337"/>
      <c r="F28" s="338"/>
      <c r="G28" s="338"/>
      <c r="H28" s="338"/>
      <c r="I28" s="338"/>
      <c r="J28" s="338"/>
      <c r="K28" s="338"/>
      <c r="L28" s="338"/>
      <c r="M28" s="338"/>
      <c r="N28" s="339"/>
    </row>
    <row r="29" spans="1:15" ht="38.450000000000003" customHeight="1" thickBot="1">
      <c r="A29" s="72"/>
      <c r="B29" s="92" t="s">
        <v>178</v>
      </c>
      <c r="C29" s="65"/>
      <c r="D29" s="94"/>
      <c r="E29" s="337"/>
      <c r="F29" s="338"/>
      <c r="G29" s="338"/>
      <c r="H29" s="338"/>
      <c r="I29" s="338"/>
      <c r="J29" s="338"/>
      <c r="K29" s="338"/>
      <c r="L29" s="338"/>
      <c r="M29" s="338"/>
      <c r="N29" s="339"/>
    </row>
    <row r="30" spans="1:15" ht="60" customHeight="1">
      <c r="B30" s="343" t="s">
        <v>179</v>
      </c>
      <c r="C30" s="344"/>
      <c r="D30" s="94"/>
      <c r="E30" s="337"/>
      <c r="F30" s="338"/>
      <c r="G30" s="338"/>
      <c r="H30" s="338"/>
      <c r="I30" s="338"/>
      <c r="J30" s="338"/>
      <c r="K30" s="338"/>
      <c r="L30" s="338"/>
      <c r="M30" s="338"/>
      <c r="N30" s="339"/>
    </row>
    <row r="31" spans="1:15" ht="145.5" customHeight="1">
      <c r="B31" s="345"/>
      <c r="C31" s="346"/>
      <c r="D31" s="94"/>
      <c r="E31" s="340"/>
      <c r="F31" s="341"/>
      <c r="G31" s="341"/>
      <c r="H31" s="341"/>
      <c r="I31" s="341"/>
      <c r="J31" s="341"/>
      <c r="K31" s="341"/>
      <c r="L31" s="341"/>
      <c r="M31" s="341"/>
      <c r="N31" s="342"/>
    </row>
    <row r="32" spans="1:15" ht="20.100000000000001" customHeight="1" thickBot="1">
      <c r="B32" s="96"/>
      <c r="C32" s="96"/>
    </row>
    <row r="33" spans="2:14" ht="24.95" customHeight="1">
      <c r="B33" s="322" t="s">
        <v>180</v>
      </c>
      <c r="C33" s="323"/>
      <c r="E33" s="324" t="s">
        <v>181</v>
      </c>
      <c r="F33" s="325"/>
      <c r="G33" s="325"/>
      <c r="H33" s="325"/>
      <c r="I33" s="325"/>
      <c r="J33" s="325"/>
      <c r="K33" s="325"/>
      <c r="L33" s="325"/>
      <c r="M33" s="325"/>
      <c r="N33" s="326"/>
    </row>
    <row r="34" spans="2:14" ht="32.25" customHeight="1">
      <c r="B34" s="90" t="s">
        <v>182</v>
      </c>
      <c r="C34" s="59"/>
      <c r="E34" s="327"/>
      <c r="F34" s="328"/>
      <c r="G34" s="328"/>
      <c r="H34" s="328"/>
      <c r="I34" s="328"/>
      <c r="J34" s="328"/>
      <c r="K34" s="328"/>
      <c r="L34" s="328"/>
      <c r="M34" s="328"/>
      <c r="N34" s="329"/>
    </row>
    <row r="35" spans="2:14" ht="38.450000000000003" customHeight="1">
      <c r="B35" s="90" t="s">
        <v>183</v>
      </c>
      <c r="C35" s="59"/>
      <c r="E35" s="327"/>
      <c r="F35" s="328"/>
      <c r="G35" s="328"/>
      <c r="H35" s="328"/>
      <c r="I35" s="328"/>
      <c r="J35" s="328"/>
      <c r="K35" s="328"/>
      <c r="L35" s="328"/>
      <c r="M35" s="328"/>
      <c r="N35" s="329"/>
    </row>
    <row r="36" spans="2:14" ht="35.1" customHeight="1" thickBot="1">
      <c r="B36" s="91" t="s">
        <v>184</v>
      </c>
      <c r="C36" s="58"/>
      <c r="E36" s="327"/>
      <c r="F36" s="328"/>
      <c r="G36" s="328"/>
      <c r="H36" s="328"/>
      <c r="I36" s="328"/>
      <c r="J36" s="328"/>
      <c r="K36" s="328"/>
      <c r="L36" s="328"/>
      <c r="M36" s="328"/>
      <c r="N36" s="329"/>
    </row>
    <row r="37" spans="2:14" ht="44.25" customHeight="1">
      <c r="B37" s="347" t="s">
        <v>185</v>
      </c>
      <c r="C37" s="348"/>
      <c r="E37" s="330"/>
      <c r="F37" s="331"/>
      <c r="G37" s="331"/>
      <c r="H37" s="331"/>
      <c r="I37" s="331"/>
      <c r="J37" s="331"/>
      <c r="K37" s="331"/>
      <c r="L37" s="331"/>
      <c r="M37" s="331"/>
      <c r="N37" s="332"/>
    </row>
    <row r="38" spans="2:14" ht="20.100000000000001" customHeight="1" thickBot="1">
      <c r="B38" s="96"/>
      <c r="C38" s="96"/>
    </row>
    <row r="39" spans="2:14" ht="24.95" customHeight="1">
      <c r="B39" s="322" t="s">
        <v>186</v>
      </c>
      <c r="C39" s="323"/>
      <c r="E39" s="324" t="s">
        <v>187</v>
      </c>
      <c r="F39" s="325"/>
      <c r="G39" s="325"/>
      <c r="H39" s="325"/>
      <c r="I39" s="325"/>
      <c r="J39" s="325"/>
      <c r="K39" s="325"/>
      <c r="L39" s="325"/>
      <c r="M39" s="325"/>
      <c r="N39" s="326"/>
    </row>
    <row r="40" spans="2:14" ht="32.25" customHeight="1">
      <c r="B40" s="90" t="s">
        <v>188</v>
      </c>
      <c r="C40" s="59"/>
      <c r="E40" s="327"/>
      <c r="F40" s="328"/>
      <c r="G40" s="328"/>
      <c r="H40" s="328"/>
      <c r="I40" s="328"/>
      <c r="J40" s="328"/>
      <c r="K40" s="328"/>
      <c r="L40" s="328"/>
      <c r="M40" s="328"/>
      <c r="N40" s="329"/>
    </row>
    <row r="41" spans="2:14" ht="38.450000000000003" customHeight="1">
      <c r="B41" s="90" t="s">
        <v>189</v>
      </c>
      <c r="C41" s="59"/>
      <c r="E41" s="327"/>
      <c r="F41" s="328"/>
      <c r="G41" s="328"/>
      <c r="H41" s="328"/>
      <c r="I41" s="328"/>
      <c r="J41" s="328"/>
      <c r="K41" s="328"/>
      <c r="L41" s="328"/>
      <c r="M41" s="328"/>
      <c r="N41" s="329"/>
    </row>
    <row r="42" spans="2:14" ht="38.450000000000003" customHeight="1">
      <c r="B42" s="253" t="s">
        <v>190</v>
      </c>
      <c r="C42" s="254"/>
      <c r="E42" s="327"/>
      <c r="F42" s="328"/>
      <c r="G42" s="328"/>
      <c r="H42" s="328"/>
      <c r="I42" s="328"/>
      <c r="J42" s="328"/>
      <c r="K42" s="328"/>
      <c r="L42" s="328"/>
      <c r="M42" s="328"/>
      <c r="N42" s="329"/>
    </row>
    <row r="43" spans="2:14" ht="35.1" customHeight="1" thickBot="1">
      <c r="B43" s="91" t="s">
        <v>191</v>
      </c>
      <c r="C43" s="58"/>
      <c r="E43" s="327"/>
      <c r="F43" s="328"/>
      <c r="G43" s="328"/>
      <c r="H43" s="328"/>
      <c r="I43" s="328"/>
      <c r="J43" s="328"/>
      <c r="K43" s="328"/>
      <c r="L43" s="328"/>
      <c r="M43" s="328"/>
      <c r="N43" s="329"/>
    </row>
    <row r="44" spans="2:14" ht="44.25" customHeight="1">
      <c r="B44" s="347" t="s">
        <v>192</v>
      </c>
      <c r="C44" s="348"/>
      <c r="E44" s="330"/>
      <c r="F44" s="331"/>
      <c r="G44" s="331"/>
      <c r="H44" s="331"/>
      <c r="I44" s="331"/>
      <c r="J44" s="331"/>
      <c r="K44" s="331"/>
      <c r="L44" s="331"/>
      <c r="M44" s="331"/>
      <c r="N44" s="332"/>
    </row>
    <row r="45" spans="2:14" ht="20.100000000000001" customHeight="1" thickBot="1">
      <c r="B45" s="80"/>
      <c r="C45" s="80"/>
    </row>
    <row r="46" spans="2:14" ht="24.95" customHeight="1">
      <c r="B46" s="322" t="s">
        <v>193</v>
      </c>
      <c r="C46" s="323"/>
      <c r="E46" s="324" t="s">
        <v>194</v>
      </c>
      <c r="F46" s="325"/>
      <c r="G46" s="325"/>
      <c r="H46" s="325"/>
      <c r="I46" s="325"/>
      <c r="J46" s="325"/>
      <c r="K46" s="325"/>
      <c r="L46" s="325"/>
      <c r="M46" s="325"/>
      <c r="N46" s="326"/>
    </row>
    <row r="47" spans="2:14" ht="32.25" customHeight="1">
      <c r="B47" s="90" t="s">
        <v>195</v>
      </c>
      <c r="C47" s="59"/>
      <c r="E47" s="327"/>
      <c r="F47" s="328"/>
      <c r="G47" s="328"/>
      <c r="H47" s="328"/>
      <c r="I47" s="328"/>
      <c r="J47" s="328"/>
      <c r="K47" s="328"/>
      <c r="L47" s="328"/>
      <c r="M47" s="328"/>
      <c r="N47" s="329"/>
    </row>
    <row r="48" spans="2:14" ht="38.450000000000003" customHeight="1" thickBot="1">
      <c r="B48" s="90" t="s">
        <v>196</v>
      </c>
      <c r="C48" s="59"/>
      <c r="E48" s="327"/>
      <c r="F48" s="328"/>
      <c r="G48" s="328"/>
      <c r="H48" s="328"/>
      <c r="I48" s="328"/>
      <c r="J48" s="328"/>
      <c r="K48" s="328"/>
      <c r="L48" s="328"/>
      <c r="M48" s="328"/>
      <c r="N48" s="329"/>
    </row>
    <row r="49" spans="2:15" ht="69.95" customHeight="1">
      <c r="B49" s="347" t="s">
        <v>197</v>
      </c>
      <c r="C49" s="348"/>
      <c r="E49" s="330"/>
      <c r="F49" s="331"/>
      <c r="G49" s="331"/>
      <c r="H49" s="331"/>
      <c r="I49" s="331"/>
      <c r="J49" s="331"/>
      <c r="K49" s="331"/>
      <c r="L49" s="331"/>
      <c r="M49" s="331"/>
      <c r="N49" s="332"/>
    </row>
    <row r="50" spans="2:15" ht="20.100000000000001" customHeight="1" thickBot="1">
      <c r="B50" s="80"/>
      <c r="C50" s="80"/>
    </row>
    <row r="51" spans="2:15" ht="24.95" customHeight="1">
      <c r="B51" s="322" t="s">
        <v>198</v>
      </c>
      <c r="C51" s="323"/>
      <c r="D51" s="95"/>
      <c r="E51" s="379" t="s">
        <v>199</v>
      </c>
      <c r="F51" s="325"/>
      <c r="G51" s="325"/>
      <c r="H51" s="325"/>
      <c r="I51" s="325"/>
      <c r="J51" s="325"/>
      <c r="K51" s="325"/>
      <c r="L51" s="325"/>
      <c r="M51" s="325"/>
      <c r="N51" s="326"/>
      <c r="O51" s="82"/>
    </row>
    <row r="52" spans="2:15" ht="50.25" customHeight="1" thickBot="1">
      <c r="B52" s="89" t="s">
        <v>200</v>
      </c>
      <c r="C52" s="66"/>
      <c r="E52" s="327"/>
      <c r="F52" s="328"/>
      <c r="G52" s="328"/>
      <c r="H52" s="328"/>
      <c r="I52" s="328"/>
      <c r="J52" s="328"/>
      <c r="K52" s="328"/>
      <c r="L52" s="328"/>
      <c r="M52" s="328"/>
      <c r="N52" s="329"/>
    </row>
    <row r="53" spans="2:15" ht="35.25" customHeight="1">
      <c r="B53" s="380" t="s">
        <v>201</v>
      </c>
      <c r="C53" s="381"/>
      <c r="E53" s="330"/>
      <c r="F53" s="331"/>
      <c r="G53" s="331"/>
      <c r="H53" s="331"/>
      <c r="I53" s="331"/>
      <c r="J53" s="331"/>
      <c r="K53" s="331"/>
      <c r="L53" s="331"/>
      <c r="M53" s="331"/>
      <c r="N53" s="332"/>
    </row>
    <row r="54" spans="2:15" ht="16.5" thickBot="1"/>
    <row r="55" spans="2:15" ht="24.95" customHeight="1">
      <c r="B55" s="322" t="s">
        <v>202</v>
      </c>
      <c r="C55" s="323"/>
      <c r="E55" s="371" t="s">
        <v>203</v>
      </c>
      <c r="F55" s="372"/>
      <c r="G55" s="372"/>
      <c r="H55" s="372"/>
      <c r="I55" s="372"/>
      <c r="J55" s="372"/>
      <c r="K55" s="372"/>
      <c r="L55" s="372"/>
      <c r="M55" s="372"/>
      <c r="N55" s="373"/>
    </row>
    <row r="56" spans="2:15" ht="47.25" customHeight="1" thickBot="1">
      <c r="B56" s="89" t="s">
        <v>204</v>
      </c>
      <c r="C56" s="66"/>
      <c r="D56" s="95"/>
      <c r="E56" s="374"/>
      <c r="F56" s="328"/>
      <c r="G56" s="328"/>
      <c r="H56" s="328"/>
      <c r="I56" s="328"/>
      <c r="J56" s="328"/>
      <c r="K56" s="328"/>
      <c r="L56" s="328"/>
      <c r="M56" s="328"/>
      <c r="N56" s="375"/>
    </row>
    <row r="57" spans="2:15" ht="51.75" customHeight="1">
      <c r="B57" s="369" t="s">
        <v>205</v>
      </c>
      <c r="C57" s="370"/>
      <c r="E57" s="376"/>
      <c r="F57" s="377"/>
      <c r="G57" s="377"/>
      <c r="H57" s="377"/>
      <c r="I57" s="377"/>
      <c r="J57" s="377"/>
      <c r="K57" s="377"/>
      <c r="L57" s="377"/>
      <c r="M57" s="377"/>
      <c r="N57" s="378"/>
    </row>
  </sheetData>
  <mergeCells count="39">
    <mergeCell ref="E46:N49"/>
    <mergeCell ref="B49:C49"/>
    <mergeCell ref="B57:C57"/>
    <mergeCell ref="E55:N57"/>
    <mergeCell ref="B51:C51"/>
    <mergeCell ref="E51:N53"/>
    <mergeCell ref="B53:C53"/>
    <mergeCell ref="E7:N7"/>
    <mergeCell ref="B8:C8"/>
    <mergeCell ref="E8:N11"/>
    <mergeCell ref="B11:C11"/>
    <mergeCell ref="B55:C55"/>
    <mergeCell ref="B24:C24"/>
    <mergeCell ref="E12:G12"/>
    <mergeCell ref="H12:J12"/>
    <mergeCell ref="K12:M12"/>
    <mergeCell ref="B13:C13"/>
    <mergeCell ref="E13:N20"/>
    <mergeCell ref="B20:C20"/>
    <mergeCell ref="B39:C39"/>
    <mergeCell ref="E39:N44"/>
    <mergeCell ref="B44:C44"/>
    <mergeCell ref="B46:C46"/>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52" xr:uid="{93E24193-9634-4E2A-8639-7A01F4AD8434}">
      <formula1>"Oui , Non"</formula1>
    </dataValidation>
    <dataValidation type="whole" allowBlank="1" showInputMessage="1" showErrorMessage="1" sqref="C56" xr:uid="{A65C5DA1-DBF8-4C32-B03D-A02FAAF91ED2}">
      <formula1>0</formula1>
      <formula2>100</formula2>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A84C-B6E2-4807-BDEE-8C1C855C215F}">
  <sheetPr>
    <tabColor theme="4" tint="0.39997558519241921"/>
  </sheetPr>
  <dimension ref="B1:N8"/>
  <sheetViews>
    <sheetView zoomScaleNormal="100" workbookViewId="0">
      <selection activeCell="B2" sqref="B2"/>
    </sheetView>
  </sheetViews>
  <sheetFormatPr baseColWidth="10" defaultColWidth="11.42578125" defaultRowHeight="15"/>
  <cols>
    <col min="1" max="1" width="3.140625" customWidth="1"/>
    <col min="2" max="2" width="30" customWidth="1"/>
    <col min="3" max="3" width="14.42578125" customWidth="1"/>
    <col min="4" max="4" width="36.140625" customWidth="1"/>
    <col min="5" max="5" width="42.28515625" customWidth="1"/>
  </cols>
  <sheetData>
    <row r="1" spans="2:14" ht="28.5">
      <c r="B1" s="321" t="s">
        <v>206</v>
      </c>
      <c r="C1" s="321"/>
      <c r="D1" s="321"/>
      <c r="E1" s="321"/>
      <c r="F1" s="321"/>
      <c r="G1" s="321"/>
      <c r="H1" s="321"/>
      <c r="I1" s="321"/>
      <c r="J1" s="321"/>
      <c r="K1" s="321"/>
      <c r="L1" s="321"/>
      <c r="M1" s="321"/>
      <c r="N1" s="321"/>
    </row>
    <row r="2" spans="2:14">
      <c r="B2" s="71" t="s">
        <v>207</v>
      </c>
    </row>
    <row r="3" spans="2:14">
      <c r="B3" s="250" t="s">
        <v>21</v>
      </c>
    </row>
    <row r="4" spans="2:14" s="2" customFormat="1" ht="30.75" customHeight="1">
      <c r="B4" s="101" t="s">
        <v>208</v>
      </c>
      <c r="C4" s="98"/>
      <c r="D4" s="98"/>
      <c r="E4" s="99"/>
      <c r="F4"/>
      <c r="G4"/>
      <c r="H4"/>
      <c r="I4"/>
      <c r="J4"/>
      <c r="K4"/>
      <c r="L4"/>
      <c r="M4"/>
      <c r="N4"/>
    </row>
    <row r="5" spans="2:14" ht="15" customHeight="1">
      <c r="B5" s="103" t="s">
        <v>209</v>
      </c>
      <c r="C5" s="104" t="s">
        <v>210</v>
      </c>
      <c r="D5" s="382" t="s">
        <v>211</v>
      </c>
      <c r="E5" s="383"/>
      <c r="F5" s="2"/>
      <c r="G5" s="2"/>
      <c r="H5" s="2"/>
      <c r="I5" s="2"/>
      <c r="J5" s="2"/>
      <c r="K5" s="2"/>
      <c r="L5" s="2"/>
      <c r="M5" s="2"/>
      <c r="N5" s="2"/>
    </row>
    <row r="6" spans="2:14" ht="15" customHeight="1">
      <c r="B6" s="102" t="s">
        <v>212</v>
      </c>
      <c r="C6" s="100" t="s">
        <v>213</v>
      </c>
      <c r="D6" s="384" t="s">
        <v>213</v>
      </c>
      <c r="E6" s="385"/>
    </row>
    <row r="7" spans="2:14" ht="15" customHeight="1">
      <c r="B7" s="102" t="s">
        <v>214</v>
      </c>
      <c r="C7" s="100" t="s">
        <v>213</v>
      </c>
      <c r="D7" s="384" t="s">
        <v>213</v>
      </c>
      <c r="E7" s="385"/>
    </row>
    <row r="8" spans="2:14" ht="15.75">
      <c r="B8" s="102" t="s">
        <v>215</v>
      </c>
      <c r="C8" s="100" t="s">
        <v>213</v>
      </c>
      <c r="D8" s="384" t="s">
        <v>213</v>
      </c>
      <c r="E8" s="385"/>
    </row>
  </sheetData>
  <mergeCells count="5">
    <mergeCell ref="D5:E5"/>
    <mergeCell ref="D6:E6"/>
    <mergeCell ref="D7:E7"/>
    <mergeCell ref="D8:E8"/>
    <mergeCell ref="B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topLeftCell="A10" zoomScale="85" zoomScaleNormal="85" workbookViewId="0">
      <selection activeCell="B5" sqref="B5:G5"/>
    </sheetView>
  </sheetViews>
  <sheetFormatPr baseColWidth="10" defaultColWidth="11.42578125" defaultRowHeight="15" customHeight="1"/>
  <cols>
    <col min="1" max="1" width="5" style="50" customWidth="1"/>
    <col min="2" max="2" width="11.42578125" style="50"/>
    <col min="3" max="3" width="41.140625" style="50" customWidth="1"/>
    <col min="4" max="4" width="61.5703125" style="50" customWidth="1"/>
    <col min="5" max="6" width="18.85546875" style="50" customWidth="1"/>
    <col min="7" max="7" width="48.28515625" style="50" customWidth="1"/>
    <col min="8" max="16384" width="11.42578125" style="50"/>
  </cols>
  <sheetData>
    <row r="1" spans="2:7" ht="28.5" customHeight="1">
      <c r="B1" s="321" t="s">
        <v>216</v>
      </c>
      <c r="C1" s="321"/>
      <c r="D1" s="321"/>
      <c r="E1" s="321"/>
      <c r="F1" s="321"/>
      <c r="G1" s="321"/>
    </row>
    <row r="2" spans="2:7" ht="15" customHeight="1">
      <c r="B2" s="251" t="s">
        <v>21</v>
      </c>
    </row>
    <row r="3" spans="2:7" ht="15" customHeight="1">
      <c r="B3" s="402" t="s">
        <v>217</v>
      </c>
      <c r="C3" s="402"/>
      <c r="D3" s="402"/>
      <c r="E3" s="402"/>
      <c r="F3" s="402"/>
      <c r="G3" s="402"/>
    </row>
    <row r="4" spans="2:7" ht="30" customHeight="1">
      <c r="B4" s="402" t="s">
        <v>218</v>
      </c>
      <c r="C4" s="402"/>
      <c r="D4" s="402"/>
      <c r="E4" s="402"/>
      <c r="F4" s="402"/>
      <c r="G4" s="402"/>
    </row>
    <row r="5" spans="2:7" ht="15" customHeight="1">
      <c r="B5" s="403" t="s">
        <v>219</v>
      </c>
      <c r="C5" s="403"/>
      <c r="D5" s="403"/>
      <c r="E5" s="403"/>
      <c r="F5" s="403"/>
      <c r="G5" s="403"/>
    </row>
    <row r="6" spans="2:7" ht="15" customHeight="1">
      <c r="B6" s="404" t="s">
        <v>220</v>
      </c>
      <c r="C6" s="404"/>
      <c r="D6" s="404"/>
      <c r="E6" s="404"/>
      <c r="F6" s="404"/>
      <c r="G6" s="404"/>
    </row>
    <row r="7" spans="2:7" ht="15" customHeight="1">
      <c r="B7" s="401" t="s">
        <v>221</v>
      </c>
      <c r="C7" s="401"/>
      <c r="D7" s="401"/>
      <c r="E7" s="401"/>
      <c r="F7" s="401"/>
      <c r="G7" s="401"/>
    </row>
    <row r="8" spans="2:7" ht="15" customHeight="1">
      <c r="B8" s="401" t="s">
        <v>222</v>
      </c>
      <c r="C8" s="401"/>
      <c r="D8" s="401"/>
      <c r="E8" s="401"/>
      <c r="F8" s="401"/>
      <c r="G8" s="401"/>
    </row>
    <row r="9" spans="2:7" ht="15" customHeight="1">
      <c r="B9" s="401" t="s">
        <v>223</v>
      </c>
      <c r="C9" s="401"/>
      <c r="D9" s="401"/>
      <c r="E9" s="401"/>
      <c r="F9" s="401"/>
      <c r="G9" s="401"/>
    </row>
    <row r="10" spans="2:7" ht="15" customHeight="1" thickBot="1"/>
    <row r="11" spans="2:7" ht="15" customHeight="1">
      <c r="B11" s="386" t="s">
        <v>224</v>
      </c>
      <c r="C11" s="387"/>
      <c r="D11" s="392" t="s">
        <v>225</v>
      </c>
      <c r="E11" s="392" t="s">
        <v>226</v>
      </c>
      <c r="F11" s="395" t="s">
        <v>227</v>
      </c>
      <c r="G11" s="396"/>
    </row>
    <row r="12" spans="2:7" ht="15" customHeight="1">
      <c r="B12" s="388"/>
      <c r="C12" s="389"/>
      <c r="D12" s="393"/>
      <c r="E12" s="393"/>
      <c r="F12" s="397"/>
      <c r="G12" s="398"/>
    </row>
    <row r="13" spans="2:7" ht="15" customHeight="1" thickBot="1">
      <c r="B13" s="390"/>
      <c r="C13" s="391"/>
      <c r="D13" s="394"/>
      <c r="E13" s="394"/>
      <c r="F13" s="399"/>
      <c r="G13" s="400"/>
    </row>
    <row r="14" spans="2:7" ht="115.5" thickBot="1">
      <c r="B14" s="73"/>
      <c r="C14" s="69" t="s">
        <v>228</v>
      </c>
      <c r="D14" s="67" t="s">
        <v>229</v>
      </c>
      <c r="E14" s="68"/>
      <c r="F14" s="67" t="s">
        <v>230</v>
      </c>
      <c r="G14" s="74"/>
    </row>
    <row r="15" spans="2:7" ht="113.25" customHeight="1" thickBot="1">
      <c r="B15" s="75"/>
      <c r="C15" s="76" t="s">
        <v>231</v>
      </c>
      <c r="D15" s="77" t="s">
        <v>232</v>
      </c>
      <c r="E15" s="78"/>
      <c r="F15" s="77" t="s">
        <v>233</v>
      </c>
      <c r="G15" s="79"/>
    </row>
    <row r="19" spans="8:9" ht="15" customHeight="1">
      <c r="H19" s="62"/>
      <c r="I19" s="62"/>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2578125" defaultRowHeight="15"/>
  <cols>
    <col min="2" max="2" width="63" customWidth="1"/>
  </cols>
  <sheetData>
    <row r="1" spans="1:2">
      <c r="B1" s="22" t="s">
        <v>234</v>
      </c>
    </row>
    <row r="2" spans="1:2">
      <c r="B2" s="21" t="s">
        <v>235</v>
      </c>
    </row>
    <row r="3" spans="1:2">
      <c r="B3" s="21" t="s">
        <v>236</v>
      </c>
    </row>
    <row r="4" spans="1:2">
      <c r="B4" s="21" t="s">
        <v>237</v>
      </c>
    </row>
    <row r="5" spans="1:2">
      <c r="A5" s="20"/>
      <c r="B5" s="21" t="s">
        <v>238</v>
      </c>
    </row>
    <row r="6" spans="1:2">
      <c r="B6" s="21" t="s">
        <v>239</v>
      </c>
    </row>
    <row r="7" spans="1:2">
      <c r="B7" s="21" t="s">
        <v>240</v>
      </c>
    </row>
    <row r="8" spans="1:2">
      <c r="B8" s="21" t="s">
        <v>241</v>
      </c>
    </row>
    <row r="9" spans="1:2">
      <c r="B9" s="21" t="s">
        <v>242</v>
      </c>
    </row>
    <row r="10" spans="1:2">
      <c r="B10" s="21" t="s">
        <v>243</v>
      </c>
    </row>
    <row r="11" spans="1:2">
      <c r="B11" s="21" t="s">
        <v>244</v>
      </c>
    </row>
    <row r="13" spans="1:2">
      <c r="B13" s="70" t="s">
        <v>245</v>
      </c>
    </row>
    <row r="14" spans="1:2">
      <c r="B14" t="s">
        <v>246</v>
      </c>
    </row>
    <row r="15" spans="1:2">
      <c r="B15" t="s">
        <v>247</v>
      </c>
    </row>
    <row r="16" spans="1:2">
      <c r="B16" t="s">
        <v>248</v>
      </c>
    </row>
    <row r="17" spans="2:2">
      <c r="B17" t="s">
        <v>249</v>
      </c>
    </row>
    <row r="18" spans="2:2">
      <c r="B18" t="s">
        <v>250</v>
      </c>
    </row>
    <row r="19" spans="2:2">
      <c r="B19" t="s">
        <v>251</v>
      </c>
    </row>
    <row r="20" spans="2:2">
      <c r="B20" t="s">
        <v>252</v>
      </c>
    </row>
    <row r="22" spans="2:2">
      <c r="B22" s="405" t="s">
        <v>162</v>
      </c>
    </row>
    <row r="23" spans="2:2">
      <c r="B23" s="406"/>
    </row>
    <row r="24" spans="2:2">
      <c r="B24" s="406"/>
    </row>
    <row r="25" spans="2:2">
      <c r="B25" s="406"/>
    </row>
    <row r="26" spans="2:2">
      <c r="B26" s="406"/>
    </row>
    <row r="27" spans="2:2">
      <c r="B27" s="406"/>
    </row>
    <row r="28" spans="2:2">
      <c r="B28" s="407"/>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BEAD3-825A-45E5-950B-F40FEB5156A1}">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customXml/itemProps2.xml><?xml version="1.0" encoding="utf-8"?>
<ds:datastoreItem xmlns:ds="http://schemas.openxmlformats.org/officeDocument/2006/customXml" ds:itemID="{58968DA0-86CA-4E5C-BC7D-72B1FFE11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B6599C-621B-4956-940F-FBBB3E658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Mode d'emploi </vt:lpstr>
      <vt:lpstr>Feuil1</vt:lpstr>
      <vt:lpstr>Indicateurs socles - DNSH</vt:lpstr>
      <vt:lpstr>Indicateur GES quantifié</vt:lpstr>
      <vt:lpstr>Indicateurs socles - autres</vt:lpstr>
      <vt:lpstr>Indicateurs spécifiques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TANINEC Alexandra</cp:lastModifiedBy>
  <cp:revision/>
  <dcterms:created xsi:type="dcterms:W3CDTF">2021-01-18T16:21:19Z</dcterms:created>
  <dcterms:modified xsi:type="dcterms:W3CDTF">2025-01-14T10:40:03Z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