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defaultThemeVersion="166925"/>
  <mc:AlternateContent xmlns:mc="http://schemas.openxmlformats.org/markup-compatibility/2006">
    <mc:Choice Requires="x15">
      <x15ac:absPath xmlns:x15ac="http://schemas.microsoft.com/office/spreadsheetml/2010/11/ac" url="Z:\PROJETS\FRANCE_2030\1-STRATEGIES\SA_VILLE\06 - AAP CRHOS\DOCUMENTS REFERENCE\1. Dossier candidature\"/>
    </mc:Choice>
  </mc:AlternateContent>
  <xr:revisionPtr revIDLastSave="0" documentId="13_ncr:1_{45D2A0C9-46F8-4A98-81C2-04A31E75EDA0}" xr6:coauthVersionLast="47" xr6:coauthVersionMax="47" xr10:uidLastSave="{00000000-0000-0000-0000-000000000000}"/>
  <bookViews>
    <workbookView xWindow="-110" yWindow="-110" windowWidth="19420" windowHeight="10420" tabRatio="804" firstSheet="3" activeTab="3" xr2:uid="{00000000-000D-0000-FFFF-FFFF00000000}"/>
  </bookViews>
  <sheets>
    <sheet name="Mode d'emploi " sheetId="18" r:id="rId1"/>
    <sheet name="Feuil1" sheetId="7" state="hidden" r:id="rId2"/>
    <sheet name="Eval° quali (multicritères)" sheetId="9" r:id="rId3"/>
    <sheet name="Eval° quanti (simplifiée GES)" sheetId="10" r:id="rId4"/>
    <sheet name="Indicateur spécifique" sheetId="23" r:id="rId5"/>
    <sheet name="Impacts R&amp;D " sheetId="11" r:id="rId6"/>
    <sheet name="ODD" sheetId="24" r:id="rId7"/>
    <sheet name="LISTES" sheetId="1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2" i="10" l="1"/>
  <c r="K92" i="10" s="1"/>
  <c r="H93" i="10"/>
  <c r="K93" i="10" s="1"/>
  <c r="H94" i="10"/>
  <c r="K94" i="10" s="1"/>
  <c r="H95" i="10"/>
  <c r="K95" i="10" s="1"/>
  <c r="H91" i="10"/>
  <c r="K91" i="10" s="1"/>
  <c r="H81" i="10"/>
  <c r="K81" i="10" s="1"/>
  <c r="H82" i="10"/>
  <c r="K82" i="10" s="1"/>
  <c r="H83" i="10"/>
  <c r="K83" i="10" s="1"/>
  <c r="H84" i="10"/>
  <c r="K84" i="10" s="1"/>
  <c r="H85" i="10"/>
  <c r="K85" i="10" s="1"/>
  <c r="H80" i="10"/>
  <c r="K80" i="10" s="1"/>
  <c r="J80" i="10" l="1"/>
  <c r="I46" i="10" l="1"/>
  <c r="I79" i="10"/>
  <c r="J95" i="10" l="1"/>
  <c r="J94" i="10"/>
  <c r="J93" i="10"/>
  <c r="J92" i="10"/>
  <c r="J91" i="10"/>
  <c r="J81" i="10"/>
  <c r="J82" i="10"/>
  <c r="J83" i="10"/>
  <c r="J84" i="10"/>
  <c r="J85" i="10"/>
  <c r="I90" i="10"/>
  <c r="J86" i="10" l="1"/>
  <c r="J96" i="10"/>
  <c r="H50" i="10"/>
  <c r="D72" i="10"/>
  <c r="J50" i="10" l="1"/>
  <c r="K50" i="10"/>
  <c r="B72" i="10"/>
  <c r="H48" i="10" l="1"/>
  <c r="H47" i="10"/>
  <c r="J47" i="10" l="1"/>
  <c r="K47" i="10"/>
  <c r="J48" i="10"/>
  <c r="I49" i="10"/>
  <c r="K48" i="10" s="1"/>
  <c r="J49" i="10" l="1"/>
  <c r="J51" i="10" s="1"/>
  <c r="K49" i="10"/>
  <c r="K51" i="10" s="1"/>
  <c r="D29" i="10" l="1"/>
  <c r="H29" i="10" s="1"/>
  <c r="F28" i="10"/>
  <c r="D28" i="10"/>
  <c r="J29" i="10" l="1"/>
  <c r="K29" i="10"/>
  <c r="H28" i="10"/>
  <c r="J28" i="10" l="1"/>
  <c r="J30" i="10" s="1"/>
  <c r="K28" i="10"/>
  <c r="K30" i="10" s="1"/>
  <c r="K86" i="10" l="1"/>
  <c r="K96" i="10"/>
  <c r="B73" i="10" l="1"/>
</calcChain>
</file>

<file path=xl/sharedStrings.xml><?xml version="1.0" encoding="utf-8"?>
<sst xmlns="http://schemas.openxmlformats.org/spreadsheetml/2006/main" count="221" uniqueCount="194">
  <si>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</si>
  <si>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</si>
  <si>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</si>
  <si>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</si>
  <si>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</si>
  <si>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</si>
  <si>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</si>
  <si>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</si>
  <si>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</si>
  <si>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</si>
  <si>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</si>
  <si>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</si>
  <si>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</si>
  <si>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</si>
  <si>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</si>
  <si>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</si>
  <si>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</si>
  <si>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</si>
  <si>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</si>
  <si>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</si>
  <si>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</si>
  <si>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</si>
  <si>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</si>
  <si>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</si>
  <si>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</si>
  <si>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</si>
  <si>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</si>
  <si>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</si>
  <si>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</si>
  <si>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</si>
  <si>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</si>
  <si>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</si>
  <si>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</si>
  <si>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</si>
  <si>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</si>
  <si>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</si>
  <si>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</si>
  <si>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</si>
  <si>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</si>
  <si>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</si>
  <si>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</si>
  <si>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</si>
  <si>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Solution étudiée pour le projet</t>
  </si>
  <si>
    <t>Cumul des émissions de "CO2 évités"</t>
  </si>
  <si>
    <t>AIDE (déplier les lignes)</t>
  </si>
  <si>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</si>
  <si>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</si>
  <si>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</si>
  <si>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</si>
  <si>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</si>
  <si>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</si>
  <si>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</si>
  <si>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</si>
  <si>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</si>
  <si>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</si>
  <si>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</si>
  <si>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</si>
  <si>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</si>
  <si>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</si>
  <si>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</si>
  <si>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</si>
  <si>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</si>
  <si>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</si>
  <si>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</si>
  <si>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</si>
  <si>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</si>
  <si>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</si>
  <si>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</si>
  <si>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</si>
  <si>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Le TRL est ici à compléter uniquement par le chef de file, à l'échelle du projet dans son ensemble</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</si>
  <si>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</si>
  <si>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</si>
  <si>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</si>
  <si>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</si>
  <si>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</si>
  <si>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</si>
  <si>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</si>
  <si>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</si>
  <si>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</si>
  <si>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</si>
  <si>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</si>
  <si>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</si>
  <si>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 xml:space="preserve">Emissions de CO2 eq/an (t) pour la quantité annuelle produite </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</si>
  <si>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</si>
  <si>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</si>
  <si>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</si>
  <si>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</si>
  <si>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</si>
  <si>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t>Pour le projet</t>
  </si>
  <si>
    <t>Indicateur</t>
  </si>
  <si>
    <t>Commentaire</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</si>
  <si>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</si>
  <si>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</si>
  <si>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</si>
  <si>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</si>
  <si>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</si>
  <si>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</si>
  <si>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</si>
  <si>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</si>
  <si>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</si>
  <si>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</si>
  <si>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</si>
  <si>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</si>
  <si>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</si>
  <si>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</si>
  <si>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</si>
  <si>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</si>
  <si>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</si>
  <si>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</si>
  <si>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</si>
  <si>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</si>
  <si>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</si>
  <si>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</si>
  <si>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</si>
  <si>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</si>
  <si>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</si>
  <si>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</si>
  <si>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</si>
  <si>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</si>
  <si>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</si>
  <si>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</si>
  <si>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</si>
  <si>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 xml:space="preserve">Quantité considérée par an pour une unité </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</si>
  <si>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</si>
  <si>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</si>
  <si>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</si>
  <si>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</si>
  <si>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</si>
  <si>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</si>
  <si>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</si>
  <si>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</si>
  <si>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 xml:space="preserve">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t>
  </si>
  <si>
    <r>
      <t>Valeur 
(</t>
    </r>
    <r>
      <rPr>
        <b/>
        <sz val="12"/>
        <color rgb="FFFF0000"/>
        <rFont val="Calibri"/>
        <family val="2"/>
        <scheme val="minor"/>
      </rPr>
      <t>unité à compléter</t>
    </r>
    <r>
      <rPr>
        <b/>
        <sz val="12"/>
        <color theme="0"/>
        <rFont val="Calibri"/>
        <family val="2"/>
        <scheme val="minor"/>
      </rPr>
      <t>)</t>
    </r>
  </si>
  <si>
    <t>Les brevets sont à compléter uniquement par le chef de file, à l'échelle du projet dans son ensemble</t>
  </si>
  <si>
    <t>BREVETS</t>
  </si>
  <si>
    <t>SI oui, combien ?</t>
  </si>
  <si>
    <t>Si non, pourquoi ?</t>
  </si>
  <si>
    <t xml:space="preserve">Des brevets seront-ils déposés dans le cadre du projet ? </t>
  </si>
  <si>
    <t>,</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</si>
  <si>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</si>
  <si>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</si>
  <si>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</si>
  <si>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</si>
  <si>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</si>
  <si>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</si>
  <si>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</si>
  <si>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</si>
  <si>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</si>
  <si>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</si>
  <si>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</si>
  <si>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</si>
  <si>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</si>
  <si>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</si>
  <si>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</si>
  <si>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</si>
  <si>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</si>
  <si>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</si>
  <si>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</si>
  <si>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</si>
  <si>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</si>
  <si>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</si>
  <si>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</si>
  <si>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t>Exemples</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</si>
  <si>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</si>
  <si>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</si>
  <si>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</si>
  <si>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</si>
  <si>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</si>
  <si>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</si>
  <si>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</si>
  <si>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</si>
  <si>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</si>
  <si>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</si>
  <si>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</si>
  <si>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</si>
  <si>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</si>
  <si>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</si>
  <si>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</si>
  <si>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</si>
  <si>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</si>
  <si>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</si>
  <si>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</si>
  <si>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</si>
  <si>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</si>
  <si>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</si>
  <si>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</si>
  <si>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</si>
  <si>
    <t>Diminution des nuisances de chantier ;</t>
  </si>
  <si>
    <t>Mise en œuvre une démarche d’éco-conception ;</t>
  </si>
  <si>
    <t>Limitation de l’utilisation des ressources (utilisation de matériaux recyclés, réemploi…) ;</t>
  </si>
  <si>
    <r>
      <rPr>
        <sz val="11"/>
        <color theme="1"/>
        <rFont val="Marianne"/>
        <family val="3"/>
      </rPr>
      <t>Décarbonation de la chaîne de valeur du secteur de la rénovation et de la construction, par l’utilisation responsable des ressources et matériaux, la logistique bas carbone, le recours aux produits bas carbone aux produits bois et autres biosourcés et aux produits issus de l’économie circulaire</t>
    </r>
    <r>
      <rPr>
        <sz val="11"/>
        <color theme="1"/>
        <rFont val="Calibri"/>
        <family val="2"/>
        <scheme val="minor"/>
      </rPr>
      <t> </t>
    </r>
    <r>
      <rPr>
        <sz val="11"/>
        <color theme="1"/>
        <rFont val="Marianne"/>
        <family val="3"/>
      </rPr>
      <t>;</t>
    </r>
  </si>
  <si>
    <t>Réduction des impacts environnementaux (utilisation d’eau, production de déchets…).</t>
  </si>
  <si>
    <r>
      <rPr>
        <sz val="11"/>
        <color theme="1"/>
        <rFont val="Marianne"/>
        <family val="3"/>
      </rPr>
      <t>Diminution de l’impact sur le changement climatique (produits ou équipements et/ou transport, et/ou vie en œuvre et/ou fin de vie). Pour les sous-ensembles visant le marché de la construction neuve, il est attendu qu’ils soient compatibles a minima avec le seuil 2028 de l’indicateur Ia construction défini dans la RE2020</t>
    </r>
    <r>
      <rPr>
        <sz val="8"/>
        <color theme="1"/>
        <rFont val="Calibri"/>
        <family val="2"/>
        <scheme val="minor"/>
      </rPr>
      <t> </t>
    </r>
    <r>
      <rPr>
        <sz val="11"/>
        <color theme="1"/>
        <rFont val="Marianne"/>
        <family val="3"/>
      </rPr>
      <t xml:space="preserve"> ; </t>
    </r>
  </si>
  <si>
    <t>https://bilans-ges.ademe.fr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</si>
</sst>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71">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2"/>
      <color rgb="FFFF0000"/>
      <name val="Arial1"/>
    </font>
    <font>
      <i/>
      <sz val="12"/>
      <name val="Arial1"/>
    </font>
    <font>
      <sz val="12"/>
      <color rgb="FF000000"/>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b/>
      <i/>
      <sz val="12"/>
      <color theme="0"/>
      <name val="Calibri"/>
      <family val="2"/>
      <scheme val="minor"/>
    </font>
    <font>
      <sz val="12"/>
      <color theme="0"/>
      <name val="Calibri"/>
      <family val="2"/>
      <scheme val="minor"/>
    </font>
    <font>
      <sz val="11"/>
      <color rgb="FF000000"/>
      <name val="Calibri"/>
      <family val="2"/>
      <scheme val="minor"/>
    </font>
    <font>
      <b/>
      <sz val="12"/>
      <color theme="0"/>
      <name val="Calibri"/>
      <family val="2"/>
      <scheme val="minor"/>
    </font>
    <font>
      <b/>
      <sz val="12"/>
      <color rgb="FFFF0000"/>
      <name val="Calibri"/>
      <family val="2"/>
      <scheme val="minor"/>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
      <sz val="11"/>
      <color theme="1"/>
      <name val="Marianne"/>
      <family val="3"/>
    </font>
    <font>
      <sz val="11"/>
      <color theme="1"/>
      <name val="Symbol"/>
      <family val="3"/>
      <charset val="2"/>
    </font>
  </fonts>
  <fills count="1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8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indexed="64"/>
      </left>
      <right style="hair">
        <color indexed="64"/>
      </right>
      <top style="thin">
        <color indexed="64"/>
      </top>
      <bottom style="hair">
        <color indexed="64"/>
      </bottom>
      <diagonal/>
    </border>
    <border>
      <left/>
      <right style="hair">
        <color auto="1"/>
      </right>
      <top/>
      <bottom style="hair">
        <color auto="1"/>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8" fillId="0" borderId="0"/>
    <xf numFmtId="0" fontId="21" fillId="0" borderId="0" applyNumberFormat="0" applyFill="0" applyBorder="0" applyAlignment="0" applyProtection="0"/>
  </cellStyleXfs>
  <cellXfs count="320">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2" xfId="0" applyBorder="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1" fillId="0" borderId="0" xfId="2" applyFont="1"/>
    <xf numFmtId="0" fontId="12" fillId="0" borderId="0" xfId="2" applyFont="1"/>
    <xf numFmtId="0" fontId="13" fillId="0" borderId="0" xfId="2" applyFont="1"/>
    <xf numFmtId="0" fontId="14" fillId="0" borderId="0" xfId="0" applyFont="1"/>
    <xf numFmtId="0" fontId="4" fillId="0" borderId="20" xfId="0" applyFont="1" applyBorder="1" applyAlignment="1">
      <alignment horizontal="left" vertical="center"/>
    </xf>
    <xf numFmtId="0" fontId="4" fillId="0" borderId="0" xfId="0" applyFont="1" applyAlignment="1">
      <alignment horizontal="left" vertical="center"/>
    </xf>
    <xf numFmtId="0" fontId="15" fillId="3" borderId="15" xfId="0" applyFont="1" applyFill="1" applyBorder="1" applyAlignment="1">
      <alignment horizontal="center" vertical="center"/>
    </xf>
    <xf numFmtId="0" fontId="1" fillId="5" borderId="15" xfId="0" applyFont="1" applyFill="1" applyBorder="1" applyAlignment="1">
      <alignment horizontal="center" vertical="center"/>
    </xf>
    <xf numFmtId="0" fontId="0" fillId="4" borderId="15"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5" xfId="0" applyFont="1" applyBorder="1" applyAlignment="1">
      <alignment horizontal="left" vertical="center" wrapText="1"/>
    </xf>
    <xf numFmtId="0" fontId="0" fillId="0" borderId="15" xfId="0" applyBorder="1" applyAlignment="1">
      <alignment horizontal="left" vertical="center" wrapText="1"/>
    </xf>
    <xf numFmtId="0" fontId="0" fillId="4" borderId="15" xfId="0" applyFill="1" applyBorder="1" applyAlignment="1">
      <alignment horizontal="left" vertical="center"/>
    </xf>
    <xf numFmtId="0" fontId="15" fillId="6"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20" fillId="6" borderId="0" xfId="0" applyFont="1" applyFill="1" applyAlignment="1">
      <alignment vertical="top"/>
    </xf>
    <xf numFmtId="43" fontId="20" fillId="6" borderId="0" xfId="1" applyFont="1" applyFill="1" applyAlignment="1">
      <alignment horizontal="center" vertical="top"/>
    </xf>
    <xf numFmtId="0" fontId="0" fillId="0" borderId="15" xfId="0" applyBorder="1" applyAlignment="1">
      <alignment horizontal="left" vertical="top"/>
    </xf>
    <xf numFmtId="0" fontId="18" fillId="0" borderId="0" xfId="0" applyFont="1" applyAlignment="1">
      <alignment vertical="top"/>
    </xf>
    <xf numFmtId="0" fontId="16" fillId="7" borderId="0" xfId="0" applyFont="1" applyFill="1" applyAlignment="1">
      <alignment horizontal="left" vertical="top" wrapText="1"/>
    </xf>
    <xf numFmtId="0" fontId="21" fillId="0" borderId="0" xfId="3" applyAlignment="1">
      <alignment vertical="top"/>
    </xf>
    <xf numFmtId="0" fontId="25" fillId="0" borderId="10" xfId="0" applyFont="1" applyBorder="1" applyAlignment="1">
      <alignment vertical="top"/>
    </xf>
    <xf numFmtId="0" fontId="18" fillId="0" borderId="19" xfId="0" applyFont="1" applyBorder="1" applyAlignment="1">
      <alignment vertical="top"/>
    </xf>
    <xf numFmtId="0" fontId="18" fillId="0" borderId="4" xfId="0" applyFont="1" applyBorder="1" applyAlignment="1">
      <alignment vertical="top"/>
    </xf>
    <xf numFmtId="0" fontId="18" fillId="0" borderId="7" xfId="0" applyFont="1" applyBorder="1" applyAlignment="1">
      <alignment vertical="top"/>
    </xf>
    <xf numFmtId="43" fontId="18" fillId="0" borderId="0" xfId="1" applyFont="1" applyBorder="1" applyAlignment="1">
      <alignment horizontal="center" vertical="top"/>
    </xf>
    <xf numFmtId="0" fontId="18" fillId="0" borderId="8" xfId="0" applyFont="1" applyBorder="1" applyAlignment="1">
      <alignment vertical="top"/>
    </xf>
    <xf numFmtId="0" fontId="18" fillId="0" borderId="7" xfId="0" applyFont="1" applyBorder="1" applyAlignment="1">
      <alignment vertical="top" wrapText="1"/>
    </xf>
    <xf numFmtId="0" fontId="18" fillId="0" borderId="0" xfId="0" applyFont="1" applyAlignment="1">
      <alignment vertical="top" wrapText="1"/>
    </xf>
    <xf numFmtId="0" fontId="18" fillId="0" borderId="7" xfId="0" applyFont="1" applyBorder="1" applyAlignment="1">
      <alignment horizontal="right" vertical="top"/>
    </xf>
    <xf numFmtId="0" fontId="16" fillId="7" borderId="0" xfId="0" applyFont="1" applyFill="1" applyAlignment="1">
      <alignment vertical="top" wrapText="1"/>
    </xf>
    <xf numFmtId="0" fontId="24" fillId="0" borderId="0" xfId="0" applyFont="1" applyAlignment="1">
      <alignment horizontal="center" vertical="top"/>
    </xf>
    <xf numFmtId="0" fontId="16" fillId="7" borderId="0" xfId="0" applyFont="1" applyFill="1" applyAlignment="1">
      <alignment horizontal="left" vertical="center" wrapText="1"/>
    </xf>
    <xf numFmtId="43" fontId="23" fillId="0" borderId="16" xfId="1" applyFont="1" applyBorder="1" applyAlignment="1">
      <alignment horizontal="left" vertical="center"/>
    </xf>
    <xf numFmtId="0" fontId="0" fillId="0" borderId="17" xfId="0" applyBorder="1" applyAlignment="1">
      <alignment horizontal="left" vertical="center"/>
    </xf>
    <xf numFmtId="43" fontId="0" fillId="0" borderId="0" xfId="1" applyFont="1" applyAlignment="1">
      <alignment horizontal="left" vertical="center"/>
    </xf>
    <xf numFmtId="0" fontId="8" fillId="0" borderId="0" xfId="2" applyAlignment="1">
      <alignment wrapText="1"/>
    </xf>
    <xf numFmtId="0" fontId="8" fillId="0" borderId="0" xfId="2" applyAlignment="1">
      <alignment horizontal="center" vertical="top"/>
    </xf>
    <xf numFmtId="0" fontId="15" fillId="3" borderId="0" xfId="0" applyFont="1" applyFill="1" applyAlignment="1">
      <alignment vertical="top"/>
    </xf>
    <xf numFmtId="0" fontId="20" fillId="3" borderId="0" xfId="0" applyFont="1" applyFill="1" applyAlignment="1">
      <alignment vertical="top"/>
    </xf>
    <xf numFmtId="43" fontId="20" fillId="3" borderId="0" xfId="1" applyFont="1" applyFill="1" applyAlignment="1">
      <alignment horizontal="center" vertical="top"/>
    </xf>
    <xf numFmtId="0" fontId="15" fillId="3" borderId="15" xfId="0" applyFont="1" applyFill="1" applyBorder="1" applyAlignment="1">
      <alignment horizontal="center" vertical="center" wrapText="1"/>
    </xf>
    <xf numFmtId="0" fontId="15" fillId="3" borderId="15"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6" fillId="3" borderId="0" xfId="0" applyFont="1" applyFill="1" applyAlignment="1">
      <alignment horizontal="left" vertical="top" wrapText="1"/>
    </xf>
    <xf numFmtId="0" fontId="0" fillId="0" borderId="2" xfId="0" applyBorder="1" applyAlignment="1">
      <alignment horizontal="left" vertical="top" wrapText="1"/>
    </xf>
    <xf numFmtId="0" fontId="34" fillId="7" borderId="0" xfId="0" applyFont="1" applyFill="1" applyAlignment="1">
      <alignment vertical="top" wrapText="1"/>
    </xf>
    <xf numFmtId="0" fontId="36" fillId="0" borderId="0" xfId="2" applyFont="1"/>
    <xf numFmtId="43" fontId="0" fillId="0" borderId="0" xfId="1" applyFont="1" applyBorder="1" applyAlignment="1">
      <alignment horizontal="center" vertical="top"/>
    </xf>
    <xf numFmtId="43" fontId="23" fillId="0" borderId="0" xfId="1" applyFont="1" applyBorder="1" applyAlignment="1">
      <alignment horizontal="center" vertical="top"/>
    </xf>
    <xf numFmtId="43" fontId="18" fillId="0" borderId="0" xfId="1" applyFont="1" applyFill="1" applyBorder="1" applyAlignment="1">
      <alignment horizontal="center" vertical="top"/>
    </xf>
    <xf numFmtId="0" fontId="18" fillId="0" borderId="0" xfId="0" applyFont="1" applyAlignment="1">
      <alignment horizontal="center" vertical="top"/>
    </xf>
    <xf numFmtId="164" fontId="18" fillId="0" borderId="0" xfId="0" applyNumberFormat="1" applyFont="1" applyAlignment="1">
      <alignment horizontal="center" vertical="top"/>
    </xf>
    <xf numFmtId="164" fontId="18" fillId="0" borderId="8" xfId="0" applyNumberFormat="1" applyFont="1" applyBorder="1" applyAlignment="1">
      <alignment horizontal="center" vertical="top"/>
    </xf>
    <xf numFmtId="0" fontId="39" fillId="0" borderId="0" xfId="0" applyFont="1" applyAlignment="1">
      <alignment horizontal="left"/>
    </xf>
    <xf numFmtId="43" fontId="18" fillId="0" borderId="0" xfId="1" applyFont="1" applyBorder="1" applyAlignment="1">
      <alignment horizontal="left" vertical="top"/>
    </xf>
    <xf numFmtId="164" fontId="25" fillId="0" borderId="0" xfId="0" applyNumberFormat="1" applyFont="1" applyAlignment="1">
      <alignment horizontal="left" vertical="top" wrapText="1"/>
    </xf>
    <xf numFmtId="43" fontId="24"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22" xfId="0" applyBorder="1" applyAlignment="1">
      <alignment vertical="top"/>
    </xf>
    <xf numFmtId="0" fontId="18" fillId="0" borderId="8" xfId="0" applyFont="1" applyBorder="1" applyAlignment="1">
      <alignment vertical="top" wrapText="1"/>
    </xf>
    <xf numFmtId="0" fontId="18" fillId="0" borderId="22" xfId="0" applyFont="1" applyBorder="1" applyAlignment="1">
      <alignment vertical="top" wrapText="1"/>
    </xf>
    <xf numFmtId="0" fontId="6" fillId="6" borderId="18"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0" fillId="7" borderId="18" xfId="0" applyFill="1" applyBorder="1" applyAlignment="1">
      <alignment horizontal="center" vertical="center" wrapText="1"/>
    </xf>
    <xf numFmtId="0" fontId="33" fillId="6" borderId="18"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43" fontId="24" fillId="0" borderId="8" xfId="1" applyFont="1" applyBorder="1" applyAlignment="1">
      <alignment horizontal="center" vertical="top"/>
    </xf>
    <xf numFmtId="0" fontId="43" fillId="0" borderId="0" xfId="0" applyFont="1" applyAlignment="1">
      <alignment horizontal="center" vertical="top"/>
    </xf>
    <xf numFmtId="0" fontId="39" fillId="0" borderId="0" xfId="0" applyFont="1" applyAlignment="1">
      <alignment vertical="top"/>
    </xf>
    <xf numFmtId="0" fontId="27"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8" fillId="0" borderId="26" xfId="0" applyFont="1" applyBorder="1" applyAlignment="1">
      <alignment vertical="top"/>
    </xf>
    <xf numFmtId="0" fontId="0" fillId="0" borderId="19" xfId="0" applyBorder="1" applyAlignment="1">
      <alignment vertical="top"/>
    </xf>
    <xf numFmtId="43" fontId="42" fillId="8" borderId="18" xfId="1" applyFont="1" applyFill="1" applyBorder="1" applyAlignment="1">
      <alignment horizontal="center" vertical="center" wrapText="1"/>
    </xf>
    <xf numFmtId="0" fontId="18" fillId="0" borderId="27" xfId="0" applyFont="1" applyBorder="1" applyAlignment="1">
      <alignment vertical="top"/>
    </xf>
    <xf numFmtId="43" fontId="18" fillId="0" borderId="27" xfId="1" applyFont="1" applyFill="1" applyBorder="1" applyAlignment="1">
      <alignment horizontal="center" vertical="top"/>
    </xf>
    <xf numFmtId="0" fontId="18" fillId="0" borderId="27" xfId="0" applyFont="1" applyBorder="1" applyAlignment="1">
      <alignment horizontal="center" vertical="top"/>
    </xf>
    <xf numFmtId="164" fontId="18" fillId="0" borderId="27" xfId="0" applyNumberFormat="1" applyFont="1" applyBorder="1" applyAlignment="1">
      <alignment horizontal="center" vertical="top"/>
    </xf>
    <xf numFmtId="43" fontId="18" fillId="0" borderId="27" xfId="1" applyFont="1" applyBorder="1" applyAlignment="1">
      <alignment horizontal="center" vertical="top"/>
    </xf>
    <xf numFmtId="43" fontId="41" fillId="0" borderId="27" xfId="1" applyFont="1" applyFill="1" applyBorder="1" applyAlignment="1">
      <alignment horizontal="center" vertical="top"/>
    </xf>
    <xf numFmtId="164" fontId="41" fillId="0" borderId="27" xfId="0" applyNumberFormat="1" applyFont="1" applyBorder="1" applyAlignment="1">
      <alignment horizontal="center" vertical="top"/>
    </xf>
    <xf numFmtId="43" fontId="6" fillId="0" borderId="27" xfId="1" applyFont="1" applyBorder="1" applyAlignment="1">
      <alignment horizontal="center" vertical="top"/>
    </xf>
    <xf numFmtId="0" fontId="1" fillId="7" borderId="46" xfId="0" applyFont="1" applyFill="1" applyBorder="1" applyAlignment="1">
      <alignment horizontal="center" vertical="center" wrapText="1"/>
    </xf>
    <xf numFmtId="43" fontId="18" fillId="0" borderId="40" xfId="1" applyFont="1" applyBorder="1" applyAlignment="1">
      <alignment horizontal="center" vertical="top"/>
    </xf>
    <xf numFmtId="0" fontId="7" fillId="0" borderId="0" xfId="0" applyFont="1" applyAlignment="1">
      <alignment vertical="top"/>
    </xf>
    <xf numFmtId="43" fontId="18" fillId="0" borderId="49" xfId="1" applyFont="1" applyBorder="1" applyAlignment="1">
      <alignment horizontal="center" vertical="top"/>
    </xf>
    <xf numFmtId="43" fontId="6" fillId="0" borderId="49" xfId="1" applyFont="1" applyBorder="1" applyAlignment="1">
      <alignment horizontal="center" vertical="top"/>
    </xf>
    <xf numFmtId="43" fontId="14" fillId="0" borderId="16" xfId="1" applyFont="1" applyBorder="1" applyAlignment="1">
      <alignment horizontal="left" vertical="center"/>
    </xf>
    <xf numFmtId="0" fontId="18" fillId="0" borderId="53" xfId="0" applyFont="1" applyBorder="1" applyAlignment="1">
      <alignment vertical="top"/>
    </xf>
    <xf numFmtId="0" fontId="27" fillId="0" borderId="0" xfId="0" applyFont="1" applyAlignment="1">
      <alignment horizontal="left" vertical="top" wrapText="1"/>
    </xf>
    <xf numFmtId="0" fontId="42" fillId="8" borderId="18" xfId="0" applyFont="1" applyFill="1" applyBorder="1" applyAlignment="1">
      <alignment horizontal="center" vertical="center" wrapText="1"/>
    </xf>
    <xf numFmtId="0" fontId="42" fillId="2" borderId="25" xfId="0" applyFont="1" applyFill="1" applyBorder="1" applyAlignment="1">
      <alignment horizontal="center" vertical="top"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43" fontId="7" fillId="8" borderId="18" xfId="1" applyFont="1" applyFill="1" applyBorder="1" applyAlignment="1">
      <alignment horizontal="center" vertical="center" wrapText="1"/>
    </xf>
    <xf numFmtId="0" fontId="7" fillId="8" borderId="18" xfId="0" applyFont="1" applyFill="1" applyBorder="1" applyAlignment="1">
      <alignment horizontal="center" vertical="center" wrapText="1"/>
    </xf>
    <xf numFmtId="0" fontId="0" fillId="8" borderId="55" xfId="0" applyFill="1" applyBorder="1" applyAlignment="1">
      <alignment horizontal="center" vertical="center" wrapText="1"/>
    </xf>
    <xf numFmtId="43" fontId="0" fillId="8" borderId="54" xfId="1" applyFont="1" applyFill="1" applyBorder="1" applyAlignment="1">
      <alignment horizontal="center" vertical="center" wrapText="1"/>
    </xf>
    <xf numFmtId="0" fontId="47" fillId="3" borderId="15" xfId="0" applyFont="1" applyFill="1" applyBorder="1" applyAlignment="1">
      <alignment horizontal="center" vertical="center" wrapText="1"/>
    </xf>
    <xf numFmtId="0" fontId="18" fillId="0" borderId="23" xfId="0" applyFont="1" applyBorder="1" applyAlignment="1">
      <alignment vertical="top"/>
    </xf>
    <xf numFmtId="0" fontId="42" fillId="11" borderId="56" xfId="0" applyFont="1" applyFill="1" applyBorder="1" applyAlignment="1">
      <alignment horizontal="center" vertical="top" wrapText="1"/>
    </xf>
    <xf numFmtId="0" fontId="42" fillId="11" borderId="18" xfId="0" applyFont="1" applyFill="1" applyBorder="1" applyAlignment="1">
      <alignment horizontal="center" vertical="center" wrapText="1"/>
    </xf>
    <xf numFmtId="0" fontId="46" fillId="11" borderId="57" xfId="0" applyFont="1" applyFill="1" applyBorder="1" applyAlignment="1">
      <alignment horizontal="center" vertical="center" wrapText="1"/>
    </xf>
    <xf numFmtId="0" fontId="42" fillId="2" borderId="54" xfId="0" applyFont="1" applyFill="1" applyBorder="1" applyAlignment="1">
      <alignment horizontal="center" vertical="top" wrapText="1"/>
    </xf>
    <xf numFmtId="0" fontId="18" fillId="9" borderId="18" xfId="0" applyFont="1" applyFill="1" applyBorder="1" applyAlignment="1">
      <alignment horizontal="center" vertical="center" wrapText="1"/>
    </xf>
    <xf numFmtId="0" fontId="46" fillId="9" borderId="61" xfId="0" applyFont="1" applyFill="1" applyBorder="1" applyAlignment="1">
      <alignment horizontal="center" vertical="center" wrapText="1"/>
    </xf>
    <xf numFmtId="0" fontId="42" fillId="11" borderId="60" xfId="0" applyFont="1" applyFill="1" applyBorder="1" applyAlignment="1">
      <alignment horizontal="center" vertical="top" wrapText="1"/>
    </xf>
    <xf numFmtId="0" fontId="46" fillId="9" borderId="58" xfId="0" applyFont="1" applyFill="1" applyBorder="1" applyAlignment="1">
      <alignment horizontal="center" vertical="center" wrapText="1"/>
    </xf>
    <xf numFmtId="0" fontId="42" fillId="11" borderId="62" xfId="0" applyFont="1" applyFill="1" applyBorder="1" applyAlignment="1">
      <alignment horizontal="center" vertical="top" wrapText="1"/>
    </xf>
    <xf numFmtId="0" fontId="42" fillId="0" borderId="7" xfId="0" applyFont="1" applyBorder="1" applyAlignment="1">
      <alignment vertical="top"/>
    </xf>
    <xf numFmtId="0" fontId="27" fillId="0" borderId="0" xfId="0" applyFont="1" applyAlignment="1">
      <alignment horizontal="left" vertical="top"/>
    </xf>
    <xf numFmtId="0" fontId="1" fillId="5" borderId="21" xfId="0" applyFont="1" applyFill="1" applyBorder="1" applyAlignment="1">
      <alignment horizontal="left"/>
    </xf>
    <xf numFmtId="0" fontId="1" fillId="5" borderId="22" xfId="0" applyFont="1" applyFill="1" applyBorder="1" applyAlignment="1">
      <alignment horizontal="left"/>
    </xf>
    <xf numFmtId="0" fontId="21" fillId="0" borderId="0" xfId="3" applyAlignment="1">
      <alignment vertical="center"/>
    </xf>
    <xf numFmtId="0" fontId="27" fillId="0" borderId="0" xfId="0" applyFont="1" applyAlignment="1">
      <alignment horizontal="left" vertical="center"/>
    </xf>
    <xf numFmtId="43" fontId="0" fillId="0" borderId="0" xfId="1" applyFont="1" applyAlignment="1">
      <alignment horizontal="center" vertical="center"/>
    </xf>
    <xf numFmtId="49" fontId="0" fillId="4" borderId="15" xfId="0" applyNumberFormat="1" applyFill="1" applyBorder="1" applyAlignment="1">
      <alignment horizontal="left" vertical="center" wrapText="1"/>
    </xf>
    <xf numFmtId="0" fontId="0" fillId="5" borderId="0" xfId="0" applyFill="1" applyAlignment="1">
      <alignment horizontal="center" vertical="center"/>
    </xf>
    <xf numFmtId="0" fontId="1" fillId="8" borderId="18" xfId="0" applyFont="1" applyFill="1" applyBorder="1" applyAlignment="1">
      <alignment horizontal="center" vertical="center" wrapText="1"/>
    </xf>
    <xf numFmtId="0" fontId="0" fillId="0" borderId="27" xfId="0" applyBorder="1" applyAlignment="1">
      <alignment horizontal="center" vertical="top"/>
    </xf>
    <xf numFmtId="0" fontId="0" fillId="5" borderId="27" xfId="0" applyFill="1" applyBorder="1" applyAlignment="1">
      <alignment horizontal="center" vertical="top"/>
    </xf>
    <xf numFmtId="0" fontId="0" fillId="0" borderId="32" xfId="0" applyBorder="1" applyAlignment="1">
      <alignment horizontal="center" vertical="top"/>
    </xf>
    <xf numFmtId="0" fontId="0" fillId="0" borderId="42" xfId="0" applyBorder="1" applyAlignment="1">
      <alignment horizontal="center" vertical="top"/>
    </xf>
    <xf numFmtId="0" fontId="0" fillId="0" borderId="28" xfId="0" applyBorder="1" applyAlignment="1">
      <alignment horizontal="center" vertical="top"/>
    </xf>
    <xf numFmtId="0" fontId="0" fillId="5" borderId="50" xfId="1" applyNumberFormat="1" applyFont="1" applyFill="1" applyBorder="1" applyAlignment="1">
      <alignment horizontal="center" vertical="top"/>
    </xf>
    <xf numFmtId="0" fontId="0" fillId="5" borderId="38" xfId="0" applyFill="1" applyBorder="1" applyAlignment="1">
      <alignment horizontal="center" vertical="top"/>
    </xf>
    <xf numFmtId="0" fontId="0" fillId="5" borderId="75" xfId="1" applyNumberFormat="1" applyFont="1" applyFill="1" applyBorder="1" applyAlignment="1">
      <alignment horizontal="center" vertical="top"/>
    </xf>
    <xf numFmtId="0" fontId="0" fillId="5" borderId="28" xfId="0" applyFill="1" applyBorder="1" applyAlignment="1">
      <alignment horizontal="center" vertical="top"/>
    </xf>
    <xf numFmtId="0" fontId="0" fillId="0" borderId="39" xfId="0" applyBorder="1" applyAlignment="1">
      <alignment horizontal="center" vertical="top"/>
    </xf>
    <xf numFmtId="0" fontId="0" fillId="5" borderId="34" xfId="1" applyNumberFormat="1" applyFont="1" applyFill="1" applyBorder="1" applyAlignment="1">
      <alignment horizontal="center" vertical="top"/>
    </xf>
    <xf numFmtId="0" fontId="0" fillId="0" borderId="40" xfId="0" applyBorder="1" applyAlignment="1">
      <alignment horizontal="center" vertical="top"/>
    </xf>
    <xf numFmtId="0" fontId="0" fillId="5" borderId="23" xfId="0" applyFill="1" applyBorder="1" applyAlignment="1">
      <alignment horizontal="center" vertical="top"/>
    </xf>
    <xf numFmtId="0" fontId="0" fillId="5" borderId="27" xfId="1" applyNumberFormat="1" applyFont="1" applyFill="1" applyBorder="1" applyAlignment="1">
      <alignment horizontal="center" vertical="top"/>
    </xf>
    <xf numFmtId="0" fontId="0" fillId="5" borderId="16" xfId="0" applyFill="1" applyBorder="1" applyAlignment="1">
      <alignment horizontal="center" vertical="top"/>
    </xf>
    <xf numFmtId="0" fontId="0" fillId="5" borderId="33" xfId="0" applyFill="1" applyBorder="1" applyAlignment="1">
      <alignment horizontal="center" vertical="top"/>
    </xf>
    <xf numFmtId="0" fontId="0" fillId="5" borderId="76" xfId="0" applyFill="1" applyBorder="1" applyAlignment="1">
      <alignment horizontal="center" vertical="top"/>
    </xf>
    <xf numFmtId="0" fontId="0" fillId="5" borderId="51" xfId="0" applyFill="1" applyBorder="1" applyAlignment="1">
      <alignment horizontal="center" vertical="top"/>
    </xf>
    <xf numFmtId="0" fontId="0" fillId="5" borderId="36" xfId="0" applyFill="1" applyBorder="1" applyAlignment="1">
      <alignment horizontal="center" vertical="top"/>
    </xf>
    <xf numFmtId="0" fontId="0" fillId="5" borderId="52" xfId="0" applyFill="1" applyBorder="1" applyAlignment="1">
      <alignment horizontal="center" vertical="top"/>
    </xf>
    <xf numFmtId="0" fontId="0" fillId="5" borderId="37" xfId="0" applyFill="1" applyBorder="1" applyAlignment="1">
      <alignment horizontal="center" vertical="top"/>
    </xf>
    <xf numFmtId="0" fontId="0" fillId="5" borderId="72" xfId="0" applyFill="1" applyBorder="1" applyAlignment="1">
      <alignment horizontal="center" vertical="top"/>
    </xf>
    <xf numFmtId="0" fontId="0" fillId="5" borderId="73" xfId="0" applyFill="1" applyBorder="1" applyAlignment="1">
      <alignment horizontal="center" vertical="top"/>
    </xf>
    <xf numFmtId="0" fontId="0" fillId="5" borderId="35" xfId="0" applyFill="1" applyBorder="1" applyAlignment="1">
      <alignment horizontal="center" vertical="top"/>
    </xf>
    <xf numFmtId="0" fontId="0" fillId="5" borderId="74" xfId="0" applyFill="1" applyBorder="1" applyAlignment="1">
      <alignment horizontal="center" vertical="top"/>
    </xf>
    <xf numFmtId="0" fontId="0" fillId="5" borderId="41" xfId="0" applyFill="1" applyBorder="1" applyAlignment="1">
      <alignment horizontal="center" vertical="top"/>
    </xf>
    <xf numFmtId="0" fontId="0" fillId="5" borderId="40" xfId="0" applyFill="1" applyBorder="1" applyAlignment="1">
      <alignment horizontal="center" vertical="top"/>
    </xf>
    <xf numFmtId="0" fontId="0" fillId="5" borderId="77" xfId="1" applyNumberFormat="1" applyFont="1" applyFill="1" applyBorder="1" applyAlignment="1">
      <alignment horizontal="center" vertical="top"/>
    </xf>
    <xf numFmtId="0" fontId="0" fillId="5" borderId="43" xfId="0" applyFill="1" applyBorder="1" applyAlignment="1">
      <alignment horizontal="center" vertical="top"/>
    </xf>
    <xf numFmtId="0" fontId="0" fillId="5" borderId="47" xfId="0" applyFill="1" applyBorder="1" applyAlignment="1">
      <alignment horizontal="center" vertical="top"/>
    </xf>
    <xf numFmtId="0" fontId="0" fillId="5" borderId="34" xfId="0" applyFill="1" applyBorder="1" applyAlignment="1">
      <alignment horizontal="center" vertical="top"/>
    </xf>
    <xf numFmtId="0" fontId="0" fillId="5" borderId="45" xfId="0" applyFill="1" applyBorder="1" applyAlignment="1">
      <alignment horizontal="center" vertical="top"/>
    </xf>
    <xf numFmtId="0" fontId="0" fillId="5" borderId="78" xfId="1" applyNumberFormat="1" applyFont="1" applyFill="1" applyBorder="1" applyAlignment="1">
      <alignment horizontal="center" vertical="top"/>
    </xf>
    <xf numFmtId="0" fontId="0" fillId="5" borderId="44" xfId="0" applyFill="1" applyBorder="1" applyAlignment="1">
      <alignment horizontal="center" vertical="top"/>
    </xf>
    <xf numFmtId="0" fontId="0" fillId="5" borderId="48" xfId="0" applyFill="1" applyBorder="1" applyAlignment="1">
      <alignment horizontal="center" vertical="top"/>
    </xf>
    <xf numFmtId="43" fontId="7" fillId="0" borderId="16" xfId="1" applyFont="1" applyBorder="1" applyAlignment="1">
      <alignment horizontal="center" vertical="center"/>
    </xf>
    <xf numFmtId="43" fontId="23" fillId="12" borderId="16" xfId="1" applyFont="1" applyFill="1" applyBorder="1" applyAlignment="1">
      <alignment horizontal="left" vertical="center"/>
    </xf>
    <xf numFmtId="0" fontId="46" fillId="2" borderId="59" xfId="0" applyFont="1" applyFill="1" applyBorder="1" applyAlignment="1">
      <alignment horizontal="center" vertical="top" wrapText="1"/>
    </xf>
    <xf numFmtId="43" fontId="24" fillId="0" borderId="79" xfId="1" applyFont="1" applyBorder="1" applyAlignment="1">
      <alignment horizontal="center" vertical="top"/>
    </xf>
    <xf numFmtId="0" fontId="40" fillId="0" borderId="0" xfId="2" applyFont="1" applyAlignment="1">
      <alignment horizontal="left" vertical="center"/>
    </xf>
    <xf numFmtId="0" fontId="49" fillId="0" borderId="0" xfId="2" applyFont="1" applyAlignment="1">
      <alignment horizontal="left" vertical="center"/>
    </xf>
    <xf numFmtId="0" fontId="50" fillId="3" borderId="11" xfId="2" applyFont="1" applyFill="1" applyBorder="1" applyAlignment="1">
      <alignment horizontal="left" vertical="center"/>
    </xf>
    <xf numFmtId="0" fontId="51" fillId="0" borderId="0" xfId="2" applyFont="1"/>
    <xf numFmtId="0" fontId="52" fillId="0" borderId="0" xfId="2" applyFont="1"/>
    <xf numFmtId="0" fontId="50" fillId="3" borderId="63" xfId="2" applyFont="1" applyFill="1" applyBorder="1" applyAlignment="1">
      <alignment horizontal="left" vertical="center" wrapText="1"/>
    </xf>
    <xf numFmtId="0" fontId="53" fillId="3" borderId="63" xfId="2" applyFont="1" applyFill="1" applyBorder="1" applyAlignment="1">
      <alignment horizontal="center" vertical="center" wrapText="1"/>
    </xf>
    <xf numFmtId="0" fontId="55" fillId="5" borderId="14" xfId="2" applyFont="1" applyFill="1" applyBorder="1" applyAlignment="1">
      <alignment vertical="center"/>
    </xf>
    <xf numFmtId="0" fontId="55" fillId="5" borderId="0" xfId="2" applyFont="1" applyFill="1" applyAlignment="1">
      <alignment horizontal="center" vertical="center"/>
    </xf>
    <xf numFmtId="0" fontId="55" fillId="5" borderId="65" xfId="2" applyFont="1" applyFill="1" applyBorder="1" applyAlignment="1">
      <alignment horizontal="center" vertical="center"/>
    </xf>
    <xf numFmtId="0" fontId="55" fillId="5" borderId="66" xfId="2" applyFont="1" applyFill="1" applyBorder="1" applyAlignment="1">
      <alignment vertical="center"/>
    </xf>
    <xf numFmtId="0" fontId="56" fillId="0" borderId="0" xfId="2" applyFont="1" applyAlignment="1">
      <alignment horizontal="left" vertical="center"/>
    </xf>
    <xf numFmtId="0" fontId="58" fillId="0" borderId="2" xfId="2" applyFont="1" applyBorder="1"/>
    <xf numFmtId="0" fontId="58" fillId="5" borderId="2" xfId="2" applyFont="1" applyFill="1" applyBorder="1"/>
    <xf numFmtId="0" fontId="58" fillId="0" borderId="80" xfId="2" applyFont="1" applyBorder="1" applyAlignment="1">
      <alignment vertical="center" wrapText="1"/>
    </xf>
    <xf numFmtId="0" fontId="58" fillId="0" borderId="2" xfId="2" applyFont="1" applyBorder="1" applyAlignment="1">
      <alignment vertical="center"/>
    </xf>
    <xf numFmtId="0" fontId="29" fillId="0" borderId="0" xfId="0" applyFont="1" applyAlignment="1">
      <alignment horizontal="left" vertical="top" wrapText="1"/>
    </xf>
    <xf numFmtId="0" fontId="0" fillId="0" borderId="16" xfId="0" applyBorder="1" applyAlignment="1">
      <alignment horizontal="center" vertical="center"/>
    </xf>
    <xf numFmtId="0" fontId="0" fillId="0" borderId="16" xfId="0" applyBorder="1" applyAlignment="1">
      <alignment vertical="top"/>
    </xf>
    <xf numFmtId="43" fontId="7" fillId="0" borderId="23" xfId="1" applyFont="1" applyBorder="1" applyAlignment="1">
      <alignment horizontal="left" vertical="center"/>
    </xf>
    <xf numFmtId="0" fontId="7" fillId="0" borderId="0" xfId="3" applyFont="1" applyAlignment="1">
      <alignment vertical="center"/>
    </xf>
    <xf numFmtId="0" fontId="21" fillId="0" borderId="0" xfId="3" applyAlignment="1">
      <alignment horizontal="left" vertical="center" indent="2"/>
    </xf>
    <xf numFmtId="0" fontId="7" fillId="0" borderId="0" xfId="3" applyFont="1" applyAlignment="1">
      <alignment horizontal="left" vertical="center" indent="2"/>
    </xf>
    <xf numFmtId="0" fontId="0" fillId="4" borderId="0" xfId="0" applyFill="1"/>
    <xf numFmtId="0" fontId="1" fillId="4" borderId="22" xfId="0" applyFont="1" applyFill="1" applyBorder="1" applyAlignment="1">
      <alignment horizontal="center" vertical="center" wrapText="1"/>
    </xf>
    <xf numFmtId="0" fontId="1" fillId="4" borderId="82" xfId="0" applyFont="1" applyFill="1" applyBorder="1" applyAlignment="1">
      <alignment horizontal="center" vertical="center" wrapText="1"/>
    </xf>
    <xf numFmtId="0" fontId="68" fillId="4" borderId="22" xfId="0" applyFont="1" applyFill="1" applyBorder="1" applyAlignment="1">
      <alignment horizontal="center" vertical="center" wrapText="1"/>
    </xf>
    <xf numFmtId="0" fontId="67" fillId="4" borderId="22" xfId="0" applyFont="1" applyFill="1" applyBorder="1" applyAlignment="1">
      <alignment horizontal="justify" vertical="center" wrapText="1"/>
    </xf>
    <xf numFmtId="0" fontId="0" fillId="4" borderId="22" xfId="0" applyFill="1" applyBorder="1" applyAlignment="1">
      <alignment horizontal="center" vertical="center" wrapText="1"/>
    </xf>
    <xf numFmtId="0" fontId="14" fillId="4" borderId="22" xfId="0" applyFont="1" applyFill="1" applyBorder="1" applyAlignment="1">
      <alignment horizontal="left" vertical="center" wrapText="1" indent="5"/>
    </xf>
    <xf numFmtId="0" fontId="68" fillId="0" borderId="0" xfId="0" applyFont="1" applyAlignment="1">
      <alignment horizontal="justify" vertical="center"/>
    </xf>
    <xf numFmtId="0" fontId="70" fillId="0" borderId="0" xfId="0" applyFont="1" applyAlignment="1">
      <alignment horizontal="justify" vertical="center"/>
    </xf>
    <xf numFmtId="0" fontId="69" fillId="0" borderId="0" xfId="0" applyFont="1" applyAlignment="1">
      <alignment horizontal="justify" vertical="center"/>
    </xf>
    <xf numFmtId="0" fontId="55" fillId="5" borderId="0" xfId="2" applyFont="1" applyFill="1" applyAlignment="1">
      <alignment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1" fillId="5" borderId="19"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21" xfId="0" applyFont="1" applyFill="1" applyBorder="1" applyAlignment="1">
      <alignment horizontal="left"/>
    </xf>
    <xf numFmtId="0" fontId="1" fillId="5" borderId="22" xfId="0" applyFont="1" applyFill="1" applyBorder="1" applyAlignment="1">
      <alignment horizontal="left"/>
    </xf>
    <xf numFmtId="0" fontId="15" fillId="3" borderId="10"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9"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15" xfId="0" applyFont="1" applyFill="1" applyBorder="1" applyAlignment="1">
      <alignment horizontal="center" vertical="center"/>
    </xf>
    <xf numFmtId="0" fontId="1" fillId="10" borderId="24"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46" fillId="0" borderId="0" xfId="0" applyFont="1" applyAlignment="1">
      <alignment horizontal="left" vertical="top" wrapText="1"/>
    </xf>
    <xf numFmtId="0" fontId="15" fillId="3" borderId="19" xfId="0" applyFont="1" applyFill="1" applyBorder="1" applyAlignment="1">
      <alignment horizontal="center" vertical="center" wrapText="1"/>
    </xf>
    <xf numFmtId="2" fontId="15" fillId="3" borderId="15" xfId="0" applyNumberFormat="1" applyFont="1" applyFill="1" applyBorder="1" applyAlignment="1">
      <alignment horizontal="left" vertical="top" wrapText="1"/>
    </xf>
    <xf numFmtId="0" fontId="1" fillId="10" borderId="15" xfId="0" applyFont="1" applyFill="1" applyBorder="1" applyAlignment="1">
      <alignment horizontal="left" vertical="center" wrapText="1"/>
    </xf>
    <xf numFmtId="0" fontId="1" fillId="10" borderId="24" xfId="0" applyFont="1" applyFill="1" applyBorder="1" applyAlignment="1">
      <alignment horizontal="left" vertical="center" wrapText="1"/>
    </xf>
    <xf numFmtId="0" fontId="1" fillId="10" borderId="17" xfId="0" applyFont="1" applyFill="1" applyBorder="1" applyAlignment="1">
      <alignment horizontal="left" vertical="center" wrapText="1"/>
    </xf>
    <xf numFmtId="0" fontId="15" fillId="3" borderId="68" xfId="0" applyFont="1" applyFill="1" applyBorder="1" applyAlignment="1">
      <alignment horizontal="center" vertical="center" wrapText="1"/>
    </xf>
    <xf numFmtId="0" fontId="15" fillId="3" borderId="71" xfId="0" applyFont="1" applyFill="1" applyBorder="1" applyAlignment="1">
      <alignment horizontal="center" vertical="center" wrapText="1"/>
    </xf>
    <xf numFmtId="0" fontId="15" fillId="3" borderId="69" xfId="0" applyFont="1" applyFill="1" applyBorder="1" applyAlignment="1">
      <alignment horizontal="center" vertical="center" wrapText="1"/>
    </xf>
    <xf numFmtId="0" fontId="15" fillId="3" borderId="70" xfId="0" applyFont="1" applyFill="1" applyBorder="1" applyAlignment="1">
      <alignment horizontal="center" vertical="center"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5" borderId="14" xfId="0" applyFill="1" applyBorder="1" applyAlignment="1">
      <alignment horizontal="center" vertical="top" wrapText="1"/>
    </xf>
    <xf numFmtId="0" fontId="0" fillId="5" borderId="0" xfId="0" applyFill="1" applyAlignment="1">
      <alignment horizontal="center" vertical="top" wrapText="1"/>
    </xf>
    <xf numFmtId="0" fontId="18"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42" fillId="0" borderId="0" xfId="0" applyFont="1" applyAlignment="1">
      <alignment vertical="top" wrapText="1"/>
    </xf>
    <xf numFmtId="0" fontId="7" fillId="0" borderId="0" xfId="0" applyFont="1" applyAlignment="1">
      <alignment vertical="top"/>
    </xf>
    <xf numFmtId="0" fontId="7" fillId="0" borderId="21" xfId="0" applyFont="1" applyBorder="1" applyAlignment="1">
      <alignment vertical="top"/>
    </xf>
    <xf numFmtId="0" fontId="18" fillId="0" borderId="0" xfId="0" applyFont="1" applyAlignment="1">
      <alignment vertical="top" wrapText="1"/>
    </xf>
    <xf numFmtId="0" fontId="42" fillId="0" borderId="21" xfId="0" applyFont="1" applyBorder="1" applyAlignment="1">
      <alignment vertical="top" wrapText="1"/>
    </xf>
    <xf numFmtId="0" fontId="53" fillId="3" borderId="18" xfId="2" applyFont="1" applyFill="1" applyBorder="1" applyAlignment="1">
      <alignment horizontal="center" vertical="center" wrapText="1"/>
    </xf>
    <xf numFmtId="0" fontId="53" fillId="3" borderId="64" xfId="2" applyFont="1" applyFill="1" applyBorder="1" applyAlignment="1">
      <alignment horizontal="center" vertical="center" wrapText="1"/>
    </xf>
    <xf numFmtId="0" fontId="55" fillId="5" borderId="13" xfId="2" applyFont="1" applyFill="1" applyBorder="1" applyAlignment="1">
      <alignment horizontal="center" vertical="center"/>
    </xf>
    <xf numFmtId="0" fontId="55" fillId="5" borderId="67" xfId="2" applyFont="1" applyFill="1" applyBorder="1" applyAlignment="1">
      <alignment horizontal="center" vertical="center"/>
    </xf>
    <xf numFmtId="0" fontId="40" fillId="0" borderId="0" xfId="2" applyFont="1" applyAlignment="1">
      <alignment horizontal="left" vertical="center" wrapText="1"/>
    </xf>
    <xf numFmtId="0" fontId="59" fillId="0" borderId="0" xfId="2" applyFont="1" applyAlignment="1">
      <alignment vertical="center" wrapText="1"/>
    </xf>
    <xf numFmtId="0" fontId="57" fillId="3" borderId="80" xfId="2" applyFont="1" applyFill="1" applyBorder="1" applyAlignment="1">
      <alignment horizontal="center" vertical="center" wrapText="1"/>
    </xf>
    <xf numFmtId="0" fontId="57" fillId="3" borderId="81" xfId="2" applyFont="1" applyFill="1" applyBorder="1" applyAlignment="1">
      <alignment horizontal="center" vertical="center" wrapText="1"/>
    </xf>
    <xf numFmtId="0" fontId="66" fillId="4" borderId="84" xfId="0" applyFont="1" applyFill="1" applyBorder="1" applyAlignment="1">
      <alignment vertical="center" wrapText="1"/>
    </xf>
    <xf numFmtId="0" fontId="66" fillId="4" borderId="83" xfId="0" applyFont="1" applyFill="1" applyBorder="1" applyAlignment="1">
      <alignment vertical="center" wrapText="1"/>
    </xf>
    <xf numFmtId="0" fontId="66" fillId="4" borderId="82" xfId="0" applyFont="1" applyFill="1" applyBorder="1" applyAlignment="1">
      <alignment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84" xfId="0" applyFont="1" applyFill="1" applyBorder="1" applyAlignment="1">
      <alignment horizontal="center" vertical="center" wrapText="1"/>
    </xf>
    <xf numFmtId="0" fontId="1" fillId="4" borderId="83" xfId="0" applyFont="1" applyFill="1" applyBorder="1" applyAlignment="1">
      <alignment horizontal="center" vertical="center" wrapText="1"/>
    </xf>
    <xf numFmtId="0" fontId="1" fillId="4" borderId="82" xfId="0" applyFont="1" applyFill="1" applyBorder="1" applyAlignment="1">
      <alignment horizontal="center" vertical="center" wrapText="1"/>
    </xf>
    <xf numFmtId="0" fontId="66" fillId="4" borderId="84" xfId="0" applyFont="1" applyFill="1" applyBorder="1" applyAlignment="1">
      <alignment horizontal="center" vertical="center" wrapText="1"/>
    </xf>
    <xf numFmtId="0" fontId="66" fillId="4" borderId="83" xfId="0" applyFont="1" applyFill="1" applyBorder="1" applyAlignment="1">
      <alignment horizontal="center" vertical="center" wrapText="1"/>
    </xf>
    <xf numFmtId="0" fontId="66" fillId="4" borderId="82" xfId="0" applyFont="1" applyFill="1" applyBorder="1" applyAlignment="1">
      <alignment horizontal="center" vertical="center" wrapText="1"/>
    </xf>
    <xf numFmtId="0" fontId="0" fillId="4" borderId="84" xfId="0" applyFill="1" applyBorder="1" applyAlignment="1">
      <alignment horizontal="center" vertical="center" wrapText="1"/>
    </xf>
    <xf numFmtId="0" fontId="0" fillId="4" borderId="83" xfId="0" applyFill="1" applyBorder="1" applyAlignment="1">
      <alignment horizontal="center" vertical="center" wrapText="1"/>
    </xf>
    <xf numFmtId="0" fontId="0" fillId="4" borderId="82" xfId="0"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63" fillId="4" borderId="29" xfId="0" applyFont="1" applyFill="1" applyBorder="1" applyAlignment="1">
      <alignment horizontal="center" vertical="center" wrapText="1"/>
    </xf>
    <xf numFmtId="0" fontId="63" fillId="4" borderId="31" xfId="0" applyFont="1" applyFill="1" applyBorder="1" applyAlignment="1">
      <alignment horizontal="center" vertical="center" wrapText="1"/>
    </xf>
    <xf numFmtId="0" fontId="64" fillId="4" borderId="84" xfId="0" applyFont="1" applyFill="1" applyBorder="1" applyAlignment="1">
      <alignment horizontal="center" vertical="center" wrapText="1"/>
    </xf>
    <xf numFmtId="0" fontId="64" fillId="4" borderId="82" xfId="0" applyFont="1" applyFill="1" applyBorder="1" applyAlignment="1">
      <alignment horizontal="center" vertical="center" wrapText="1"/>
    </xf>
    <xf numFmtId="0" fontId="1" fillId="4" borderId="84" xfId="0" applyFont="1" applyFill="1" applyBorder="1" applyAlignment="1">
      <alignment vertical="center" wrapText="1"/>
    </xf>
    <xf numFmtId="0" fontId="1" fillId="4" borderId="83" xfId="0" applyFont="1" applyFill="1" applyBorder="1" applyAlignment="1">
      <alignment vertical="center" wrapText="1"/>
    </xf>
    <xf numFmtId="0" fontId="1" fillId="4" borderId="82" xfId="0" applyFont="1" applyFill="1" applyBorder="1" applyAlignment="1">
      <alignment vertical="center" wrapText="1"/>
    </xf>
    <xf numFmtId="0" fontId="65" fillId="4" borderId="84" xfId="0" applyFont="1" applyFill="1" applyBorder="1" applyAlignment="1">
      <alignment horizontal="center" vertical="center" wrapText="1"/>
    </xf>
    <xf numFmtId="0" fontId="65" fillId="4" borderId="83" xfId="0" applyFont="1" applyFill="1" applyBorder="1" applyAlignment="1">
      <alignment horizontal="center" vertical="center" wrapText="1"/>
    </xf>
    <xf numFmtId="0" fontId="65" fillId="4" borderId="82" xfId="0" applyFont="1" applyFill="1" applyBorder="1" applyAlignment="1">
      <alignment horizontal="center" vertical="center" wrapText="1"/>
    </xf>
    <xf numFmtId="0" fontId="0" fillId="4" borderId="0" xfId="0" quotePrefix="1" applyFill="1" applyAlignment="1">
      <alignment horizontal="left" vertical="center"/>
    </xf>
    <xf numFmtId="0" fontId="0" fillId="4" borderId="0" xfId="0" applyFill="1" applyAlignment="1">
      <alignment horizontal="left" vertical="center"/>
    </xf>
    <xf numFmtId="0" fontId="0" fillId="4" borderId="0" xfId="0" applyFill="1" applyAlignment="1">
      <alignment horizontal="left" vertical="top" wrapText="1"/>
    </xf>
    <xf numFmtId="0" fontId="3" fillId="4" borderId="0" xfId="0" applyFont="1" applyFill="1" applyAlignment="1">
      <alignment horizontal="left" vertical="center"/>
    </xf>
  </cellXfs>
  <cellStyles count="4">
    <cellStyle name="Lien hypertexte" xfId="3" builtinId="8"/>
    <cellStyle name="Milliers" xfId="1" builtinId="3"/>
    <cellStyle name="Normal" xfId="0" builtinId="0"/>
    <cellStyle name="Normal 2" xfId="2"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7029598" y="2998892"/>
          <a:ext cx="3111626" cy="2341633"/>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76</xdr:row>
      <xdr:rowOff>789214</xdr:rowOff>
    </xdr:from>
    <xdr:to>
      <xdr:col>0</xdr:col>
      <xdr:colOff>1741714</xdr:colOff>
      <xdr:row>83</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87</xdr:row>
      <xdr:rowOff>925284</xdr:rowOff>
    </xdr:from>
    <xdr:to>
      <xdr:col>0</xdr:col>
      <xdr:colOff>1741714</xdr:colOff>
      <xdr:row>93</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77</xdr:row>
      <xdr:rowOff>33866</xdr:rowOff>
    </xdr:from>
    <xdr:to>
      <xdr:col>3</xdr:col>
      <xdr:colOff>1241426</xdr:colOff>
      <xdr:row>77</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77</xdr:row>
      <xdr:rowOff>128966</xdr:rowOff>
    </xdr:from>
    <xdr:to>
      <xdr:col>4</xdr:col>
      <xdr:colOff>884857</xdr:colOff>
      <xdr:row>77</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77</xdr:row>
      <xdr:rowOff>66193</xdr:rowOff>
    </xdr:from>
    <xdr:to>
      <xdr:col>5</xdr:col>
      <xdr:colOff>761999</xdr:colOff>
      <xdr:row>77</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77</xdr:row>
      <xdr:rowOff>133156</xdr:rowOff>
    </xdr:from>
    <xdr:to>
      <xdr:col>7</xdr:col>
      <xdr:colOff>482601</xdr:colOff>
      <xdr:row>77</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77</xdr:row>
      <xdr:rowOff>50801</xdr:rowOff>
    </xdr:from>
    <xdr:to>
      <xdr:col>7</xdr:col>
      <xdr:colOff>1261533</xdr:colOff>
      <xdr:row>77</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24</xdr:row>
      <xdr:rowOff>201687</xdr:rowOff>
    </xdr:from>
    <xdr:to>
      <xdr:col>3</xdr:col>
      <xdr:colOff>996530</xdr:colOff>
      <xdr:row>25</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24</xdr:row>
      <xdr:rowOff>195639</xdr:rowOff>
    </xdr:from>
    <xdr:to>
      <xdr:col>5</xdr:col>
      <xdr:colOff>997687</xdr:colOff>
      <xdr:row>25</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24</xdr:row>
      <xdr:rowOff>198965</xdr:rowOff>
    </xdr:from>
    <xdr:to>
      <xdr:col>7</xdr:col>
      <xdr:colOff>1065170</xdr:colOff>
      <xdr:row>25</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24</xdr:row>
      <xdr:rowOff>148968</xdr:rowOff>
    </xdr:from>
    <xdr:to>
      <xdr:col>7</xdr:col>
      <xdr:colOff>421092</xdr:colOff>
      <xdr:row>25</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24</xdr:row>
      <xdr:rowOff>301365</xdr:rowOff>
    </xdr:from>
    <xdr:to>
      <xdr:col>4</xdr:col>
      <xdr:colOff>871317</xdr:colOff>
      <xdr:row>25</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88</xdr:row>
      <xdr:rowOff>231560</xdr:rowOff>
    </xdr:from>
    <xdr:to>
      <xdr:col>4</xdr:col>
      <xdr:colOff>1166314</xdr:colOff>
      <xdr:row>88</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88</xdr:row>
      <xdr:rowOff>110067</xdr:rowOff>
    </xdr:from>
    <xdr:to>
      <xdr:col>5</xdr:col>
      <xdr:colOff>694267</xdr:colOff>
      <xdr:row>88</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88</xdr:row>
      <xdr:rowOff>237068</xdr:rowOff>
    </xdr:from>
    <xdr:to>
      <xdr:col>7</xdr:col>
      <xdr:colOff>643468</xdr:colOff>
      <xdr:row>88</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88</xdr:row>
      <xdr:rowOff>110066</xdr:rowOff>
    </xdr:from>
    <xdr:to>
      <xdr:col>7</xdr:col>
      <xdr:colOff>1397000</xdr:colOff>
      <xdr:row>88</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88</xdr:row>
      <xdr:rowOff>127000</xdr:rowOff>
    </xdr:from>
    <xdr:to>
      <xdr:col>3</xdr:col>
      <xdr:colOff>1320800</xdr:colOff>
      <xdr:row>88</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42</xdr:row>
      <xdr:rowOff>116417</xdr:rowOff>
    </xdr:from>
    <xdr:to>
      <xdr:col>3</xdr:col>
      <xdr:colOff>999250</xdr:colOff>
      <xdr:row>44</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43</xdr:row>
      <xdr:rowOff>52916</xdr:rowOff>
    </xdr:from>
    <xdr:to>
      <xdr:col>4</xdr:col>
      <xdr:colOff>862446</xdr:colOff>
      <xdr:row>44</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42</xdr:row>
      <xdr:rowOff>105833</xdr:rowOff>
    </xdr:from>
    <xdr:to>
      <xdr:col>5</xdr:col>
      <xdr:colOff>1052167</xdr:colOff>
      <xdr:row>44</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42</xdr:row>
      <xdr:rowOff>105833</xdr:rowOff>
    </xdr:from>
    <xdr:to>
      <xdr:col>7</xdr:col>
      <xdr:colOff>222330</xdr:colOff>
      <xdr:row>44</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42</xdr:row>
      <xdr:rowOff>74084</xdr:rowOff>
    </xdr:from>
    <xdr:to>
      <xdr:col>7</xdr:col>
      <xdr:colOff>1041583</xdr:colOff>
      <xdr:row>44</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xdr:colOff>
      <xdr:row>0</xdr:row>
      <xdr:rowOff>0</xdr:rowOff>
    </xdr:from>
    <xdr:to>
      <xdr:col>6</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xdr:from>
      <xdr:col>1</xdr:col>
      <xdr:colOff>175261</xdr:colOff>
      <xdr:row>11</xdr:row>
      <xdr:rowOff>53340</xdr:rowOff>
    </xdr:from>
    <xdr:to>
      <xdr:col>3</xdr:col>
      <xdr:colOff>1295400</xdr:colOff>
      <xdr:row>22</xdr:row>
      <xdr:rowOff>99060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41961" y="4030980"/>
          <a:ext cx="6370319"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u="sng">
              <a:solidFill>
                <a:schemeClr val="dk1"/>
              </a:solidFill>
              <a:effectLst/>
              <a:latin typeface="+mn-lt"/>
              <a:ea typeface="+mn-ea"/>
              <a:cs typeface="+mn-cs"/>
            </a:rPr>
            <a:t>Liste de choix de TRL</a:t>
          </a:r>
          <a:endParaRPr lang="fr-FR" b="1" u="sng">
            <a:effectLst/>
          </a:endParaRPr>
        </a:p>
        <a:p>
          <a:pPr rtl="0" eaLnBrk="1" fontAlgn="t" latinLnBrk="0" hangingPunct="1"/>
          <a:r>
            <a:rPr lang="fr-FR" sz="1100">
              <a:solidFill>
                <a:schemeClr val="dk1"/>
              </a:solidFill>
              <a:effectLst/>
              <a:latin typeface="+mn-lt"/>
              <a:ea typeface="+mn-ea"/>
              <a:cs typeface="+mn-cs"/>
            </a:rPr>
            <a:t>TRL 1 : Observation du principe de base</a:t>
          </a:r>
          <a:endParaRPr lang="fr-FR">
            <a:effectLst/>
          </a:endParaRPr>
        </a:p>
        <a:p>
          <a:pPr rtl="0" eaLnBrk="1" fontAlgn="t" latinLnBrk="0" hangingPunct="1"/>
          <a:r>
            <a:rPr lang="fr-FR" sz="1100">
              <a:solidFill>
                <a:schemeClr val="dk1"/>
              </a:solidFill>
              <a:effectLst/>
              <a:latin typeface="+mn-lt"/>
              <a:ea typeface="+mn-ea"/>
              <a:cs typeface="+mn-cs"/>
            </a:rPr>
            <a:t>TRL 2 : Formulation du concept technologique</a:t>
          </a:r>
          <a:endParaRPr lang="fr-FR">
            <a:effectLst/>
          </a:endParaRPr>
        </a:p>
        <a:p>
          <a:pPr rtl="0" eaLnBrk="1" fontAlgn="t" latinLnBrk="0" hangingPunct="1"/>
          <a:r>
            <a:rPr lang="fr-FR" sz="1100">
              <a:solidFill>
                <a:schemeClr val="dk1"/>
              </a:solidFill>
              <a:effectLst/>
              <a:latin typeface="+mn-lt"/>
              <a:ea typeface="+mn-ea"/>
              <a:cs typeface="+mn-cs"/>
            </a:rPr>
            <a:t>TRL 3 : Preuve expérimentale de concept (fonction critique analysée et expérimentée)</a:t>
          </a:r>
          <a:endParaRPr lang="fr-FR">
            <a:effectLst/>
          </a:endParaRPr>
        </a:p>
        <a:p>
          <a:pPr rtl="0" eaLnBrk="1" fontAlgn="t" latinLnBrk="0" hangingPunct="1"/>
          <a:r>
            <a:rPr lang="fr-FR" sz="1100">
              <a:solidFill>
                <a:schemeClr val="dk1"/>
              </a:solidFill>
              <a:effectLst/>
              <a:latin typeface="+mn-lt"/>
              <a:ea typeface="+mn-ea"/>
              <a:cs typeface="+mn-cs"/>
            </a:rPr>
            <a:t>TRL 4 : Validation de la technologie (composants) en laboratoire</a:t>
          </a:r>
          <a:endParaRPr lang="fr-FR">
            <a:effectLst/>
          </a:endParaRPr>
        </a:p>
        <a:p>
          <a:pPr rtl="0" eaLnBrk="1" fontAlgn="t" latinLnBrk="0" hangingPunct="1"/>
          <a:r>
            <a:rPr lang="fr-FR" sz="1100">
              <a:solidFill>
                <a:schemeClr val="dk1"/>
              </a:solidFill>
              <a:effectLst/>
              <a:latin typeface="+mn-lt"/>
              <a:ea typeface="+mn-ea"/>
              <a:cs typeface="+mn-cs"/>
            </a:rPr>
            <a:t>TRL 5 : Validation de la technologie (composants)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6 : Démonstration de la technologie (prototype)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7 : Démonstration du système complet (démonstrateur) en environnement opérationnel (réel)</a:t>
          </a:r>
          <a:endParaRPr lang="fr-FR">
            <a:effectLst/>
          </a:endParaRPr>
        </a:p>
        <a:p>
          <a:pPr rtl="0" eaLnBrk="1" fontAlgn="t" latinLnBrk="0" hangingPunct="1"/>
          <a:r>
            <a:rPr lang="fr-FR" sz="1100">
              <a:solidFill>
                <a:schemeClr val="dk1"/>
              </a:solidFill>
              <a:effectLst/>
              <a:latin typeface="+mn-lt"/>
              <a:ea typeface="+mn-ea"/>
              <a:cs typeface="+mn-cs"/>
            </a:rPr>
            <a:t>TRL 8 : Qualification d'un système complet final par des tests en environnement opérationnel </a:t>
          </a:r>
          <a:endParaRPr lang="fr-FR">
            <a:effectLst/>
          </a:endParaRPr>
        </a:p>
        <a:p>
          <a:pPr rtl="0" eaLnBrk="1" fontAlgn="t" latinLnBrk="0" hangingPunct="1"/>
          <a:r>
            <a:rPr lang="fr-FR" sz="1100">
              <a:solidFill>
                <a:schemeClr val="dk1"/>
              </a:solidFill>
              <a:effectLst/>
              <a:latin typeface="+mn-lt"/>
              <a:ea typeface="+mn-ea"/>
              <a:cs typeface="+mn-cs"/>
            </a:rPr>
            <a:t>TRL 9 : Validation d'un système réel en environnement opérationnel, prêt à être commercialisé</a:t>
          </a:r>
          <a:endParaRPr lang="fr-FR">
            <a:effectLst/>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0" totalsRowShown="0" headerRowDxfId="7" dataDxfId="6" tableBorderDxfId="5">
  <autoFilter ref="B1:B10"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zoomScale="90" zoomScaleNormal="90" workbookViewId="0">
      <pane ySplit="3" topLeftCell="A4" activePane="bottomLeft" state="frozen"/>
      <selection pane="bottomLeft" activeCell="B6" sqref="B6"/>
    </sheetView>
  </sheetViews>
  <sheetFormatPr baseColWidth="10" defaultColWidth="11.453125" defaultRowHeight="14.5"/>
  <cols>
    <col min="1" max="1" width="3.453125" style="35" customWidth="1"/>
    <col min="2" max="2" width="255.54296875" style="35" customWidth="1"/>
    <col min="3" max="4" width="15.08984375" style="35" customWidth="1"/>
    <col min="5" max="5" width="18.90625" style="35" bestFit="1" customWidth="1"/>
    <col min="6" max="6" width="15.6328125" style="35" bestFit="1" customWidth="1"/>
    <col min="7" max="7" width="15.08984375" style="35" customWidth="1"/>
    <col min="8" max="8" width="15" style="35" customWidth="1"/>
    <col min="9" max="9" width="21.36328125" style="35" customWidth="1"/>
    <col min="10" max="10" width="30.453125" style="35" customWidth="1"/>
    <col min="11" max="11" width="23.90625" style="35" customWidth="1"/>
    <col min="12" max="12" width="50.36328125" style="35" customWidth="1"/>
    <col min="13" max="13" width="33.54296875" style="35" hidden="1" customWidth="1"/>
    <col min="14" max="16384" width="11.453125" style="35"/>
  </cols>
  <sheetData>
    <row r="1" spans="2:12" ht="111.75" customHeight="1"/>
    <row r="2" spans="2:12">
      <c r="K2" s="36"/>
      <c r="L2" s="37"/>
    </row>
    <row r="3" spans="2:12" ht="28.5">
      <c r="B3" s="77" t="s">
        <v>186</v>
      </c>
    </row>
    <row r="5" spans="2:12" s="38" customFormat="1" ht="250.25" customHeight="1">
      <c r="B5" s="38" t="s">
        <v>185</v>
      </c>
    </row>
    <row r="6" spans="2:12" s="38" customFormat="1"/>
    <row r="7" spans="2:12" s="38" customFormat="1" ht="280.25" customHeight="1">
      <c r="B7" s="38" t="s">
        <v>143</v>
      </c>
    </row>
    <row r="8" spans="2:12" ht="408.75" customHeight="1">
      <c r="B8" s="39" t="s">
        <v>163</v>
      </c>
    </row>
    <row r="9" spans="2:12" ht="36.65" customHeight="1">
      <c r="B9" s="39"/>
    </row>
    <row r="10" spans="2:12" s="38" customFormat="1" ht="333.65" customHeight="1">
      <c r="B10" s="78" t="s">
        <v>45</v>
      </c>
    </row>
    <row r="11" spans="2:12" s="38" customFormat="1"/>
    <row r="12" spans="2:12" ht="18.5">
      <c r="B12" s="213" t="s">
        <v>86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4.5"/>
  <cols>
    <col min="2" max="2" width="12.453125" customWidth="1"/>
    <col min="3" max="3" width="1.36328125" customWidth="1"/>
    <col min="4" max="4" width="12.6328125" customWidth="1"/>
    <col min="5" max="5" width="2.08984375" customWidth="1"/>
    <col min="6" max="6" width="13.08984375" customWidth="1"/>
    <col min="7" max="7" width="1.54296875" customWidth="1"/>
    <col min="8" max="8" width="14.54296875" customWidth="1"/>
    <col min="9" max="9" width="1.90625" customWidth="1"/>
    <col min="10" max="10" width="21.54296875" customWidth="1"/>
  </cols>
  <sheetData>
    <row r="2" spans="2:11">
      <c r="B2" s="231" t="s">
        <v>20</v>
      </c>
      <c r="C2" s="231"/>
      <c r="D2" s="231"/>
      <c r="E2" s="231"/>
      <c r="F2" s="231"/>
      <c r="G2" s="231"/>
      <c r="H2" s="231"/>
      <c r="I2" s="231"/>
      <c r="J2" s="231"/>
    </row>
    <row r="3" spans="2:11" ht="27.9" customHeight="1">
      <c r="B3" s="233"/>
      <c r="C3" s="233"/>
      <c r="D3" s="233"/>
      <c r="E3" s="235"/>
      <c r="F3" s="233"/>
      <c r="G3" s="233"/>
      <c r="H3" s="233"/>
      <c r="I3" s="233"/>
      <c r="J3" s="234"/>
    </row>
    <row r="4" spans="2:11">
      <c r="B4" s="231" t="s">
        <v>1</v>
      </c>
      <c r="C4" s="231"/>
      <c r="D4" s="231"/>
      <c r="E4" s="11"/>
      <c r="F4" s="232" t="s">
        <v>4</v>
      </c>
      <c r="G4" s="233"/>
      <c r="H4" s="233"/>
      <c r="I4" s="233"/>
      <c r="J4" s="234"/>
    </row>
    <row r="5" spans="2:11">
      <c r="B5" s="236"/>
      <c r="C5" s="236"/>
      <c r="D5" s="236"/>
      <c r="E5" s="236"/>
      <c r="F5" s="236"/>
      <c r="G5" s="236"/>
      <c r="H5" s="236"/>
      <c r="I5" s="236"/>
      <c r="J5" s="236"/>
      <c r="K5" s="236"/>
    </row>
    <row r="6" spans="2:11" ht="65">
      <c r="B6" s="12" t="s">
        <v>18</v>
      </c>
      <c r="C6" s="13"/>
      <c r="D6" s="12" t="s">
        <v>19</v>
      </c>
      <c r="E6" s="13"/>
      <c r="F6" s="14" t="s">
        <v>6</v>
      </c>
      <c r="G6" s="15"/>
      <c r="H6" s="14" t="s">
        <v>7</v>
      </c>
      <c r="I6" s="15"/>
      <c r="J6" s="14" t="s">
        <v>9</v>
      </c>
    </row>
    <row r="7" spans="2:11">
      <c r="B7" s="7"/>
      <c r="D7" s="8"/>
      <c r="F7" s="8"/>
      <c r="H7" s="8"/>
      <c r="J7" s="8"/>
    </row>
    <row r="8" spans="2:11" ht="26">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topLeftCell="A18" zoomScale="70" zoomScaleNormal="70" workbookViewId="0">
      <selection activeCell="D21" sqref="D21:D22"/>
    </sheetView>
  </sheetViews>
  <sheetFormatPr baseColWidth="10" defaultRowHeight="14.5" outlineLevelRow="1"/>
  <cols>
    <col min="1" max="1" width="5.36328125" customWidth="1"/>
    <col min="2" max="2" width="25.6328125" customWidth="1"/>
    <col min="3" max="3" width="26.54296875" style="19" customWidth="1"/>
    <col min="4" max="4" width="43" style="20" customWidth="1"/>
    <col min="5" max="5" width="9" style="2" customWidth="1"/>
    <col min="6" max="6" width="54.36328125" style="1" customWidth="1"/>
    <col min="7" max="7" width="21.36328125" style="1" customWidth="1"/>
    <col min="8" max="8" width="39.36328125" style="2" customWidth="1"/>
    <col min="9" max="9" width="68.54296875" style="20" customWidth="1"/>
    <col min="10" max="10" width="21" customWidth="1"/>
    <col min="12" max="12" width="28.54296875" style="74" customWidth="1"/>
    <col min="13" max="13" width="28" customWidth="1"/>
    <col min="14" max="14" width="24.54296875" customWidth="1"/>
    <col min="16" max="16" width="21.90625" customWidth="1"/>
  </cols>
  <sheetData>
    <row r="1" spans="2:16" ht="21.5" thickBot="1">
      <c r="B1" s="87" t="s">
        <v>58</v>
      </c>
      <c r="J1" s="4"/>
      <c r="K1" s="5"/>
      <c r="L1" s="75"/>
      <c r="M1" s="3"/>
      <c r="N1" s="3"/>
      <c r="O1" s="6"/>
      <c r="P1" s="4"/>
    </row>
    <row r="2" spans="2:16" ht="15.75" customHeight="1">
      <c r="B2" s="246" t="s">
        <v>46</v>
      </c>
      <c r="C2" s="247"/>
      <c r="D2" s="247"/>
      <c r="E2" s="240"/>
      <c r="F2" s="240"/>
      <c r="G2" s="240"/>
      <c r="H2" s="240"/>
      <c r="I2" s="241"/>
      <c r="J2" s="2"/>
      <c r="K2" s="5"/>
      <c r="L2" s="75"/>
      <c r="M2" s="3"/>
      <c r="N2" s="3"/>
      <c r="O2" s="6"/>
      <c r="P2" s="4"/>
    </row>
    <row r="3" spans="2:16" ht="21" customHeight="1">
      <c r="B3" s="248"/>
      <c r="C3" s="249"/>
      <c r="D3" s="249"/>
      <c r="E3" s="242"/>
      <c r="F3" s="242"/>
      <c r="G3" s="242"/>
      <c r="H3" s="242"/>
      <c r="I3" s="243"/>
      <c r="J3" s="2"/>
      <c r="K3" s="5"/>
      <c r="L3" s="75"/>
      <c r="M3" s="3"/>
      <c r="N3" s="3"/>
      <c r="O3" s="6"/>
      <c r="P3" s="4"/>
    </row>
    <row r="4" spans="2:16" ht="21" customHeight="1">
      <c r="B4" s="248"/>
      <c r="C4" s="249"/>
      <c r="D4" s="249"/>
      <c r="E4" s="242"/>
      <c r="F4" s="242"/>
      <c r="G4" s="242"/>
      <c r="H4" s="242"/>
      <c r="I4" s="243"/>
      <c r="J4" s="2"/>
      <c r="K4" s="5"/>
      <c r="L4" s="75"/>
      <c r="M4" s="3"/>
      <c r="N4" s="3"/>
      <c r="O4" s="6"/>
      <c r="P4" s="4"/>
    </row>
    <row r="5" spans="2:16" ht="14.4" customHeight="1" thickBot="1">
      <c r="B5" s="250"/>
      <c r="C5" s="251"/>
      <c r="D5" s="251"/>
      <c r="E5" s="244"/>
      <c r="F5" s="244"/>
      <c r="G5" s="244"/>
      <c r="H5" s="244"/>
      <c r="I5" s="245"/>
      <c r="J5" s="2"/>
      <c r="K5" s="5"/>
      <c r="L5" s="75"/>
      <c r="M5" s="3"/>
      <c r="N5" s="3"/>
      <c r="O5" s="6"/>
      <c r="P5" s="4"/>
    </row>
    <row r="6" spans="2:16" ht="69.650000000000006" customHeight="1" thickBot="1">
      <c r="B6" s="263" t="s">
        <v>109</v>
      </c>
      <c r="C6" s="256" t="s">
        <v>148</v>
      </c>
      <c r="D6" s="256"/>
      <c r="E6" s="150"/>
      <c r="F6" s="150"/>
      <c r="G6" s="150"/>
      <c r="H6" s="150"/>
      <c r="I6" s="151"/>
      <c r="J6" s="2"/>
      <c r="K6" s="5"/>
      <c r="L6" s="75"/>
      <c r="M6" s="3"/>
      <c r="N6" s="3"/>
      <c r="O6" s="6"/>
      <c r="P6" s="4"/>
    </row>
    <row r="7" spans="2:16" ht="119.4" customHeight="1" thickBot="1">
      <c r="B7" s="264"/>
      <c r="C7" s="261" t="s">
        <v>147</v>
      </c>
      <c r="D7" s="262"/>
      <c r="E7" s="237"/>
      <c r="F7" s="238"/>
      <c r="G7" s="238"/>
      <c r="H7" s="238"/>
      <c r="I7" s="239"/>
      <c r="J7" s="4"/>
      <c r="K7" s="5"/>
      <c r="L7" s="75"/>
      <c r="M7" s="3"/>
      <c r="N7" s="3"/>
      <c r="O7" s="6"/>
      <c r="P7" s="4"/>
    </row>
    <row r="8" spans="2:16" ht="80.400000000000006" customHeight="1">
      <c r="B8" s="256" t="s">
        <v>110</v>
      </c>
      <c r="C8" s="256"/>
      <c r="D8" s="256"/>
      <c r="E8" s="156"/>
      <c r="F8" s="156"/>
      <c r="G8" s="156"/>
      <c r="H8" s="156"/>
      <c r="I8" s="156"/>
      <c r="J8" s="4"/>
      <c r="K8" s="5"/>
      <c r="L8" s="75"/>
      <c r="M8" s="3"/>
      <c r="N8" s="3"/>
      <c r="O8" s="6"/>
      <c r="P8" s="4"/>
    </row>
    <row r="9" spans="2:16">
      <c r="B9" s="109"/>
      <c r="C9" s="108"/>
      <c r="D9" s="108"/>
      <c r="E9" s="18"/>
      <c r="J9" s="4"/>
      <c r="K9" s="5"/>
      <c r="L9" s="75"/>
      <c r="M9" s="3"/>
      <c r="N9" s="3"/>
      <c r="O9" s="6"/>
      <c r="P9" s="4"/>
    </row>
    <row r="10" spans="2:16" ht="17.5">
      <c r="B10" s="80" t="s">
        <v>78</v>
      </c>
      <c r="C10" s="108"/>
      <c r="D10" s="108"/>
      <c r="E10" s="18"/>
      <c r="J10" s="4"/>
      <c r="K10" s="5"/>
      <c r="L10" s="75"/>
      <c r="M10" s="3"/>
      <c r="N10" s="3"/>
      <c r="O10" s="6"/>
      <c r="P10" s="4"/>
    </row>
    <row r="11" spans="2:16" ht="65.400000000000006" hidden="1" customHeight="1" outlineLevel="1">
      <c r="B11" s="255" t="s">
        <v>77</v>
      </c>
      <c r="C11" s="255"/>
      <c r="D11" s="255"/>
      <c r="E11" s="18"/>
      <c r="J11" s="4"/>
      <c r="K11" s="5"/>
      <c r="L11" s="75"/>
      <c r="M11" s="3"/>
      <c r="N11" s="3"/>
      <c r="O11" s="6"/>
      <c r="P11" s="4"/>
    </row>
    <row r="12" spans="2:16" collapsed="1">
      <c r="J12" s="4"/>
      <c r="K12" s="5"/>
      <c r="L12" s="75"/>
      <c r="M12" s="3"/>
      <c r="N12" s="3"/>
      <c r="O12" s="6"/>
      <c r="P12" s="4"/>
    </row>
    <row r="13" spans="2:16" s="17" customFormat="1" ht="78" customHeight="1">
      <c r="B13" s="252" t="s">
        <v>104</v>
      </c>
      <c r="C13" s="252"/>
      <c r="D13" s="252"/>
      <c r="E13" s="30" t="s">
        <v>11</v>
      </c>
      <c r="F13" s="72" t="s">
        <v>140</v>
      </c>
      <c r="G13" s="72" t="s">
        <v>47</v>
      </c>
      <c r="H13" s="137" t="s">
        <v>141</v>
      </c>
      <c r="I13" s="73" t="s">
        <v>50</v>
      </c>
      <c r="L13" s="76"/>
    </row>
    <row r="14" spans="2:16" ht="116">
      <c r="B14" s="257" t="s">
        <v>149</v>
      </c>
      <c r="C14" s="258" t="s">
        <v>67</v>
      </c>
      <c r="D14" s="40" t="s">
        <v>54</v>
      </c>
      <c r="E14" s="31"/>
      <c r="F14" s="31"/>
      <c r="G14" s="31"/>
      <c r="H14" s="31"/>
      <c r="I14" s="32" t="s">
        <v>95</v>
      </c>
    </row>
    <row r="15" spans="2:16" ht="87">
      <c r="B15" s="257"/>
      <c r="C15" s="258"/>
      <c r="D15" s="41" t="s">
        <v>48</v>
      </c>
      <c r="E15" s="31"/>
      <c r="F15" s="31"/>
      <c r="G15" s="31"/>
      <c r="H15" s="31"/>
      <c r="I15" s="32" t="s">
        <v>96</v>
      </c>
    </row>
    <row r="16" spans="2:16" ht="43.5">
      <c r="B16" s="257"/>
      <c r="C16" s="258"/>
      <c r="D16" s="41" t="s">
        <v>49</v>
      </c>
      <c r="E16" s="31"/>
      <c r="F16" s="31"/>
      <c r="G16" s="31"/>
      <c r="H16" s="31"/>
      <c r="I16" s="32" t="s">
        <v>91</v>
      </c>
    </row>
    <row r="17" spans="2:9" ht="78" customHeight="1">
      <c r="B17" s="257"/>
      <c r="C17" s="253" t="s">
        <v>68</v>
      </c>
      <c r="D17" s="254"/>
      <c r="E17" s="31"/>
      <c r="F17" s="31"/>
      <c r="G17" s="31"/>
      <c r="H17" s="31"/>
      <c r="I17" s="32" t="s">
        <v>51</v>
      </c>
    </row>
    <row r="18" spans="2:9" ht="86" customHeight="1">
      <c r="B18" s="257"/>
      <c r="C18" s="258" t="s">
        <v>12</v>
      </c>
      <c r="D18" s="41" t="s">
        <v>16</v>
      </c>
      <c r="E18" s="31"/>
      <c r="F18" s="31"/>
      <c r="G18" s="31"/>
      <c r="H18" s="31"/>
      <c r="I18" s="32" t="s">
        <v>93</v>
      </c>
    </row>
    <row r="19" spans="2:9" ht="112.25" customHeight="1">
      <c r="B19" s="257"/>
      <c r="C19" s="258"/>
      <c r="D19" s="41" t="s">
        <v>57</v>
      </c>
      <c r="E19" s="31"/>
      <c r="F19" s="31"/>
      <c r="G19" s="31"/>
      <c r="H19" s="31"/>
      <c r="I19" s="32" t="s">
        <v>94</v>
      </c>
    </row>
    <row r="20" spans="2:9" ht="78" customHeight="1">
      <c r="B20" s="257"/>
      <c r="C20" s="259" t="s">
        <v>13</v>
      </c>
      <c r="D20" s="260"/>
      <c r="E20" s="31"/>
      <c r="F20" s="31"/>
      <c r="G20" s="31"/>
      <c r="H20" s="31"/>
      <c r="I20" s="42" t="s">
        <v>55</v>
      </c>
    </row>
    <row r="21" spans="2:9" ht="87.65" customHeight="1">
      <c r="B21" s="257"/>
      <c r="C21" s="258" t="s">
        <v>14</v>
      </c>
      <c r="D21" s="41" t="s">
        <v>17</v>
      </c>
      <c r="E21" s="31"/>
      <c r="F21" s="31"/>
      <c r="G21" s="31"/>
      <c r="H21" s="31"/>
      <c r="I21" s="32" t="s">
        <v>92</v>
      </c>
    </row>
    <row r="22" spans="2:9" ht="78" customHeight="1">
      <c r="B22" s="257"/>
      <c r="C22" s="258"/>
      <c r="D22" s="40" t="s">
        <v>37</v>
      </c>
      <c r="E22" s="31"/>
      <c r="F22" s="31"/>
      <c r="G22" s="31"/>
      <c r="H22" s="31"/>
      <c r="I22" s="32" t="s">
        <v>56</v>
      </c>
    </row>
    <row r="23" spans="2:9" ht="78" customHeight="1">
      <c r="B23" s="257"/>
      <c r="C23" s="259" t="s">
        <v>15</v>
      </c>
      <c r="D23" s="260"/>
      <c r="E23" s="31"/>
      <c r="F23" s="31"/>
      <c r="G23" s="31"/>
      <c r="H23" s="31"/>
      <c r="I23" s="32" t="s">
        <v>38</v>
      </c>
    </row>
    <row r="24" spans="2:9" ht="78" customHeight="1">
      <c r="B24" s="257"/>
      <c r="C24" s="253" t="s">
        <v>108</v>
      </c>
      <c r="D24" s="254"/>
      <c r="E24" s="31"/>
      <c r="F24" s="31"/>
      <c r="G24" s="31"/>
      <c r="H24" s="31"/>
      <c r="I24" s="155" t="s">
        <v>139</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8"/>
  <sheetViews>
    <sheetView showGridLines="0" tabSelected="1" zoomScale="85" zoomScaleNormal="85" workbookViewId="0">
      <selection activeCell="A10" sqref="A10"/>
    </sheetView>
  </sheetViews>
  <sheetFormatPr baseColWidth="10" defaultColWidth="11.453125" defaultRowHeight="14.5" outlineLevelRow="1"/>
  <cols>
    <col min="1" max="1" width="37.90625" style="33" customWidth="1"/>
    <col min="2" max="2" width="29.6328125" style="33" customWidth="1"/>
    <col min="3" max="3" width="43.453125" style="33" customWidth="1"/>
    <col min="4" max="7" width="23.6328125" style="33" customWidth="1"/>
    <col min="8" max="8" width="23.6328125" style="44" customWidth="1"/>
    <col min="9" max="9" width="18.453125" style="33" customWidth="1"/>
    <col min="10" max="11" width="21.90625" style="33" customWidth="1"/>
    <col min="12" max="16384" width="11.453125" style="33"/>
  </cols>
  <sheetData>
    <row r="1" spans="1:9" ht="21">
      <c r="A1" s="106" t="s">
        <v>44</v>
      </c>
    </row>
    <row r="2" spans="1:9" ht="26">
      <c r="A2" s="43" t="s">
        <v>52</v>
      </c>
      <c r="B2" s="46"/>
      <c r="C2" s="46"/>
      <c r="D2" s="46"/>
      <c r="E2" s="46"/>
      <c r="F2" s="46"/>
      <c r="G2" s="46"/>
      <c r="H2" s="47"/>
      <c r="I2" s="46"/>
    </row>
    <row r="3" spans="1:9" ht="15.5">
      <c r="A3" s="107" t="s">
        <v>107</v>
      </c>
      <c r="B3" s="128"/>
      <c r="C3" s="128"/>
      <c r="D3" s="51"/>
    </row>
    <row r="4" spans="1:9" ht="15.5">
      <c r="A4" s="149" t="s">
        <v>105</v>
      </c>
      <c r="B4" s="149"/>
      <c r="C4" s="149"/>
    </row>
    <row r="5" spans="1:9" s="2" customFormat="1" ht="15.5">
      <c r="A5" s="152" t="s">
        <v>22</v>
      </c>
      <c r="B5" s="153"/>
      <c r="C5" s="153"/>
      <c r="H5" s="154"/>
    </row>
    <row r="6" spans="1:9" s="2" customFormat="1" ht="15.5">
      <c r="A6" s="149" t="s">
        <v>106</v>
      </c>
      <c r="B6" s="153"/>
      <c r="C6" s="153"/>
      <c r="H6" s="154"/>
    </row>
    <row r="7" spans="1:9" s="2" customFormat="1" ht="15.5">
      <c r="A7" s="152"/>
      <c r="B7" s="153"/>
      <c r="C7" s="153"/>
      <c r="H7" s="154"/>
    </row>
    <row r="8" spans="1:9" s="2" customFormat="1" ht="15.5">
      <c r="A8" s="217" t="s">
        <v>160</v>
      </c>
      <c r="B8" s="153"/>
      <c r="C8" s="153"/>
      <c r="H8" s="154"/>
    </row>
    <row r="9" spans="1:9" s="2" customFormat="1" ht="15.5">
      <c r="A9" s="217" t="s">
        <v>154</v>
      </c>
      <c r="B9" s="153"/>
      <c r="C9" s="153"/>
      <c r="H9" s="154"/>
    </row>
    <row r="10" spans="1:9" s="2" customFormat="1" ht="15.5">
      <c r="A10" s="152" t="s">
        <v>193</v>
      </c>
      <c r="B10" s="153"/>
      <c r="C10" s="153"/>
      <c r="H10" s="154"/>
    </row>
    <row r="11" spans="1:9" s="2" customFormat="1" ht="15.5">
      <c r="A11" s="217" t="s">
        <v>150</v>
      </c>
      <c r="B11" s="153"/>
      <c r="C11" s="153"/>
      <c r="H11" s="154"/>
    </row>
    <row r="12" spans="1:9" s="2" customFormat="1" ht="15.5">
      <c r="A12" s="217" t="s">
        <v>155</v>
      </c>
      <c r="B12" s="153"/>
      <c r="C12" s="153"/>
      <c r="H12" s="154"/>
    </row>
    <row r="13" spans="1:9" s="2" customFormat="1" ht="15.5">
      <c r="A13" s="218" t="s">
        <v>157</v>
      </c>
      <c r="B13" s="153"/>
      <c r="C13" s="153"/>
      <c r="H13" s="154"/>
    </row>
    <row r="14" spans="1:9" s="2" customFormat="1" ht="15.5">
      <c r="A14" s="219" t="s">
        <v>156</v>
      </c>
      <c r="B14" s="153"/>
      <c r="C14" s="153"/>
      <c r="H14" s="154"/>
    </row>
    <row r="15" spans="1:9" s="2" customFormat="1" ht="15.5">
      <c r="A15" s="219" t="s">
        <v>151</v>
      </c>
      <c r="B15" s="153"/>
      <c r="C15" s="153"/>
      <c r="H15" s="154"/>
    </row>
    <row r="16" spans="1:9" s="2" customFormat="1" ht="15.5">
      <c r="A16" s="217" t="s">
        <v>158</v>
      </c>
      <c r="B16" s="153"/>
      <c r="C16" s="153"/>
      <c r="H16" s="154"/>
    </row>
    <row r="17" spans="1:12" s="2" customFormat="1" ht="15.5">
      <c r="A17" s="218" t="s">
        <v>159</v>
      </c>
      <c r="B17" s="153"/>
      <c r="C17" s="153"/>
      <c r="H17" s="154"/>
    </row>
    <row r="18" spans="1:12" s="2" customFormat="1" ht="15.5">
      <c r="A18" s="219" t="s">
        <v>152</v>
      </c>
      <c r="B18" s="153"/>
      <c r="C18" s="153"/>
      <c r="H18" s="154"/>
    </row>
    <row r="19" spans="1:12" s="2" customFormat="1" ht="15.5">
      <c r="A19" s="219" t="s">
        <v>153</v>
      </c>
      <c r="B19" s="153"/>
      <c r="C19" s="153"/>
      <c r="H19" s="154"/>
    </row>
    <row r="20" spans="1:12" s="2" customFormat="1" ht="15.5">
      <c r="A20" s="217" t="s">
        <v>161</v>
      </c>
      <c r="B20" s="153"/>
      <c r="C20" s="153"/>
      <c r="H20" s="154"/>
    </row>
    <row r="21" spans="1:12" s="2" customFormat="1" ht="16" thickBot="1">
      <c r="A21" s="152" t="s">
        <v>162</v>
      </c>
      <c r="B21" s="153"/>
      <c r="C21" s="153"/>
      <c r="H21" s="154"/>
    </row>
    <row r="22" spans="1:12" s="49" customFormat="1" outlineLevel="1">
      <c r="A22" s="52" t="s">
        <v>80</v>
      </c>
      <c r="B22" s="53"/>
      <c r="C22" s="53"/>
      <c r="D22" s="53"/>
      <c r="E22" s="53"/>
      <c r="F22" s="53"/>
      <c r="G22" s="53"/>
      <c r="H22" s="53"/>
      <c r="I22" s="53"/>
      <c r="J22" s="53"/>
      <c r="K22" s="54"/>
    </row>
    <row r="23" spans="1:12" s="49" customFormat="1" outlineLevel="1">
      <c r="A23" s="148" t="s">
        <v>99</v>
      </c>
      <c r="K23" s="57"/>
    </row>
    <row r="24" spans="1:12" s="49" customFormat="1" outlineLevel="1">
      <c r="A24" s="148" t="s">
        <v>97</v>
      </c>
      <c r="K24" s="57"/>
    </row>
    <row r="25" spans="1:12" s="49" customFormat="1" ht="31.5" customHeight="1" outlineLevel="1">
      <c r="A25" s="55"/>
      <c r="I25" s="56"/>
      <c r="K25" s="57"/>
    </row>
    <row r="26" spans="1:12" s="49" customFormat="1" outlineLevel="1">
      <c r="A26" s="55"/>
      <c r="I26" s="88"/>
      <c r="J26" s="138"/>
      <c r="K26" s="57"/>
    </row>
    <row r="27" spans="1:12" s="59" customFormat="1" ht="94.25" customHeight="1" outlineLevel="1">
      <c r="A27" s="58"/>
      <c r="B27" s="102" t="s">
        <v>113</v>
      </c>
      <c r="C27" s="102" t="s">
        <v>75</v>
      </c>
      <c r="D27" s="112" t="s">
        <v>124</v>
      </c>
      <c r="E27" s="129" t="s">
        <v>85</v>
      </c>
      <c r="F27" s="97" t="s">
        <v>23</v>
      </c>
      <c r="G27" s="98" t="s">
        <v>24</v>
      </c>
      <c r="H27" s="96" t="s">
        <v>79</v>
      </c>
      <c r="I27" s="142" t="s">
        <v>98</v>
      </c>
      <c r="J27" s="195" t="s">
        <v>129</v>
      </c>
      <c r="K27" s="130" t="s">
        <v>144</v>
      </c>
    </row>
    <row r="28" spans="1:12" s="49" customFormat="1" outlineLevel="1">
      <c r="A28" s="60" t="s">
        <v>40</v>
      </c>
      <c r="B28" s="113" t="s">
        <v>60</v>
      </c>
      <c r="C28" s="113" t="s">
        <v>111</v>
      </c>
      <c r="D28" s="114">
        <f>150000/8</f>
        <v>18750</v>
      </c>
      <c r="E28" s="115" t="s">
        <v>61</v>
      </c>
      <c r="F28" s="115">
        <f>700*0.227</f>
        <v>158.9</v>
      </c>
      <c r="G28" s="115" t="s">
        <v>62</v>
      </c>
      <c r="H28" s="116">
        <f>F28*D28/1000</f>
        <v>2979.375</v>
      </c>
      <c r="I28" s="117">
        <v>1</v>
      </c>
      <c r="J28" s="117">
        <f>H28*8*I28</f>
        <v>23835</v>
      </c>
      <c r="K28" s="122">
        <f>H28*I28*30</f>
        <v>89381.25</v>
      </c>
      <c r="L28" s="55"/>
    </row>
    <row r="29" spans="1:12" s="49" customFormat="1" outlineLevel="1">
      <c r="A29" s="60" t="s">
        <v>41</v>
      </c>
      <c r="B29" s="113" t="s">
        <v>63</v>
      </c>
      <c r="C29" s="113" t="s">
        <v>111</v>
      </c>
      <c r="D29" s="114">
        <f>150000/8</f>
        <v>18750</v>
      </c>
      <c r="E29" s="115" t="s">
        <v>61</v>
      </c>
      <c r="F29" s="115">
        <v>1300</v>
      </c>
      <c r="G29" s="115" t="s">
        <v>62</v>
      </c>
      <c r="H29" s="116">
        <f>F29*D29/1000</f>
        <v>24375</v>
      </c>
      <c r="I29" s="117">
        <v>1</v>
      </c>
      <c r="J29" s="117">
        <f>H29*8*I29</f>
        <v>195000</v>
      </c>
      <c r="K29" s="122">
        <f>H29*I29*30</f>
        <v>731250</v>
      </c>
      <c r="L29" s="55"/>
    </row>
    <row r="30" spans="1:12" s="49" customFormat="1" ht="46.5" customHeight="1" outlineLevel="1">
      <c r="A30" s="60"/>
      <c r="B30" s="127"/>
      <c r="D30" s="83"/>
      <c r="E30" s="84"/>
      <c r="F30" s="84"/>
      <c r="G30" s="84"/>
      <c r="H30" s="85"/>
      <c r="I30" s="90"/>
      <c r="J30" s="90">
        <f>J28-J29</f>
        <v>-171165</v>
      </c>
      <c r="K30" s="196">
        <f>K28-K29</f>
        <v>-641868.75</v>
      </c>
    </row>
    <row r="31" spans="1:12" s="49" customFormat="1" outlineLevel="1">
      <c r="A31" s="269" t="s">
        <v>64</v>
      </c>
      <c r="B31" s="49" t="s">
        <v>65</v>
      </c>
      <c r="D31" s="83"/>
      <c r="E31" s="84"/>
      <c r="F31" s="84"/>
      <c r="G31" s="84"/>
      <c r="H31" s="85"/>
      <c r="I31" s="89"/>
      <c r="J31" s="85"/>
      <c r="K31" s="86"/>
    </row>
    <row r="32" spans="1:12" s="49" customFormat="1" outlineLevel="1">
      <c r="A32" s="269"/>
      <c r="B32" s="49" t="s">
        <v>66</v>
      </c>
      <c r="D32" s="83"/>
      <c r="E32" s="84"/>
      <c r="F32" s="84"/>
      <c r="G32" s="84"/>
      <c r="H32" s="85"/>
      <c r="I32" s="82"/>
      <c r="J32" s="85"/>
      <c r="K32" s="86"/>
    </row>
    <row r="33" spans="1:12" s="49" customFormat="1" outlineLevel="1">
      <c r="A33" s="270"/>
      <c r="B33" s="272" t="s">
        <v>130</v>
      </c>
      <c r="C33" s="272"/>
      <c r="D33" s="273"/>
      <c r="E33" s="273"/>
      <c r="F33" s="273"/>
      <c r="G33" s="273"/>
      <c r="H33" s="273"/>
      <c r="I33" s="273"/>
      <c r="J33" s="273"/>
      <c r="K33" s="92"/>
    </row>
    <row r="34" spans="1:12" s="49" customFormat="1" outlineLevel="1">
      <c r="A34" s="270"/>
      <c r="B34" s="273"/>
      <c r="C34" s="273"/>
      <c r="D34" s="273"/>
      <c r="E34" s="273"/>
      <c r="F34" s="273"/>
      <c r="G34" s="273"/>
      <c r="H34" s="273"/>
      <c r="I34" s="273"/>
      <c r="J34" s="273"/>
      <c r="K34" s="92"/>
    </row>
    <row r="35" spans="1:12" s="49" customFormat="1" outlineLevel="1">
      <c r="A35" s="270"/>
      <c r="B35" s="273"/>
      <c r="C35" s="273"/>
      <c r="D35" s="273"/>
      <c r="E35" s="273"/>
      <c r="F35" s="273"/>
      <c r="G35" s="273"/>
      <c r="H35" s="273"/>
      <c r="I35" s="273"/>
      <c r="J35" s="273"/>
      <c r="K35" s="92"/>
    </row>
    <row r="36" spans="1:12" s="49" customFormat="1" outlineLevel="1">
      <c r="A36" s="270"/>
      <c r="B36" s="273"/>
      <c r="C36" s="273"/>
      <c r="D36" s="273"/>
      <c r="E36" s="273"/>
      <c r="F36" s="273"/>
      <c r="G36" s="273"/>
      <c r="H36" s="273"/>
      <c r="I36" s="273"/>
      <c r="J36" s="273"/>
      <c r="K36" s="92"/>
    </row>
    <row r="37" spans="1:12" ht="38" customHeight="1" outlineLevel="1" thickBot="1">
      <c r="A37" s="271"/>
      <c r="B37" s="274"/>
      <c r="C37" s="274"/>
      <c r="D37" s="274"/>
      <c r="E37" s="274"/>
      <c r="F37" s="274"/>
      <c r="G37" s="274"/>
      <c r="H37" s="274"/>
      <c r="I37" s="274"/>
      <c r="J37" s="274"/>
      <c r="K37" s="93"/>
    </row>
    <row r="38" spans="1:12" ht="38" customHeight="1" outlineLevel="1">
      <c r="B38" s="111"/>
      <c r="H38" s="33"/>
      <c r="K38" s="111"/>
    </row>
    <row r="39" spans="1:12" ht="15" outlineLevel="1" thickBot="1"/>
    <row r="40" spans="1:12" ht="13.25" customHeight="1" outlineLevel="1">
      <c r="A40" s="52" t="s">
        <v>81</v>
      </c>
      <c r="B40" s="53"/>
      <c r="C40" s="53"/>
      <c r="D40" s="53"/>
      <c r="E40" s="53"/>
      <c r="F40" s="53"/>
      <c r="G40" s="53"/>
      <c r="H40" s="53"/>
      <c r="I40" s="53"/>
      <c r="J40" s="53"/>
      <c r="K40" s="53"/>
      <c r="L40" s="91"/>
    </row>
    <row r="41" spans="1:12" ht="13.25" customHeight="1" outlineLevel="1">
      <c r="A41" s="148" t="s">
        <v>101</v>
      </c>
      <c r="B41" s="49"/>
      <c r="C41" s="49"/>
      <c r="D41" s="49"/>
      <c r="E41" s="49"/>
      <c r="F41" s="49"/>
      <c r="G41" s="49"/>
      <c r="H41" s="49"/>
      <c r="I41" s="49"/>
      <c r="J41" s="49"/>
      <c r="K41" s="57"/>
    </row>
    <row r="42" spans="1:12" ht="13.25" customHeight="1" outlineLevel="1">
      <c r="A42" s="148" t="s">
        <v>102</v>
      </c>
      <c r="B42" s="49"/>
      <c r="C42" s="49"/>
      <c r="D42" s="49"/>
      <c r="E42" s="49"/>
      <c r="F42" s="49"/>
      <c r="G42" s="49"/>
      <c r="H42" s="49"/>
      <c r="I42" s="49"/>
      <c r="J42" s="49"/>
      <c r="K42" s="57"/>
    </row>
    <row r="43" spans="1:12" ht="13.25" customHeight="1" outlineLevel="1">
      <c r="A43" s="55"/>
      <c r="B43" s="49"/>
      <c r="C43" s="49"/>
      <c r="D43" s="49"/>
      <c r="E43" s="49"/>
      <c r="F43" s="49"/>
      <c r="G43" s="49"/>
      <c r="H43" s="49"/>
      <c r="I43" s="56"/>
      <c r="J43" s="49"/>
      <c r="K43" s="57"/>
    </row>
    <row r="44" spans="1:12" ht="13.25" customHeight="1" outlineLevel="1">
      <c r="A44" s="55"/>
      <c r="B44" s="49"/>
      <c r="C44" s="49"/>
      <c r="D44" s="49"/>
      <c r="E44" s="49"/>
      <c r="F44" s="49"/>
      <c r="G44" s="49"/>
      <c r="H44" s="49"/>
      <c r="I44" s="56"/>
      <c r="J44" s="49"/>
      <c r="K44" s="57"/>
    </row>
    <row r="45" spans="1:12" ht="13.25" customHeight="1" outlineLevel="1">
      <c r="A45" s="55"/>
      <c r="B45" s="49"/>
      <c r="C45" s="49"/>
      <c r="D45" s="49"/>
      <c r="E45" s="49"/>
      <c r="F45" s="49"/>
      <c r="G45" s="49"/>
      <c r="H45" s="49"/>
      <c r="I45" s="88"/>
      <c r="J45" s="49"/>
      <c r="K45" s="110"/>
    </row>
    <row r="46" spans="1:12" ht="98" customHeight="1" outlineLevel="1">
      <c r="A46" s="58"/>
      <c r="B46" s="102" t="s">
        <v>113</v>
      </c>
      <c r="C46" s="102" t="s">
        <v>75</v>
      </c>
      <c r="D46" s="112" t="s">
        <v>123</v>
      </c>
      <c r="E46" s="129" t="s">
        <v>85</v>
      </c>
      <c r="F46" s="97" t="s">
        <v>23</v>
      </c>
      <c r="G46" s="98" t="s">
        <v>24</v>
      </c>
      <c r="H46" s="96" t="s">
        <v>100</v>
      </c>
      <c r="I46" s="140" t="str">
        <f>"Cumul BP sur un cycle commercial de 5 an (ici vente 500 bus)"</f>
        <v>Cumul BP sur un cycle commercial de 5 an (ici vente 500 bus)</v>
      </c>
      <c r="J46" s="141" t="s">
        <v>128</v>
      </c>
      <c r="K46" s="139" t="s">
        <v>83</v>
      </c>
    </row>
    <row r="47" spans="1:12" outlineLevel="1">
      <c r="A47" s="60" t="s">
        <v>40</v>
      </c>
      <c r="B47" s="113" t="s">
        <v>70</v>
      </c>
      <c r="C47" s="113" t="s">
        <v>125</v>
      </c>
      <c r="D47" s="114">
        <v>75000</v>
      </c>
      <c r="E47" s="115" t="s">
        <v>116</v>
      </c>
      <c r="F47" s="115">
        <v>5.9900000000000002E-2</v>
      </c>
      <c r="G47" s="115" t="s">
        <v>115</v>
      </c>
      <c r="H47" s="116">
        <f>F47*D47/1000</f>
        <v>4.4924999999999997</v>
      </c>
      <c r="I47" s="117">
        <v>250</v>
      </c>
      <c r="J47" s="117">
        <f>H47*I47*8</f>
        <v>8985</v>
      </c>
      <c r="K47" s="124">
        <f>H47*I48*15</f>
        <v>16846.875</v>
      </c>
    </row>
    <row r="48" spans="1:12" outlineLevel="1">
      <c r="A48" s="60"/>
      <c r="B48" s="113" t="s">
        <v>71</v>
      </c>
      <c r="C48" s="113" t="s">
        <v>126</v>
      </c>
      <c r="D48" s="114">
        <v>75000</v>
      </c>
      <c r="E48" s="115" t="s">
        <v>116</v>
      </c>
      <c r="F48" s="115">
        <v>0.42</v>
      </c>
      <c r="G48" s="115" t="s">
        <v>115</v>
      </c>
      <c r="H48" s="116">
        <f>F48*D48/1000</f>
        <v>31.5</v>
      </c>
      <c r="I48" s="117">
        <v>250</v>
      </c>
      <c r="J48" s="117">
        <f>H48*I48*8</f>
        <v>63000</v>
      </c>
      <c r="K48" s="124">
        <f>H48*I49*15</f>
        <v>236250</v>
      </c>
    </row>
    <row r="49" spans="1:11" outlineLevel="1">
      <c r="A49" s="60"/>
      <c r="B49" s="113" t="s">
        <v>72</v>
      </c>
      <c r="C49" s="113"/>
      <c r="D49" s="118"/>
      <c r="E49" s="115"/>
      <c r="F49" s="115"/>
      <c r="G49" s="115"/>
      <c r="H49" s="119"/>
      <c r="I49" s="120">
        <f>SUM(I47:I48)</f>
        <v>500</v>
      </c>
      <c r="J49" s="120">
        <f>SUM(J47:J48)</f>
        <v>71985</v>
      </c>
      <c r="K49" s="125">
        <f>SUM(K47:K48)</f>
        <v>253096.875</v>
      </c>
    </row>
    <row r="50" spans="1:11" outlineLevel="1">
      <c r="A50" s="60" t="s">
        <v>41</v>
      </c>
      <c r="B50" s="113" t="s">
        <v>73</v>
      </c>
      <c r="C50" s="113" t="s">
        <v>112</v>
      </c>
      <c r="D50" s="114">
        <v>22750</v>
      </c>
      <c r="E50" s="115" t="s">
        <v>118</v>
      </c>
      <c r="F50" s="115">
        <v>3.1</v>
      </c>
      <c r="G50" s="115" t="s">
        <v>119</v>
      </c>
      <c r="H50" s="116">
        <f>F50*D50/1000</f>
        <v>70.525000000000006</v>
      </c>
      <c r="I50" s="120">
        <v>500</v>
      </c>
      <c r="J50" s="120">
        <f>H50*8*I50</f>
        <v>282100</v>
      </c>
      <c r="K50" s="125">
        <f>H50*I50*15</f>
        <v>528937.5</v>
      </c>
    </row>
    <row r="51" spans="1:11" ht="30" customHeight="1" outlineLevel="1">
      <c r="A51" s="60"/>
      <c r="B51" s="49"/>
      <c r="C51" s="49"/>
      <c r="D51" s="83"/>
      <c r="E51" s="84"/>
      <c r="F51" s="84"/>
      <c r="G51" s="84"/>
      <c r="H51" s="81"/>
      <c r="I51" s="90"/>
      <c r="J51" s="90">
        <f>J49-J50</f>
        <v>-210115</v>
      </c>
      <c r="K51" s="104">
        <f>K49-K50</f>
        <v>-275840.625</v>
      </c>
    </row>
    <row r="52" spans="1:11" ht="14.4" customHeight="1" outlineLevel="1">
      <c r="A52" s="269" t="s">
        <v>64</v>
      </c>
      <c r="B52" s="275" t="s">
        <v>117</v>
      </c>
      <c r="C52" s="275"/>
      <c r="D52" s="275"/>
      <c r="E52" s="275"/>
      <c r="F52" s="275"/>
      <c r="G52" s="275"/>
      <c r="H52" s="275"/>
      <c r="I52" s="275"/>
      <c r="J52" s="275"/>
      <c r="K52" s="94"/>
    </row>
    <row r="53" spans="1:11" outlineLevel="1">
      <c r="A53" s="269"/>
      <c r="B53" s="275"/>
      <c r="C53" s="275"/>
      <c r="D53" s="275"/>
      <c r="E53" s="275"/>
      <c r="F53" s="275"/>
      <c r="G53" s="275"/>
      <c r="H53" s="275"/>
      <c r="I53" s="275"/>
      <c r="J53" s="275"/>
      <c r="K53" s="94"/>
    </row>
    <row r="54" spans="1:11" outlineLevel="1">
      <c r="A54" s="269"/>
      <c r="B54" s="275"/>
      <c r="C54" s="275"/>
      <c r="D54" s="275"/>
      <c r="E54" s="275"/>
      <c r="F54" s="275"/>
      <c r="G54" s="275"/>
      <c r="H54" s="275"/>
      <c r="I54" s="275"/>
      <c r="J54" s="275"/>
      <c r="K54" s="94"/>
    </row>
    <row r="55" spans="1:11" outlineLevel="1">
      <c r="A55" s="269"/>
      <c r="B55" s="275"/>
      <c r="C55" s="275"/>
      <c r="D55" s="275"/>
      <c r="E55" s="275"/>
      <c r="F55" s="275"/>
      <c r="G55" s="275"/>
      <c r="H55" s="275"/>
      <c r="I55" s="275"/>
      <c r="J55" s="275"/>
      <c r="K55" s="94"/>
    </row>
    <row r="56" spans="1:11" outlineLevel="1">
      <c r="A56" s="269"/>
      <c r="B56" s="275"/>
      <c r="C56" s="275"/>
      <c r="D56" s="275"/>
      <c r="E56" s="275"/>
      <c r="F56" s="275"/>
      <c r="G56" s="275"/>
      <c r="H56" s="275"/>
      <c r="I56" s="275"/>
      <c r="J56" s="275"/>
      <c r="K56" s="94"/>
    </row>
    <row r="57" spans="1:11" ht="14.4" customHeight="1" outlineLevel="1">
      <c r="A57" s="270"/>
      <c r="B57" s="272" t="s">
        <v>145</v>
      </c>
      <c r="C57" s="272"/>
      <c r="D57" s="272"/>
      <c r="E57" s="272"/>
      <c r="F57" s="272"/>
      <c r="G57" s="272"/>
      <c r="H57" s="272"/>
      <c r="I57" s="272"/>
      <c r="J57" s="272"/>
      <c r="K57" s="94"/>
    </row>
    <row r="58" spans="1:11" outlineLevel="1">
      <c r="A58" s="270"/>
      <c r="B58" s="272"/>
      <c r="C58" s="272"/>
      <c r="D58" s="272"/>
      <c r="E58" s="272"/>
      <c r="F58" s="272"/>
      <c r="G58" s="272"/>
      <c r="H58" s="272"/>
      <c r="I58" s="272"/>
      <c r="J58" s="272"/>
      <c r="K58" s="94"/>
    </row>
    <row r="59" spans="1:11" outlineLevel="1">
      <c r="A59" s="270"/>
      <c r="B59" s="272"/>
      <c r="C59" s="272"/>
      <c r="D59" s="272"/>
      <c r="E59" s="272"/>
      <c r="F59" s="272"/>
      <c r="G59" s="272"/>
      <c r="H59" s="272"/>
      <c r="I59" s="272"/>
      <c r="J59" s="272"/>
      <c r="K59" s="94"/>
    </row>
    <row r="60" spans="1:11" outlineLevel="1">
      <c r="A60" s="270"/>
      <c r="B60" s="272"/>
      <c r="C60" s="272"/>
      <c r="D60" s="272"/>
      <c r="E60" s="272"/>
      <c r="F60" s="272"/>
      <c r="G60" s="272"/>
      <c r="H60" s="272"/>
      <c r="I60" s="272"/>
      <c r="J60" s="272"/>
      <c r="K60" s="94"/>
    </row>
    <row r="61" spans="1:11" outlineLevel="1">
      <c r="A61" s="270"/>
      <c r="B61" s="272"/>
      <c r="C61" s="272"/>
      <c r="D61" s="272"/>
      <c r="E61" s="272"/>
      <c r="F61" s="272"/>
      <c r="G61" s="272"/>
      <c r="H61" s="272"/>
      <c r="I61" s="272"/>
      <c r="J61" s="272"/>
      <c r="K61" s="94"/>
    </row>
    <row r="62" spans="1:11" outlineLevel="1">
      <c r="A62" s="270"/>
      <c r="B62" s="272"/>
      <c r="C62" s="272"/>
      <c r="D62" s="272"/>
      <c r="E62" s="272"/>
      <c r="F62" s="272"/>
      <c r="G62" s="272"/>
      <c r="H62" s="272"/>
      <c r="I62" s="272"/>
      <c r="J62" s="272"/>
      <c r="K62" s="94"/>
    </row>
    <row r="63" spans="1:11" ht="34.25" customHeight="1" outlineLevel="1" thickBot="1">
      <c r="A63" s="271"/>
      <c r="B63" s="276"/>
      <c r="C63" s="276"/>
      <c r="D63" s="276"/>
      <c r="E63" s="276"/>
      <c r="F63" s="276"/>
      <c r="G63" s="276"/>
      <c r="H63" s="276"/>
      <c r="I63" s="276"/>
      <c r="J63" s="276"/>
      <c r="K63" s="95"/>
    </row>
    <row r="64" spans="1:11" ht="38" customHeight="1" outlineLevel="1">
      <c r="H64" s="33"/>
      <c r="J64" s="111"/>
      <c r="K64" s="111"/>
    </row>
    <row r="65" spans="1:11">
      <c r="H65" s="33"/>
    </row>
    <row r="66" spans="1:11" ht="26">
      <c r="A66" s="69" t="s">
        <v>74</v>
      </c>
      <c r="B66" s="70"/>
      <c r="C66" s="70"/>
      <c r="D66" s="70"/>
      <c r="E66" s="70"/>
      <c r="F66" s="70"/>
      <c r="G66" s="70"/>
      <c r="H66" s="71"/>
      <c r="I66" s="70"/>
    </row>
    <row r="68" spans="1:11" s="20" customFormat="1" ht="43.5">
      <c r="A68" s="61" t="s">
        <v>142</v>
      </c>
      <c r="B68" s="48"/>
      <c r="C68" s="33"/>
      <c r="D68" s="33"/>
      <c r="E68" s="33"/>
      <c r="F68" s="33"/>
      <c r="G68" s="33"/>
      <c r="H68" s="33"/>
    </row>
    <row r="69" spans="1:11" ht="15.75" customHeight="1"/>
    <row r="70" spans="1:11" ht="29">
      <c r="A70" s="63" t="s">
        <v>120</v>
      </c>
      <c r="B70" s="194"/>
      <c r="C70" s="193" t="s">
        <v>121</v>
      </c>
    </row>
    <row r="71" spans="1:11" ht="31.25" customHeight="1"/>
    <row r="72" spans="1:11" ht="43.5">
      <c r="A72" s="63" t="s">
        <v>146</v>
      </c>
      <c r="B72" s="64">
        <f>J86-J96</f>
        <v>0</v>
      </c>
      <c r="C72" s="214" t="s">
        <v>39</v>
      </c>
      <c r="D72" s="65" t="str">
        <f>"sur 8 années d'exploitation ou d'utilisation"</f>
        <v>sur 8 années d'exploitation ou d'utilisation</v>
      </c>
      <c r="E72" s="215"/>
      <c r="F72" s="20"/>
      <c r="G72" s="20"/>
      <c r="H72" s="66"/>
      <c r="I72" s="20"/>
    </row>
    <row r="73" spans="1:11" hidden="1">
      <c r="A73" s="63" t="s">
        <v>43</v>
      </c>
      <c r="B73" s="126">
        <f>K86-K96</f>
        <v>0</v>
      </c>
      <c r="C73" s="126"/>
      <c r="D73" s="131" t="s">
        <v>39</v>
      </c>
      <c r="E73" s="132" t="s">
        <v>84</v>
      </c>
      <c r="F73" s="216"/>
      <c r="G73" s="20"/>
      <c r="H73" s="66"/>
      <c r="I73" s="20"/>
    </row>
    <row r="74" spans="1:11" ht="24" customHeight="1"/>
    <row r="75" spans="1:11" ht="64.25" customHeight="1">
      <c r="A75" s="50" t="s">
        <v>76</v>
      </c>
      <c r="B75" s="268"/>
      <c r="C75" s="268"/>
      <c r="D75" s="268"/>
      <c r="E75" s="268"/>
      <c r="F75" s="268"/>
      <c r="G75" s="268"/>
      <c r="H75" s="268"/>
      <c r="I75" s="268"/>
    </row>
    <row r="76" spans="1:11" s="34" customFormat="1" ht="27.65" customHeight="1">
      <c r="A76" s="33"/>
      <c r="B76" s="33"/>
      <c r="C76" s="33"/>
      <c r="D76" s="33"/>
      <c r="E76" s="33"/>
      <c r="F76" s="33"/>
      <c r="G76" s="33"/>
      <c r="H76" s="44"/>
      <c r="I76" s="33"/>
    </row>
    <row r="77" spans="1:11" ht="61.25" customHeight="1">
      <c r="A77" s="79" t="s">
        <v>42</v>
      </c>
      <c r="B77" s="265"/>
      <c r="C77" s="266"/>
      <c r="D77" s="266"/>
      <c r="E77" s="266"/>
      <c r="F77" s="266"/>
      <c r="G77" s="266"/>
      <c r="H77" s="266"/>
      <c r="I77" s="266"/>
    </row>
    <row r="78" spans="1:11" ht="42" customHeight="1">
      <c r="I78" s="88"/>
    </row>
    <row r="79" spans="1:11" ht="72.5">
      <c r="A79" s="34"/>
      <c r="B79" s="157" t="s">
        <v>113</v>
      </c>
      <c r="C79" s="103" t="s">
        <v>114</v>
      </c>
      <c r="D79" s="133" t="s">
        <v>122</v>
      </c>
      <c r="E79" s="134" t="s">
        <v>85</v>
      </c>
      <c r="F79" s="99" t="s">
        <v>23</v>
      </c>
      <c r="G79" s="100" t="s">
        <v>24</v>
      </c>
      <c r="H79" s="101" t="s">
        <v>82</v>
      </c>
      <c r="I79" s="143" t="str">
        <f>"Cumul BP (sur un cycle commercial de 5 ans)"</f>
        <v>Cumul BP (sur un cycle commercial de 5 ans)</v>
      </c>
      <c r="J79" s="144" t="s">
        <v>127</v>
      </c>
      <c r="K79" s="145" t="s">
        <v>103</v>
      </c>
    </row>
    <row r="80" spans="1:11">
      <c r="B80" s="173"/>
      <c r="C80" s="174"/>
      <c r="D80" s="163"/>
      <c r="E80" s="175"/>
      <c r="F80" s="176"/>
      <c r="G80" s="177"/>
      <c r="H80" s="178">
        <f>D80*F80</f>
        <v>0</v>
      </c>
      <c r="I80" s="164"/>
      <c r="J80" s="160">
        <f t="shared" ref="J80:J85" si="0">H80*I80*8</f>
        <v>0</v>
      </c>
      <c r="K80" s="160">
        <f>H80*I80*B70</f>
        <v>0</v>
      </c>
    </row>
    <row r="81" spans="1:12">
      <c r="B81" s="179"/>
      <c r="C81" s="173"/>
      <c r="D81" s="165"/>
      <c r="E81" s="166"/>
      <c r="F81" s="166"/>
      <c r="G81" s="166"/>
      <c r="H81" s="178">
        <f t="shared" ref="H81:H85" si="1">D81*F81</f>
        <v>0</v>
      </c>
      <c r="I81" s="166"/>
      <c r="J81" s="167">
        <f t="shared" si="0"/>
        <v>0</v>
      </c>
      <c r="K81" s="160">
        <f>H81*I81*B70</f>
        <v>0</v>
      </c>
    </row>
    <row r="82" spans="1:12" ht="14.4" customHeight="1">
      <c r="B82" s="180"/>
      <c r="C82" s="173"/>
      <c r="D82" s="168"/>
      <c r="E82" s="159"/>
      <c r="F82" s="159"/>
      <c r="G82" s="159"/>
      <c r="H82" s="178">
        <f t="shared" si="1"/>
        <v>0</v>
      </c>
      <c r="I82" s="159"/>
      <c r="J82" s="169">
        <f t="shared" si="0"/>
        <v>0</v>
      </c>
      <c r="K82" s="160">
        <f>H82*I82*B70</f>
        <v>0</v>
      </c>
    </row>
    <row r="83" spans="1:12">
      <c r="B83" s="181"/>
      <c r="C83" s="173"/>
      <c r="D83" s="168"/>
      <c r="E83" s="159"/>
      <c r="F83" s="159"/>
      <c r="G83" s="159"/>
      <c r="H83" s="178">
        <f t="shared" si="1"/>
        <v>0</v>
      </c>
      <c r="I83" s="159"/>
      <c r="J83" s="169">
        <f t="shared" si="0"/>
        <v>0</v>
      </c>
      <c r="K83" s="160">
        <f>H83*I83*B70</f>
        <v>0</v>
      </c>
    </row>
    <row r="84" spans="1:12" ht="16.25" customHeight="1">
      <c r="B84" s="182"/>
      <c r="C84" s="183"/>
      <c r="D84" s="165"/>
      <c r="E84" s="166"/>
      <c r="F84" s="166"/>
      <c r="G84" s="166"/>
      <c r="H84" s="178">
        <f t="shared" si="1"/>
        <v>0</v>
      </c>
      <c r="I84" s="170"/>
      <c r="J84" s="169">
        <f t="shared" si="0"/>
        <v>0</v>
      </c>
      <c r="K84" s="160">
        <f>H84*I84*B70</f>
        <v>0</v>
      </c>
    </row>
    <row r="85" spans="1:12" ht="14" customHeight="1">
      <c r="B85" s="159"/>
      <c r="C85" s="159"/>
      <c r="D85" s="171"/>
      <c r="E85" s="159"/>
      <c r="F85" s="159"/>
      <c r="G85" s="159"/>
      <c r="H85" s="178">
        <f t="shared" si="1"/>
        <v>0</v>
      </c>
      <c r="I85" s="172"/>
      <c r="J85" s="158">
        <f t="shared" si="0"/>
        <v>0</v>
      </c>
      <c r="K85" s="160">
        <f>H85*I85*B70</f>
        <v>0</v>
      </c>
    </row>
    <row r="86" spans="1:12">
      <c r="G86" s="33" t="s">
        <v>25</v>
      </c>
      <c r="I86" s="62"/>
      <c r="J86" s="105">
        <f>SUM(J80:J85)</f>
        <v>0</v>
      </c>
      <c r="K86" s="105">
        <f>SUM(K80:K85)</f>
        <v>0</v>
      </c>
      <c r="L86" s="123"/>
    </row>
    <row r="87" spans="1:12" ht="31.5" customHeight="1">
      <c r="H87" s="33"/>
      <c r="I87" s="45"/>
    </row>
    <row r="88" spans="1:12" ht="68" customHeight="1">
      <c r="A88" s="79" t="s">
        <v>21</v>
      </c>
      <c r="B88" s="267"/>
      <c r="C88" s="268"/>
      <c r="D88" s="268"/>
      <c r="E88" s="268"/>
      <c r="F88" s="268"/>
      <c r="G88" s="268"/>
      <c r="H88" s="268"/>
      <c r="I88" s="268"/>
    </row>
    <row r="89" spans="1:12" ht="48.65" customHeight="1">
      <c r="H89" s="33"/>
      <c r="I89" s="88"/>
    </row>
    <row r="90" spans="1:12" ht="72.5">
      <c r="B90" s="157" t="s">
        <v>113</v>
      </c>
      <c r="C90" s="103" t="s">
        <v>114</v>
      </c>
      <c r="D90" s="136" t="s">
        <v>122</v>
      </c>
      <c r="E90" s="135" t="s">
        <v>85</v>
      </c>
      <c r="F90" s="121" t="s">
        <v>23</v>
      </c>
      <c r="G90" s="100" t="s">
        <v>24</v>
      </c>
      <c r="H90" s="101" t="s">
        <v>82</v>
      </c>
      <c r="I90" s="143" t="str">
        <f>"Cumul BP (sur un cycle commercial de 5 ans)"</f>
        <v>Cumul BP (sur un cycle commercial de 5 ans)</v>
      </c>
      <c r="J90" s="146" t="s">
        <v>127</v>
      </c>
      <c r="K90" s="147" t="s">
        <v>103</v>
      </c>
    </row>
    <row r="91" spans="1:12">
      <c r="B91" s="184"/>
      <c r="C91" s="159"/>
      <c r="D91" s="185"/>
      <c r="E91" s="186"/>
      <c r="F91" s="187"/>
      <c r="G91" s="188"/>
      <c r="H91" s="159">
        <f>D91*F91</f>
        <v>0</v>
      </c>
      <c r="I91" s="159"/>
      <c r="J91" s="158">
        <f>H91*I91*8</f>
        <v>0</v>
      </c>
      <c r="K91" s="158">
        <f>H91*I91*B70</f>
        <v>0</v>
      </c>
    </row>
    <row r="92" spans="1:12">
      <c r="B92" s="189"/>
      <c r="C92" s="159"/>
      <c r="D92" s="190"/>
      <c r="E92" s="191"/>
      <c r="F92" s="192"/>
      <c r="G92" s="188"/>
      <c r="H92" s="159">
        <f t="shared" ref="H92:H95" si="2">D92*F92</f>
        <v>0</v>
      </c>
      <c r="I92" s="159"/>
      <c r="J92" s="158">
        <f>H92*I92*8</f>
        <v>0</v>
      </c>
      <c r="K92" s="158">
        <f>H92*I92*8</f>
        <v>0</v>
      </c>
    </row>
    <row r="93" spans="1:12">
      <c r="B93" s="182"/>
      <c r="C93" s="159"/>
      <c r="D93" s="165"/>
      <c r="E93" s="166"/>
      <c r="F93" s="166"/>
      <c r="G93" s="159"/>
      <c r="H93" s="159">
        <f t="shared" si="2"/>
        <v>0</v>
      </c>
      <c r="I93" s="159"/>
      <c r="J93" s="158">
        <f>H93*I93*8</f>
        <v>0</v>
      </c>
      <c r="K93" s="158">
        <f>H93*I93*8</f>
        <v>0</v>
      </c>
    </row>
    <row r="94" spans="1:12" ht="12" customHeight="1">
      <c r="B94" s="184"/>
      <c r="C94" s="159"/>
      <c r="D94" s="168"/>
      <c r="E94" s="159"/>
      <c r="F94" s="159"/>
      <c r="G94" s="159"/>
      <c r="H94" s="159">
        <f t="shared" si="2"/>
        <v>0</v>
      </c>
      <c r="I94" s="159"/>
      <c r="J94" s="161">
        <f>H94*I94*8</f>
        <v>0</v>
      </c>
      <c r="K94" s="161">
        <f>H94*I94*8</f>
        <v>0</v>
      </c>
    </row>
    <row r="95" spans="1:12">
      <c r="B95" s="184"/>
      <c r="C95" s="159"/>
      <c r="D95" s="168"/>
      <c r="E95" s="159"/>
      <c r="F95" s="159"/>
      <c r="G95" s="159"/>
      <c r="H95" s="159">
        <f t="shared" si="2"/>
        <v>0</v>
      </c>
      <c r="I95" s="159"/>
      <c r="J95" s="162">
        <f>H95*I95*8</f>
        <v>0</v>
      </c>
      <c r="K95" s="162">
        <f>H95*I95*8</f>
        <v>0</v>
      </c>
    </row>
    <row r="96" spans="1:12">
      <c r="A96" s="45"/>
      <c r="B96" s="45"/>
      <c r="C96" s="45"/>
      <c r="D96" s="45"/>
      <c r="E96" s="45"/>
      <c r="F96" s="45"/>
      <c r="G96" s="45"/>
      <c r="I96" s="62"/>
      <c r="J96" s="105">
        <f>SUM(J91:J95)</f>
        <v>0</v>
      </c>
      <c r="K96" s="105">
        <f>SUM(K91:K95)</f>
        <v>0</v>
      </c>
    </row>
    <row r="98" spans="1:9" ht="62.4" customHeight="1">
      <c r="A98" s="61" t="s">
        <v>53</v>
      </c>
      <c r="B98" s="267"/>
      <c r="C98" s="268"/>
      <c r="D98" s="268"/>
      <c r="E98" s="268"/>
      <c r="F98" s="268"/>
      <c r="G98" s="268"/>
      <c r="H98" s="268"/>
      <c r="I98" s="268"/>
    </row>
  </sheetData>
  <mergeCells count="9">
    <mergeCell ref="B77:I77"/>
    <mergeCell ref="B98:I98"/>
    <mergeCell ref="B88:I88"/>
    <mergeCell ref="A31:A37"/>
    <mergeCell ref="B33:J37"/>
    <mergeCell ref="B75:I75"/>
    <mergeCell ref="A52:A63"/>
    <mergeCell ref="B52:J56"/>
    <mergeCell ref="B57:J63"/>
  </mergeCells>
  <conditionalFormatting sqref="B68">
    <cfRule type="containsBlanks" dxfId="3" priority="4">
      <formula>LEN(TRIM(B68))=0</formula>
    </cfRule>
  </conditionalFormatting>
  <conditionalFormatting sqref="B75:C75">
    <cfRule type="containsBlanks" dxfId="2" priority="11">
      <formula>LEN(TRIM(B75))=0</formula>
    </cfRule>
  </conditionalFormatting>
  <conditionalFormatting sqref="B77:C77 B98:C98">
    <cfRule type="containsBlanks" dxfId="1" priority="10">
      <formula>LEN(TRIM(B77))=0</formula>
    </cfRule>
  </conditionalFormatting>
  <conditionalFormatting sqref="B88:C88">
    <cfRule type="containsBlanks" dxfId="0" priority="8">
      <formula>LEN(TRIM(B88))=0</formula>
    </cfRule>
  </conditionalFormatting>
  <dataValidations xWindow="1059" yWindow="1188" count="9">
    <dataValidation type="list" allowBlank="1" showInputMessage="1" showErrorMessage="1" sqref="B68"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8:C98" xr:uid="{00000000-0002-0000-0300-000001000000}"/>
    <dataValidation allowBlank="1" showInputMessage="1" showErrorMessage="1" prompt="- Solution la plus probable mise en œuvre en l'absence d'innovation, ou_x000a_- Situation actuelle" sqref="B88:C88" xr:uid="{00000000-0002-0000-0300-000002000000}"/>
    <dataValidation allowBlank="1" showInputMessage="1" showErrorMessage="1" prompt="Solution faisant l'objet de l'aide dans le cadre du projet" sqref="B77:C77" xr:uid="{00000000-0002-0000-0300-000003000000}"/>
    <dataValidation allowBlank="1" showInputMessage="1" showErrorMessage="1" prompt="Flux de gaz, matière, d'énergie, etc., qui sera traduit ensuite en émissions de GES par l'intermédiaire des facteurs d'émissions_x000a_" sqref="C80:C85 C91:C95" xr:uid="{00000000-0002-0000-0300-000004000000}"/>
    <dataValidation allowBlank="1" showErrorMessage="1" sqref="I46:J46 H28 B91:B95" xr:uid="{00000000-0002-0000-0300-000005000000}"/>
    <dataValidation allowBlank="1" showInputMessage="1" showErrorMessage="1" prompt="T CO2eq évitées en cas de réalisation du business plan, en cumul à 5 ans post projet" sqref="J90 I79:J79"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5:I75" xr:uid="{00000000-0002-0000-0300-000007000000}"/>
    <dataValidation allowBlank="1" showErrorMessage="1" prompt="_x000a_" sqref="B80:B85"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E26"/>
  <sheetViews>
    <sheetView workbookViewId="0">
      <selection activeCell="C8" sqref="C8"/>
    </sheetView>
  </sheetViews>
  <sheetFormatPr baseColWidth="10" defaultColWidth="0.90625" defaultRowHeight="14"/>
  <cols>
    <col min="1" max="1" width="3.90625" style="21" customWidth="1"/>
    <col min="2" max="2" width="40.36328125" style="21" customWidth="1"/>
    <col min="3" max="3" width="27.08984375" style="21" customWidth="1"/>
    <col min="4" max="7" width="28.36328125" style="21" customWidth="1"/>
    <col min="8" max="16384" width="0.90625" style="21"/>
  </cols>
  <sheetData>
    <row r="2" spans="2:5" ht="15.65" customHeight="1">
      <c r="B2" s="199" t="s">
        <v>88</v>
      </c>
      <c r="C2" s="200"/>
      <c r="D2" s="200"/>
      <c r="E2" s="201"/>
    </row>
    <row r="3" spans="2:5" s="67" customFormat="1" ht="31">
      <c r="B3" s="202" t="s">
        <v>89</v>
      </c>
      <c r="C3" s="203" t="s">
        <v>132</v>
      </c>
      <c r="D3" s="277" t="s">
        <v>90</v>
      </c>
      <c r="E3" s="278"/>
    </row>
    <row r="4" spans="2:5" ht="130.5">
      <c r="B4" s="228" t="s">
        <v>192</v>
      </c>
      <c r="C4" s="204"/>
      <c r="D4" s="205"/>
      <c r="E4" s="206"/>
    </row>
    <row r="5" spans="2:5" ht="15.5">
      <c r="B5" s="229" t="s">
        <v>187</v>
      </c>
      <c r="C5" s="204"/>
      <c r="D5" s="205"/>
      <c r="E5" s="206"/>
    </row>
    <row r="6" spans="2:5" ht="29">
      <c r="B6" s="229" t="s">
        <v>188</v>
      </c>
      <c r="C6" s="230"/>
      <c r="D6" s="205"/>
      <c r="E6" s="205"/>
    </row>
    <row r="7" spans="2:5" ht="43.5">
      <c r="B7" s="229" t="s">
        <v>189</v>
      </c>
      <c r="C7" s="230"/>
      <c r="D7" s="205"/>
      <c r="E7" s="205"/>
    </row>
    <row r="8" spans="2:5" ht="130.5">
      <c r="B8" s="228" t="s">
        <v>190</v>
      </c>
      <c r="C8" s="204"/>
      <c r="D8" s="205"/>
      <c r="E8" s="206"/>
    </row>
    <row r="9" spans="2:5" ht="43.5">
      <c r="B9" s="229" t="s">
        <v>191</v>
      </c>
      <c r="C9" s="207"/>
      <c r="D9" s="279"/>
      <c r="E9" s="280"/>
    </row>
    <row r="10" spans="2:5" ht="15.5">
      <c r="B10" s="227"/>
      <c r="C10" s="22"/>
      <c r="D10" s="22"/>
    </row>
    <row r="11" spans="2:5" ht="15.5">
      <c r="B11" s="23"/>
      <c r="C11" s="22"/>
      <c r="D11" s="22"/>
    </row>
    <row r="12" spans="2:5" ht="15.5">
      <c r="B12" s="23"/>
      <c r="C12" s="22"/>
      <c r="D12" s="22"/>
    </row>
    <row r="13" spans="2:5" ht="15.5">
      <c r="B13" s="23"/>
      <c r="C13" s="22"/>
      <c r="D13" s="22"/>
    </row>
    <row r="14" spans="2:5" ht="15.5">
      <c r="B14" s="23"/>
      <c r="C14" s="22"/>
      <c r="D14" s="22"/>
    </row>
    <row r="15" spans="2:5" ht="15.5">
      <c r="B15" s="23"/>
      <c r="C15" s="22"/>
      <c r="D15" s="22"/>
    </row>
    <row r="16" spans="2:5" ht="15.5">
      <c r="B16" s="23"/>
      <c r="C16" s="22"/>
      <c r="D16" s="22"/>
    </row>
    <row r="17" spans="2:4" ht="15.5">
      <c r="B17" s="24"/>
      <c r="C17" s="22"/>
      <c r="D17" s="22"/>
    </row>
    <row r="18" spans="2:4" ht="15.5">
      <c r="B18" s="22"/>
      <c r="C18" s="22"/>
      <c r="D18" s="22"/>
    </row>
    <row r="19" spans="2:4" ht="15.5">
      <c r="B19" s="22"/>
      <c r="C19" s="22"/>
      <c r="D19" s="22"/>
    </row>
    <row r="20" spans="2:4" ht="32" customHeight="1">
      <c r="B20" s="22"/>
      <c r="C20" s="22"/>
      <c r="D20" s="22"/>
    </row>
    <row r="21" spans="2:4" ht="60.65" customHeight="1">
      <c r="B21" s="22"/>
      <c r="C21" s="22"/>
      <c r="D21" s="22"/>
    </row>
    <row r="22" spans="2:4" ht="15.5">
      <c r="B22" s="22"/>
      <c r="C22" s="22"/>
      <c r="D22" s="22"/>
    </row>
    <row r="23" spans="2:4" ht="15.5">
      <c r="B23" s="22"/>
      <c r="C23" s="22"/>
      <c r="D23" s="22"/>
    </row>
    <row r="24" spans="2:4" ht="15.5">
      <c r="B24" s="22"/>
      <c r="C24" s="22"/>
      <c r="D24" s="22"/>
    </row>
    <row r="25" spans="2:4" ht="15.5">
      <c r="B25" s="22"/>
      <c r="C25" s="22"/>
      <c r="D25" s="22"/>
    </row>
    <row r="26" spans="2:4" ht="15.5">
      <c r="B26" s="22"/>
      <c r="C26" s="22"/>
      <c r="D26" s="22"/>
    </row>
  </sheetData>
  <mergeCells count="2">
    <mergeCell ref="D3:E3"/>
    <mergeCell ref="D9:E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G31"/>
  <sheetViews>
    <sheetView showGridLines="0" topLeftCell="A17" zoomScaleNormal="100" workbookViewId="0">
      <selection activeCell="C32" sqref="C32"/>
    </sheetView>
  </sheetViews>
  <sheetFormatPr baseColWidth="10" defaultColWidth="2.6328125" defaultRowHeight="14" outlineLevelRow="1"/>
  <cols>
    <col min="1" max="1" width="3.90625" style="21" customWidth="1"/>
    <col min="2" max="2" width="38" style="21" customWidth="1"/>
    <col min="3" max="3" width="44.54296875" style="21" customWidth="1"/>
    <col min="4" max="7" width="20.453125" style="21" customWidth="1"/>
    <col min="8" max="8" width="15.08984375" style="21" customWidth="1"/>
    <col min="9" max="16384" width="2.6328125" style="21"/>
  </cols>
  <sheetData>
    <row r="1" spans="2:7" outlineLevel="1">
      <c r="B1" s="25"/>
      <c r="C1" s="25"/>
      <c r="D1" s="25"/>
      <c r="E1" s="25"/>
      <c r="F1" s="25"/>
      <c r="G1" s="25"/>
    </row>
    <row r="3" spans="2:7" ht="50.4" customHeight="1">
      <c r="B3" s="281" t="s">
        <v>69</v>
      </c>
      <c r="C3" s="281"/>
    </row>
    <row r="4" spans="2:7" ht="21">
      <c r="B4" s="197"/>
      <c r="C4" s="197"/>
    </row>
    <row r="5" spans="2:7" ht="126.65" customHeight="1">
      <c r="B5" s="282" t="s">
        <v>131</v>
      </c>
      <c r="C5" s="282"/>
      <c r="D5" s="26"/>
      <c r="E5" s="26"/>
      <c r="F5" s="26"/>
    </row>
    <row r="6" spans="2:7" ht="17.5">
      <c r="B6" s="208"/>
      <c r="C6" s="198"/>
      <c r="D6" s="26"/>
      <c r="E6" s="26"/>
      <c r="F6" s="26"/>
    </row>
    <row r="7" spans="2:7" ht="36" customHeight="1">
      <c r="B7" s="283" t="s">
        <v>59</v>
      </c>
      <c r="C7" s="284"/>
    </row>
    <row r="8" spans="2:7" ht="18.5">
      <c r="B8" s="209" t="s">
        <v>26</v>
      </c>
      <c r="C8" s="210"/>
    </row>
    <row r="9" spans="2:7" ht="18.5">
      <c r="B9" s="209" t="s">
        <v>87</v>
      </c>
      <c r="C9" s="210"/>
    </row>
    <row r="11" spans="2:7">
      <c r="B11" s="68"/>
    </row>
    <row r="13" spans="2:7">
      <c r="B13" s="68"/>
    </row>
    <row r="26" spans="2:3" ht="45" customHeight="1">
      <c r="B26" s="281" t="s">
        <v>133</v>
      </c>
      <c r="C26" s="281"/>
    </row>
    <row r="28" spans="2:3" ht="18.5">
      <c r="B28" s="283" t="s">
        <v>134</v>
      </c>
      <c r="C28" s="284"/>
    </row>
    <row r="29" spans="2:3" ht="41" customHeight="1">
      <c r="B29" s="211" t="s">
        <v>137</v>
      </c>
      <c r="C29" s="210"/>
    </row>
    <row r="30" spans="2:3" ht="35" customHeight="1">
      <c r="B30" s="212" t="s">
        <v>135</v>
      </c>
      <c r="C30" s="210"/>
    </row>
    <row r="31" spans="2:3" ht="48" customHeight="1">
      <c r="B31" s="212" t="s">
        <v>136</v>
      </c>
      <c r="C31" s="210" t="s">
        <v>138</v>
      </c>
    </row>
  </sheetData>
  <mergeCells count="5">
    <mergeCell ref="B26:C26"/>
    <mergeCell ref="B3:C3"/>
    <mergeCell ref="B5:C5"/>
    <mergeCell ref="B7:C7"/>
    <mergeCell ref="B28:C28"/>
  </mergeCells>
  <dataValidations count="1">
    <dataValidation type="list" allowBlank="1" showInputMessage="1" showErrorMessage="1" prompt="Sélectionner oui ou non avec la flèche" sqref="C29" xr:uid="{00000000-0002-0000-0500-00000000000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LISTES!$B$2:$B$10</xm:f>
          </x14:formula1>
          <xm:sqref>C8</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LISTES!$B$2:$B$10</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ColWidth="11.453125" defaultRowHeight="15" customHeight="1"/>
  <cols>
    <col min="1" max="1" width="11.453125" style="220"/>
    <col min="2" max="2" width="41.08984375" style="220" customWidth="1"/>
    <col min="3" max="3" width="74.90625" style="220" customWidth="1"/>
    <col min="4" max="6" width="11.453125" style="220"/>
    <col min="7" max="7" width="65.08984375" style="220" customWidth="1"/>
    <col min="8" max="16384" width="11.453125" style="220"/>
  </cols>
  <sheetData>
    <row r="1" spans="1:7" ht="15" customHeight="1">
      <c r="A1" s="317" t="s">
        <v>178</v>
      </c>
      <c r="B1" s="317"/>
      <c r="C1" s="317"/>
      <c r="D1" s="317"/>
      <c r="E1" s="317"/>
      <c r="F1" s="317"/>
      <c r="G1" s="317"/>
    </row>
    <row r="2" spans="1:7" ht="15" customHeight="1">
      <c r="A2" s="317" t="s">
        <v>179</v>
      </c>
      <c r="B2" s="317"/>
      <c r="C2" s="317"/>
      <c r="D2" s="317"/>
      <c r="E2" s="317"/>
      <c r="F2" s="317"/>
      <c r="G2" s="317"/>
    </row>
    <row r="3" spans="1:7" ht="30" customHeight="1">
      <c r="A3" s="318" t="s">
        <v>180</v>
      </c>
      <c r="B3" s="318"/>
      <c r="C3" s="318"/>
      <c r="D3" s="318"/>
      <c r="E3" s="318"/>
      <c r="F3" s="318"/>
      <c r="G3" s="318"/>
    </row>
    <row r="4" spans="1:7" ht="15" customHeight="1">
      <c r="A4" s="319" t="s">
        <v>181</v>
      </c>
      <c r="B4" s="319"/>
      <c r="C4" s="319"/>
      <c r="D4" s="319"/>
      <c r="E4" s="319"/>
      <c r="F4" s="319"/>
      <c r="G4" s="319"/>
    </row>
    <row r="5" spans="1:7" ht="15" customHeight="1">
      <c r="A5" s="316" t="s">
        <v>183</v>
      </c>
      <c r="B5" s="317"/>
      <c r="C5" s="317"/>
      <c r="D5" s="317"/>
      <c r="E5" s="317"/>
      <c r="F5" s="317"/>
      <c r="G5" s="317"/>
    </row>
    <row r="6" spans="1:7" ht="15" customHeight="1">
      <c r="A6" s="316" t="s">
        <v>182</v>
      </c>
      <c r="B6" s="317"/>
      <c r="C6" s="317"/>
      <c r="D6" s="317"/>
      <c r="E6" s="317"/>
      <c r="F6" s="317"/>
      <c r="G6" s="317"/>
    </row>
    <row r="7" spans="1:7" ht="15" customHeight="1">
      <c r="A7" s="316" t="s">
        <v>184</v>
      </c>
      <c r="B7" s="317"/>
      <c r="C7" s="317"/>
      <c r="D7" s="317"/>
      <c r="E7" s="317"/>
      <c r="F7" s="317"/>
      <c r="G7" s="317"/>
    </row>
    <row r="8" spans="1:7" ht="15" customHeight="1" thickBot="1"/>
    <row r="9" spans="1:7" ht="15" customHeight="1" thickBot="1">
      <c r="A9" s="288" t="s">
        <v>164</v>
      </c>
      <c r="B9" s="289"/>
      <c r="C9" s="294" t="s">
        <v>165</v>
      </c>
      <c r="D9" s="303" t="s">
        <v>166</v>
      </c>
      <c r="E9" s="304"/>
      <c r="F9" s="305"/>
      <c r="G9" s="294" t="s">
        <v>167</v>
      </c>
    </row>
    <row r="10" spans="1:7" ht="15" customHeight="1" thickBot="1">
      <c r="A10" s="290"/>
      <c r="B10" s="291"/>
      <c r="C10" s="295"/>
      <c r="D10" s="306" t="s">
        <v>168</v>
      </c>
      <c r="E10" s="307"/>
      <c r="F10" s="308" t="s">
        <v>169</v>
      </c>
      <c r="G10" s="295"/>
    </row>
    <row r="11" spans="1:7" ht="15" customHeight="1" thickBot="1">
      <c r="A11" s="292"/>
      <c r="B11" s="293"/>
      <c r="C11" s="296"/>
      <c r="D11" s="223" t="s">
        <v>170</v>
      </c>
      <c r="E11" s="223" t="s">
        <v>171</v>
      </c>
      <c r="F11" s="309"/>
      <c r="G11" s="296"/>
    </row>
    <row r="12" spans="1:7" ht="15" customHeight="1">
      <c r="A12" s="310"/>
      <c r="B12" s="313" t="s">
        <v>172</v>
      </c>
      <c r="C12" s="297" t="s">
        <v>176</v>
      </c>
      <c r="D12" s="300"/>
      <c r="E12" s="300"/>
      <c r="F12" s="300"/>
      <c r="G12" s="297" t="s">
        <v>173</v>
      </c>
    </row>
    <row r="13" spans="1:7" ht="15" customHeight="1">
      <c r="A13" s="311"/>
      <c r="B13" s="314"/>
      <c r="C13" s="298"/>
      <c r="D13" s="301"/>
      <c r="E13" s="301"/>
      <c r="F13" s="301"/>
      <c r="G13" s="298"/>
    </row>
    <row r="14" spans="1:7" ht="15" customHeight="1">
      <c r="A14" s="311"/>
      <c r="B14" s="314"/>
      <c r="C14" s="298"/>
      <c r="D14" s="301"/>
      <c r="E14" s="301"/>
      <c r="F14" s="301"/>
      <c r="G14" s="298"/>
    </row>
    <row r="15" spans="1:7" ht="15" customHeight="1">
      <c r="A15" s="311"/>
      <c r="B15" s="314"/>
      <c r="C15" s="298"/>
      <c r="D15" s="301"/>
      <c r="E15" s="301"/>
      <c r="F15" s="301"/>
      <c r="G15" s="298"/>
    </row>
    <row r="16" spans="1:7" ht="15" customHeight="1">
      <c r="A16" s="311"/>
      <c r="B16" s="314"/>
      <c r="C16" s="298"/>
      <c r="D16" s="301"/>
      <c r="E16" s="301"/>
      <c r="F16" s="301"/>
      <c r="G16" s="298"/>
    </row>
    <row r="17" spans="1:7" ht="15" customHeight="1">
      <c r="A17" s="311"/>
      <c r="B17" s="314"/>
      <c r="C17" s="298"/>
      <c r="D17" s="301"/>
      <c r="E17" s="301"/>
      <c r="F17" s="301"/>
      <c r="G17" s="298"/>
    </row>
    <row r="18" spans="1:7" ht="15" customHeight="1">
      <c r="A18" s="311"/>
      <c r="B18" s="314"/>
      <c r="C18" s="298"/>
      <c r="D18" s="301"/>
      <c r="E18" s="301"/>
      <c r="F18" s="301"/>
      <c r="G18" s="298"/>
    </row>
    <row r="19" spans="1:7" ht="15" customHeight="1">
      <c r="A19" s="311"/>
      <c r="B19" s="314"/>
      <c r="C19" s="298"/>
      <c r="D19" s="301"/>
      <c r="E19" s="301"/>
      <c r="F19" s="301"/>
      <c r="G19" s="298"/>
    </row>
    <row r="20" spans="1:7" ht="15" customHeight="1">
      <c r="A20" s="311"/>
      <c r="B20" s="314"/>
      <c r="C20" s="298"/>
      <c r="D20" s="301"/>
      <c r="E20" s="301"/>
      <c r="F20" s="301"/>
      <c r="G20" s="298"/>
    </row>
    <row r="21" spans="1:7" ht="15" customHeight="1">
      <c r="A21" s="311"/>
      <c r="B21" s="314"/>
      <c r="C21" s="298"/>
      <c r="D21" s="301"/>
      <c r="E21" s="301"/>
      <c r="F21" s="301"/>
      <c r="G21" s="298"/>
    </row>
    <row r="22" spans="1:7" ht="15" customHeight="1">
      <c r="A22" s="311"/>
      <c r="B22" s="314"/>
      <c r="C22" s="298"/>
      <c r="D22" s="301"/>
      <c r="E22" s="301"/>
      <c r="F22" s="301"/>
      <c r="G22" s="298"/>
    </row>
    <row r="23" spans="1:7" ht="15" customHeight="1" thickBot="1">
      <c r="A23" s="312"/>
      <c r="B23" s="315"/>
      <c r="C23" s="299"/>
      <c r="D23" s="302"/>
      <c r="E23" s="302"/>
      <c r="F23" s="302"/>
      <c r="G23" s="299"/>
    </row>
    <row r="24" spans="1:7" ht="15" customHeight="1" thickBot="1">
      <c r="A24" s="222"/>
      <c r="B24" s="221"/>
      <c r="C24" s="224"/>
      <c r="D24" s="225"/>
      <c r="E24" s="225"/>
      <c r="F24" s="225"/>
      <c r="G24" s="226"/>
    </row>
    <row r="25" spans="1:7" ht="15" customHeight="1">
      <c r="A25" s="310"/>
      <c r="B25" s="313" t="s">
        <v>174</v>
      </c>
      <c r="C25" s="297" t="s">
        <v>177</v>
      </c>
      <c r="D25" s="300"/>
      <c r="E25" s="300"/>
      <c r="F25" s="300"/>
      <c r="G25" s="285" t="s">
        <v>175</v>
      </c>
    </row>
    <row r="26" spans="1:7" ht="15" customHeight="1">
      <c r="A26" s="311"/>
      <c r="B26" s="314"/>
      <c r="C26" s="298"/>
      <c r="D26" s="301"/>
      <c r="E26" s="301"/>
      <c r="F26" s="301"/>
      <c r="G26" s="286"/>
    </row>
    <row r="27" spans="1:7" ht="15" customHeight="1">
      <c r="A27" s="311"/>
      <c r="B27" s="314"/>
      <c r="C27" s="298"/>
      <c r="D27" s="301"/>
      <c r="E27" s="301"/>
      <c r="F27" s="301"/>
      <c r="G27" s="286"/>
    </row>
    <row r="28" spans="1:7" ht="15" customHeight="1">
      <c r="A28" s="311"/>
      <c r="B28" s="314"/>
      <c r="C28" s="298"/>
      <c r="D28" s="301"/>
      <c r="E28" s="301"/>
      <c r="F28" s="301"/>
      <c r="G28" s="286"/>
    </row>
    <row r="29" spans="1:7" ht="15" customHeight="1">
      <c r="A29" s="311"/>
      <c r="B29" s="314"/>
      <c r="C29" s="298"/>
      <c r="D29" s="301"/>
      <c r="E29" s="301"/>
      <c r="F29" s="301"/>
      <c r="G29" s="286"/>
    </row>
    <row r="30" spans="1:7" ht="15" customHeight="1">
      <c r="A30" s="311"/>
      <c r="B30" s="314"/>
      <c r="C30" s="298"/>
      <c r="D30" s="301"/>
      <c r="E30" s="301"/>
      <c r="F30" s="301"/>
      <c r="G30" s="286"/>
    </row>
    <row r="31" spans="1:7" ht="15" customHeight="1">
      <c r="A31" s="311"/>
      <c r="B31" s="314"/>
      <c r="C31" s="298"/>
      <c r="D31" s="301"/>
      <c r="E31" s="301"/>
      <c r="F31" s="301"/>
      <c r="G31" s="286"/>
    </row>
    <row r="32" spans="1:7" ht="15" customHeight="1">
      <c r="A32" s="311"/>
      <c r="B32" s="314"/>
      <c r="C32" s="298"/>
      <c r="D32" s="301"/>
      <c r="E32" s="301"/>
      <c r="F32" s="301"/>
      <c r="G32" s="286"/>
    </row>
    <row r="33" spans="1:7" ht="15" customHeight="1">
      <c r="A33" s="311"/>
      <c r="B33" s="314"/>
      <c r="C33" s="298"/>
      <c r="D33" s="301"/>
      <c r="E33" s="301"/>
      <c r="F33" s="301"/>
      <c r="G33" s="286"/>
    </row>
    <row r="34" spans="1:7" ht="15" customHeight="1" thickBot="1">
      <c r="A34" s="312"/>
      <c r="B34" s="315"/>
      <c r="C34" s="299"/>
      <c r="D34" s="302"/>
      <c r="E34" s="302"/>
      <c r="F34" s="302"/>
      <c r="G34" s="287"/>
    </row>
  </sheetData>
  <mergeCells count="27">
    <mergeCell ref="A6:G6"/>
    <mergeCell ref="A1:G1"/>
    <mergeCell ref="A2:G2"/>
    <mergeCell ref="A3:G3"/>
    <mergeCell ref="A4:G4"/>
    <mergeCell ref="A5:G5"/>
    <mergeCell ref="E25:E34"/>
    <mergeCell ref="D25:D34"/>
    <mergeCell ref="D12:D23"/>
    <mergeCell ref="E12:E23"/>
    <mergeCell ref="A7:G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F25:F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F44" sqref="F44"/>
    </sheetView>
  </sheetViews>
  <sheetFormatPr baseColWidth="10" defaultRowHeight="14.5"/>
  <cols>
    <col min="2" max="2" width="57.08984375" customWidth="1"/>
  </cols>
  <sheetData>
    <row r="1" spans="1:2">
      <c r="B1" s="29" t="s">
        <v>27</v>
      </c>
    </row>
    <row r="2" spans="1:2">
      <c r="B2" s="28" t="s">
        <v>28</v>
      </c>
    </row>
    <row r="3" spans="1:2">
      <c r="B3" s="28" t="s">
        <v>29</v>
      </c>
    </row>
    <row r="4" spans="1:2">
      <c r="A4" s="27"/>
      <c r="B4" s="28" t="s">
        <v>30</v>
      </c>
    </row>
    <row r="5" spans="1:2">
      <c r="B5" s="28" t="s">
        <v>31</v>
      </c>
    </row>
    <row r="6" spans="1:2">
      <c r="B6" s="28" t="s">
        <v>32</v>
      </c>
    </row>
    <row r="7" spans="1:2">
      <c r="B7" s="28" t="s">
        <v>33</v>
      </c>
    </row>
    <row r="8" spans="1:2">
      <c r="B8" s="28" t="s">
        <v>34</v>
      </c>
    </row>
    <row r="9" spans="1:2">
      <c r="B9" s="28" t="s">
        <v>35</v>
      </c>
    </row>
    <row r="10" spans="1:2">
      <c r="B10" s="28" t="s">
        <v>36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2.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d'emploi </vt:lpstr>
      <vt:lpstr>Feuil1</vt:lpstr>
      <vt:lpstr>Eval° quali (multicritères)</vt:lpstr>
      <vt:lpstr>Eval° quanti (simplifiée GES)</vt:lpstr>
      <vt:lpstr>Indicateur spécifique</vt:lpstr>
      <vt:lpstr>Impacts R&amp;D </vt:lpstr>
      <vt:lpstr>ODD</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SENTIS Valentine</cp:lastModifiedBy>
  <dcterms:created xsi:type="dcterms:W3CDTF">2021-01-18T16:21:19Z</dcterms:created>
  <dcterms:modified xsi:type="dcterms:W3CDTF">2023-08-24T09:12:11Z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