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showInkAnnotation="0" defaultThemeVersion="166925"/>
  <mc:AlternateContent xmlns:mc="http://schemas.openxmlformats.org/markup-compatibility/2006">
    <mc:Choice Requires="x15">
      <x15ac:absPath xmlns:x15ac="http://schemas.microsoft.com/office/spreadsheetml/2010/11/ac" url="Z:\PROJETS\FRANCE_2030\3-POLES-PROCEDURES\1-INSTRUCTION\TRAMES DOCUMENTS\Dossier Projet\01 - Dossier(s) de demande d'aide\"/>
    </mc:Choice>
  </mc:AlternateContent>
  <xr:revisionPtr revIDLastSave="0" documentId="8_{740CDBDD-56F0-4D48-A697-59905286745F}" xr6:coauthVersionLast="47" xr6:coauthVersionMax="47" xr10:uidLastSave="{00000000-0000-0000-0000-000000000000}"/>
  <bookViews>
    <workbookView xWindow="-120" yWindow="-120" windowWidth="20730" windowHeight="11160" tabRatio="804" xr2:uid="{00000000-000D-0000-FFFF-FFFF00000000}"/>
  </bookViews>
  <sheets>
    <sheet name="Mode d'emploi " sheetId="18" r:id="rId1"/>
    <sheet name="Feuil1" sheetId="7" state="hidden" r:id="rId2"/>
    <sheet name="Eval° quali (multicritères)" sheetId="9" r:id="rId3"/>
    <sheet name="Eval° quanti (simplifiée GES)" sheetId="10" r:id="rId4"/>
    <sheet name="Impacts R&amp;D " sheetId="11" r:id="rId5"/>
    <sheet name="ODD" sheetId="24" r:id="rId6"/>
    <sheet name="LISTES" sheetId="15"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91" i="10" l="1"/>
  <c r="H93" i="10"/>
  <c r="K93" i="10" s="1"/>
  <c r="H94" i="10"/>
  <c r="K94" i="10" s="1"/>
  <c r="H95" i="10"/>
  <c r="K95" i="10" s="1"/>
  <c r="H96" i="10"/>
  <c r="K96" i="10" s="1"/>
  <c r="H92" i="10"/>
  <c r="K92" i="10" s="1"/>
  <c r="H82" i="10"/>
  <c r="K82" i="10" s="1"/>
  <c r="H83" i="10"/>
  <c r="K83" i="10" s="1"/>
  <c r="H84" i="10"/>
  <c r="K84" i="10" s="1"/>
  <c r="H85" i="10"/>
  <c r="K85" i="10" s="1"/>
  <c r="H86" i="10"/>
  <c r="K86" i="10" s="1"/>
  <c r="H81" i="10"/>
  <c r="K81" i="10" s="1"/>
  <c r="J81" i="10" l="1"/>
  <c r="I47" i="10" l="1"/>
  <c r="J96" i="10" l="1"/>
  <c r="J95" i="10"/>
  <c r="J94" i="10"/>
  <c r="J93" i="10"/>
  <c r="J92" i="10"/>
  <c r="J82" i="10"/>
  <c r="J83" i="10"/>
  <c r="J84" i="10"/>
  <c r="J85" i="10"/>
  <c r="J86" i="10"/>
  <c r="J87" i="10" l="1"/>
  <c r="J97" i="10"/>
  <c r="H51" i="10"/>
  <c r="D73" i="10"/>
  <c r="J51" i="10" l="1"/>
  <c r="K51" i="10"/>
  <c r="B73" i="10"/>
  <c r="H49" i="10" l="1"/>
  <c r="H48" i="10"/>
  <c r="J48" i="10" l="1"/>
  <c r="K48" i="10"/>
  <c r="J49" i="10"/>
  <c r="I50" i="10"/>
  <c r="K49" i="10" s="1"/>
  <c r="J50" i="10" l="1"/>
  <c r="J52" i="10" s="1"/>
  <c r="K50" i="10"/>
  <c r="K52" i="10" s="1"/>
  <c r="D30" i="10" l="1"/>
  <c r="H30" i="10" s="1"/>
  <c r="F29" i="10"/>
  <c r="D29" i="10"/>
  <c r="J30" i="10" l="1"/>
  <c r="K30" i="10"/>
  <c r="H29" i="10"/>
  <c r="J29" i="10" l="1"/>
  <c r="J31" i="10" s="1"/>
  <c r="K29" i="10"/>
  <c r="K31" i="10" s="1"/>
  <c r="K87" i="10" l="1"/>
  <c r="K97" i="10"/>
  <c r="B74" i="10" l="1"/>
</calcChain>
</file>

<file path=xl/sharedStrings.xml><?xml version="1.0" encoding="utf-8"?>
<sst xmlns="http://schemas.openxmlformats.org/spreadsheetml/2006/main" count="218" uniqueCount="196">
  <si>
    <t>-1</t>
  </si>
  <si>
    <t>oui</t>
  </si>
  <si>
    <t>Dépense verte durablement</t>
  </si>
  <si>
    <t>Dépense verte moins durable</t>
  </si>
  <si>
    <t>non</t>
  </si>
  <si>
    <t>Dépense verte indirectement</t>
  </si>
  <si>
    <t>Elle a un impact environnemental positif</t>
  </si>
  <si>
    <t>Elle ne dégrade pas l'environnement</t>
  </si>
  <si>
    <t>Dépense neutre</t>
  </si>
  <si>
    <t>Elle a un effet direct négatilf sur l'environnement ou conduit à des comportements négatifs</t>
  </si>
  <si>
    <t>Dépense défavorable</t>
  </si>
  <si>
    <t>Note</t>
  </si>
  <si>
    <t>Lutte contre les pollutions (prévention et contrôle)</t>
  </si>
  <si>
    <t>Gestion des ressources en eau et marines (utilisation durable et protection)</t>
  </si>
  <si>
    <t>Transition vers une économie circulaire (déchets, autres)</t>
  </si>
  <si>
    <t>Protection et restauration de la biodiversité et des écosystèmes (biodiversité et protection des espaces naturels, agricoles et sylvicoles)</t>
  </si>
  <si>
    <t>Pollution de l’air</t>
  </si>
  <si>
    <t>Optimisation de la consommation des ressources</t>
  </si>
  <si>
    <t>A long terme</t>
  </si>
  <si>
    <t>A court terme</t>
  </si>
  <si>
    <t>La dépense a-t-elle un objectif environnemental ?</t>
  </si>
  <si>
    <t>Solution de référence</t>
  </si>
  <si>
    <t>https://www.bilans-ges.ademe.fr/</t>
  </si>
  <si>
    <t>Facteur d'émission (FE)</t>
  </si>
  <si>
    <t>Unité du FE</t>
  </si>
  <si>
    <t xml:space="preserve"> </t>
  </si>
  <si>
    <t>TRL début de projet</t>
  </si>
  <si>
    <t xml:space="preserve">TRL = Technology Readiness Level - niveau de maturité technologique ; système international de mesure utilisant une échelle de 1 à 9 employé pour évaluer le niveau de maturité d'une technologie. </t>
  </si>
  <si>
    <t>Diminution et/ou recyclage des déchets</t>
  </si>
  <si>
    <r>
      <rPr>
        <u/>
        <sz val="11"/>
        <color theme="1"/>
        <rFont val="Calibri"/>
        <family val="2"/>
        <scheme val="minor"/>
      </rPr>
      <t>Descriptif solution</t>
    </r>
    <r>
      <rPr>
        <sz val="11"/>
        <color theme="1"/>
        <rFont val="Calibri"/>
        <family val="2"/>
        <scheme val="minor"/>
      </rPr>
      <t xml:space="preserve"> : réductions de consommation d'espace naturel, d'utilisation de substance nocive, ...
--&gt; Effets attendus ?</t>
    </r>
  </si>
  <si>
    <t>t eq CO2 (évitées)</t>
  </si>
  <si>
    <t>solution projet</t>
  </si>
  <si>
    <t>solution référence</t>
  </si>
  <si>
    <t>Cumul des émissions de "CO2 évités"</t>
  </si>
  <si>
    <t>AIDE (déplier les lignes)</t>
  </si>
  <si>
    <t>Quel est le service rendu par le projet d'un point de vue environnemental ?</t>
  </si>
  <si>
    <t>Métriques retenues</t>
  </si>
  <si>
    <t>Efficacité énergétique via la réduction des consommation</t>
  </si>
  <si>
    <t>Climat via la réduction des émissions GES</t>
  </si>
  <si>
    <t xml:space="preserve">Illustrations de métriques et d'objectifs </t>
  </si>
  <si>
    <t>Il s'agit ici de contenir les conséquences des déréglements climatiques</t>
  </si>
  <si>
    <t>Analyse ex ante : A préparer en amont du dossier - à consolider pour l'instruction du projet</t>
  </si>
  <si>
    <t>Hypothèses (étapes du cycle de vie…) et limites</t>
  </si>
  <si>
    <t>Production ajoutée d'électricité ou de chaleur renouvelable (ENR)</t>
  </si>
  <si>
    <t xml:space="preserve">Réduction de la consommation d'eau (m3/an)      </t>
  </si>
  <si>
    <r>
      <rPr>
        <u/>
        <sz val="11"/>
        <color theme="1"/>
        <rFont val="Calibri"/>
        <family val="2"/>
        <scheme val="minor"/>
      </rPr>
      <t>Génération de déchets</t>
    </r>
    <r>
      <rPr>
        <sz val="11"/>
        <color theme="1"/>
        <rFont val="Calibri"/>
        <family val="2"/>
        <scheme val="minor"/>
      </rPr>
      <t xml:space="preserve"> : nature, quantité (taux de rebut, tonnes/an,..)</t>
    </r>
    <r>
      <rPr>
        <u/>
        <sz val="11"/>
        <color theme="1"/>
        <rFont val="Calibri"/>
        <family val="2"/>
        <scheme val="minor"/>
      </rPr>
      <t xml:space="preserve">
Descriptif solution</t>
    </r>
    <r>
      <rPr>
        <sz val="11"/>
        <color theme="1"/>
        <rFont val="Calibri"/>
        <family val="2"/>
        <scheme val="minor"/>
      </rPr>
      <t xml:space="preserve"> : Recyclage, Valorisation, Ré-emploi,...
--&gt; Réductions sur taux de rebut en %, quantités de déchets </t>
    </r>
    <r>
      <rPr>
        <b/>
        <sz val="11"/>
        <color theme="1"/>
        <rFont val="Calibri"/>
        <family val="2"/>
        <scheme val="minor"/>
      </rPr>
      <t>(t évités/an),</t>
    </r>
    <r>
      <rPr>
        <sz val="11"/>
        <color theme="1"/>
        <rFont val="Calibri"/>
        <family val="2"/>
        <scheme val="minor"/>
      </rPr>
      <t xml:space="preserve"> quantités de matières recyclées</t>
    </r>
    <r>
      <rPr>
        <b/>
        <sz val="11"/>
        <color theme="1"/>
        <rFont val="Calibri"/>
        <family val="2"/>
        <scheme val="minor"/>
      </rPr>
      <t xml:space="preserve"> (t/an) ?</t>
    </r>
  </si>
  <si>
    <t>Pollution de l'eau ou des sols</t>
  </si>
  <si>
    <t xml:space="preserve"> Les impacts environnementaux sont à compléter uniquement par le chef de file, à l'échelle du projet dans son ensemble</t>
  </si>
  <si>
    <t>TRL PROJET = Technology Readiness Level</t>
  </si>
  <si>
    <t>Process de recyclage développé</t>
  </si>
  <si>
    <t>t</t>
  </si>
  <si>
    <t>kg CO2/ t traitée</t>
  </si>
  <si>
    <t>Torchage</t>
  </si>
  <si>
    <t>Hypothèses:</t>
  </si>
  <si>
    <r>
      <rPr>
        <sz val="11"/>
        <color theme="1"/>
        <rFont val="Wingdings"/>
        <charset val="2"/>
      </rPr>
      <t xml:space="preserve">ð </t>
    </r>
    <r>
      <rPr>
        <i/>
        <u/>
        <sz val="11"/>
        <color theme="1"/>
        <rFont val="Calibri"/>
        <family val="2"/>
        <scheme val="minor"/>
      </rPr>
      <t>Solution de référence:</t>
    </r>
    <r>
      <rPr>
        <i/>
        <sz val="11"/>
        <color theme="1"/>
        <rFont val="Calibri"/>
        <family val="2"/>
        <scheme val="minor"/>
      </rPr>
      <t xml:space="preserve"> torchage</t>
    </r>
  </si>
  <si>
    <t>Facteur d'émission torchage: 1,3 t CO2eq/t traitée (donnée issue d'une ACV)</t>
  </si>
  <si>
    <t>Atténuation du changement climatique</t>
  </si>
  <si>
    <t>Adaptation au changement climatique (Résilience face aux risques environnementaux)</t>
  </si>
  <si>
    <t>Bus électrique (Mix élec. France)</t>
  </si>
  <si>
    <t>Bus électrique (Mix élec. Europe)</t>
  </si>
  <si>
    <t>Bus électrique (total)</t>
  </si>
  <si>
    <t>Bus moteur thermique diesel</t>
  </si>
  <si>
    <t>Synthèse CO2eq évitées(t)</t>
  </si>
  <si>
    <r>
      <t xml:space="preserve">Indicateur de Flux
</t>
    </r>
    <r>
      <rPr>
        <i/>
        <sz val="11"/>
        <color theme="1"/>
        <rFont val="Calibri"/>
        <family val="2"/>
        <scheme val="minor"/>
      </rPr>
      <t>Flux de gaz, matière, d'énergie, etc., qui sera traduit ensuite en émissions de GES par l'intermédiaire des facteurs d'émissions</t>
    </r>
  </si>
  <si>
    <t>Synthèse (conclusion sur le bénéfice environnemental attendu en terme d'émissions de CO2 évitées)</t>
  </si>
  <si>
    <t>Ex véhicule électrique : baisse des impacts utilisation (CO2) =&gt; hausse des impacts fabrication (ressources) et fin de vie (déchets) .
Ex  Rénovation thermique des bâtiments : diminution des consommations énergétiques des bâtiments en utilisation =&gt; augmentation du recours au triple vitrage et les impacts associés en fabrication et en fin de vie.</t>
  </si>
  <si>
    <t>AIDE (déplier la ligne)</t>
  </si>
  <si>
    <t xml:space="preserve">Emissions de CO2 eq/an (t) pour la quantité annuelle produite (ici 18750 t pour une usine)
</t>
  </si>
  <si>
    <t>EXEMPLE simplifié 1 :  unité pilote de désamiantage</t>
  </si>
  <si>
    <t>EXEMPLE simplifié 2 :  bus électrique</t>
  </si>
  <si>
    <t>Si pertinent, émissions de CO2 évitées (t) sur le cumul BP à 5 ans et sur la durée de vie de la solution innovante (ici  15 ans)</t>
  </si>
  <si>
    <t>sur la durée de vie de l'innovation (si pertinent)</t>
  </si>
  <si>
    <t>Unité du flux</t>
  </si>
  <si>
    <t>Notion de cycle de vie de l'innovation à intégrer dans les hypothèses d'évaluation quantitative</t>
  </si>
  <si>
    <t>TRL (cible) fin de projet</t>
  </si>
  <si>
    <r>
      <rPr>
        <u/>
        <sz val="11"/>
        <color theme="1"/>
        <rFont val="Calibri"/>
        <family val="2"/>
        <scheme val="minor"/>
      </rPr>
      <t xml:space="preserve">Impact sur le Gaz à Effet de Serre 
Descriptif solution : 
</t>
    </r>
    <r>
      <rPr>
        <sz val="11"/>
        <color theme="1"/>
        <rFont val="Calibri"/>
        <family val="2"/>
        <scheme val="minor"/>
      </rPr>
      <t>--&gt; Ordre de grandeur des réduction des émissions de GES</t>
    </r>
    <r>
      <rPr>
        <b/>
        <sz val="11"/>
        <color theme="1"/>
        <rFont val="Calibri"/>
        <family val="2"/>
        <scheme val="minor"/>
      </rPr>
      <t xml:space="preserve"> (t CO2eq évitées/an) </t>
    </r>
  </si>
  <si>
    <r>
      <rPr>
        <u/>
        <sz val="11"/>
        <color theme="1"/>
        <rFont val="Calibri"/>
        <family val="2"/>
        <scheme val="minor"/>
      </rPr>
      <t>Consommation de ressources</t>
    </r>
    <r>
      <rPr>
        <sz val="11"/>
        <color theme="1"/>
        <rFont val="Calibri"/>
        <family val="2"/>
        <scheme val="minor"/>
      </rPr>
      <t xml:space="preserve"> : Quelles ressources? (utilités, eau, vapeur, minerais, métaux précieux…) : quantités</t>
    </r>
    <r>
      <rPr>
        <u/>
        <sz val="11"/>
        <color theme="1"/>
        <rFont val="Calibri"/>
        <family val="2"/>
        <scheme val="minor"/>
      </rPr>
      <t xml:space="preserve">
Descriptif solution</t>
    </r>
    <r>
      <rPr>
        <sz val="11"/>
        <color theme="1"/>
        <rFont val="Calibri"/>
        <family val="2"/>
        <scheme val="minor"/>
      </rPr>
      <t xml:space="preserve"> :
Description des actions mises en place? 
--&gt; Effets attendus</t>
    </r>
    <r>
      <rPr>
        <sz val="11"/>
        <color theme="1"/>
        <rFont val="Calibri"/>
        <family val="2"/>
        <scheme val="minor"/>
      </rPr>
      <t xml:space="preserve">
Quantité de matière biosourcée utilisée</t>
    </r>
    <r>
      <rPr>
        <b/>
        <sz val="11"/>
        <color theme="1"/>
        <rFont val="Calibri"/>
        <family val="2"/>
        <scheme val="minor"/>
      </rPr>
      <t xml:space="preserve"> (t)</t>
    </r>
  </si>
  <si>
    <r>
      <rPr>
        <u/>
        <sz val="11"/>
        <color theme="1"/>
        <rFont val="Calibri"/>
        <family val="2"/>
        <scheme val="minor"/>
      </rPr>
      <t xml:space="preserve">Impact sur PMx, COV, NOx, Sox
Descriptif solution </t>
    </r>
    <r>
      <rPr>
        <sz val="11"/>
        <color theme="1"/>
        <rFont val="Calibri"/>
        <family val="2"/>
        <scheme val="minor"/>
      </rPr>
      <t xml:space="preserve">: Epuration, traitement de fumées, limitation émission de solvants, ...
--&gt; Ordre de grandeur de réduction des émissions de polluants et de particules fines après mise en oeuvre de la solution ?
</t>
    </r>
  </si>
  <si>
    <r>
      <rPr>
        <u/>
        <sz val="11"/>
        <color theme="1"/>
        <rFont val="Calibri"/>
        <family val="2"/>
        <scheme val="minor"/>
      </rPr>
      <t>Impact sur métaux lourds, DCO, nitrates,...
Descriptif solution</t>
    </r>
    <r>
      <rPr>
        <sz val="11"/>
        <color theme="1"/>
        <rFont val="Calibri"/>
        <family val="2"/>
        <scheme val="minor"/>
      </rPr>
      <t xml:space="preserve"> : Traitement effluent liquides, station épuration?
--&gt; ordre de grandeur de la réduction d'impact sur métaux lourds, DCO, nitrates,… ?</t>
    </r>
  </si>
  <si>
    <r>
      <t xml:space="preserve">Production / consommation EnR (kWh) (quantité, part de la production d'électricité issus d'EnR vs consommation,...)
Descriptif solution : PV, Hydrolien, éolien
Développement d'autoconsommation sur site?
--&gt; Effets attendus ?
--&gt; Augmentation de la production d'énergie renouvelable </t>
    </r>
    <r>
      <rPr>
        <b/>
        <sz val="11"/>
        <color theme="1"/>
        <rFont val="Calibri"/>
        <family val="2"/>
        <scheme val="minor"/>
      </rPr>
      <t xml:space="preserve">(MWh EnR supplémentaires/an)
</t>
    </r>
    <r>
      <rPr>
        <sz val="11"/>
        <color theme="1"/>
        <rFont val="Calibri"/>
        <family val="2"/>
        <scheme val="minor"/>
      </rPr>
      <t/>
    </r>
  </si>
  <si>
    <r>
      <rPr>
        <u/>
        <sz val="11"/>
        <color theme="1"/>
        <rFont val="Calibri"/>
        <family val="2"/>
        <scheme val="minor"/>
      </rPr>
      <t>impact sur Consommation énergétique globale (kWh)
Descriptif solution</t>
    </r>
    <r>
      <rPr>
        <sz val="11"/>
        <color theme="1"/>
        <rFont val="Calibri"/>
        <family val="2"/>
        <scheme val="minor"/>
      </rPr>
      <t xml:space="preserve"> : Optimisation procédés : échangeurs, PAC, microgénération? Numérique : sobriété? Consommation du stockage des données?
--&gt; Ordre de grandeur des Gain en</t>
    </r>
    <r>
      <rPr>
        <b/>
        <sz val="11"/>
        <color theme="1"/>
        <rFont val="Calibri"/>
        <family val="2"/>
        <scheme val="minor"/>
      </rPr>
      <t xml:space="preserve"> kWh évités/an</t>
    </r>
    <r>
      <rPr>
        <sz val="11"/>
        <color theme="1"/>
        <rFont val="Calibri"/>
        <family val="2"/>
        <scheme val="minor"/>
      </rPr>
      <t xml:space="preserve"> sur la consommation énergétique globale ?</t>
    </r>
    <r>
      <rPr>
        <b/>
        <sz val="11"/>
        <color theme="1"/>
        <rFont val="Calibri"/>
        <family val="2"/>
        <scheme val="minor"/>
      </rPr>
      <t xml:space="preserve">
--&gt;</t>
    </r>
    <r>
      <rPr>
        <sz val="11"/>
        <color theme="1"/>
        <rFont val="Calibri"/>
        <family val="2"/>
        <scheme val="minor"/>
      </rPr>
      <t xml:space="preserve"> Production d'énergie de récupération</t>
    </r>
    <r>
      <rPr>
        <b/>
        <sz val="11"/>
        <color theme="1"/>
        <rFont val="Calibri"/>
        <family val="2"/>
        <scheme val="minor"/>
      </rPr>
      <t xml:space="preserve"> (GWh/an)</t>
    </r>
  </si>
  <si>
    <t>La solution de référence est le torchage au plasma des déchets (vitrification plasma).</t>
  </si>
  <si>
    <t>Cumul BP sur un cycle commercial de 5 ans (ici une seule usine considérée)</t>
  </si>
  <si>
    <t>Résumé: le projet vise à développer une unité pilote de traitement de déchets amiantés, utilisant un procédé innovant. La quantité de déchets d'amiante traitée s'élève à 18 750 t par an.</t>
  </si>
  <si>
    <t>Emissions de CO2 eq/an (t) pour la quantité annuelle considérée (ici 50 000 km par an et par bus)</t>
  </si>
  <si>
    <t>Résumé: le projet vise à développer une nouvelle génération de bus électrique innovants. Chaque bus parcourt en moyenne 50 000 km par an.</t>
  </si>
  <si>
    <t>La solution de référence est le bus diesel.</t>
  </si>
  <si>
    <t>Si pertinent, émissions de CO2eq cumulées évitées sur 5 ans et sur la durée de vie de la solution innovante (X années) (t)</t>
  </si>
  <si>
    <t>Critères de durabilité et indicateurs</t>
  </si>
  <si>
    <t xml:space="preserve">Lien ADEME Base GES pour faciliter les facteurs d'émissions  (ou autres sources du porteur à préciser dans les hypothèses) :
 </t>
  </si>
  <si>
    <t>Seules les cellules jaunes sont à renseigner.</t>
  </si>
  <si>
    <t>Les impacts environnementaux sont à compléter uniquement par le chef de file, à l'échelle du projet dans son ensemble.</t>
  </si>
  <si>
    <t>Impact sociétal</t>
  </si>
  <si>
    <t>Si vous réfléchissez aux conséquences environnementales de votre projet</t>
  </si>
  <si>
    <t xml:space="preserve">Quels points de vigilance pour assurer le succès environnemental de votre projets ? </t>
  </si>
  <si>
    <t>Déchets amiantés</t>
  </si>
  <si>
    <t>Consommation de carburant</t>
  </si>
  <si>
    <t>Composante clef de la solution considérée</t>
  </si>
  <si>
    <r>
      <rPr>
        <b/>
        <sz val="11"/>
        <color theme="1"/>
        <rFont val="Calibri"/>
        <family val="2"/>
        <scheme val="minor"/>
      </rPr>
      <t>Indicateur de Flux</t>
    </r>
    <r>
      <rPr>
        <sz val="11"/>
        <color theme="1"/>
        <rFont val="Calibri"/>
        <family val="2"/>
        <scheme val="minor"/>
      </rPr>
      <t xml:space="preserve">
Flux de gaz, matière, d'énergie, etc., qui sera traduit ensuite en émissions de GES par l'intermédiaire des facteurs d'émissions</t>
    </r>
  </si>
  <si>
    <t>kg CO2/ kWh</t>
  </si>
  <si>
    <t>kWh</t>
  </si>
  <si>
    <r>
      <t>On considère la vente cumulée de 500 bus électriques sur la base du BP prévisionnel qui porte sur les 5 années qui suivent le projet.
Chaque bus parcourt 50 000 km/an.</t>
    </r>
    <r>
      <rPr>
        <sz val="11"/>
        <color theme="1"/>
        <rFont val="Wingdings"/>
        <charset val="2"/>
      </rPr>
      <t xml:space="preserve">
ð </t>
    </r>
    <r>
      <rPr>
        <i/>
        <u/>
        <sz val="11"/>
        <color theme="1"/>
        <rFont val="Calibri"/>
        <family val="2"/>
        <scheme val="minor"/>
      </rPr>
      <t>Solution de référence:</t>
    </r>
    <r>
      <rPr>
        <i/>
        <sz val="11"/>
        <color theme="1"/>
        <rFont val="Calibri"/>
        <family val="2"/>
        <scheme val="minor"/>
      </rPr>
      <t xml:space="preserve"> bus diesel
On néglige (dans cet exemple) les émissions de CO2 relatives à la fabrication du bus.
Hypothèse de consommation en cycle urbain: 45,5 l /100 km --&gt; consommation annuelle = 0,455 x 50000 = 22 750 l
Emissions CO2eq diesel B7: 3,1 kg / l (https://www.bilans-ges.ademe.fr/fr/basecarbone/donnees-consulter/liste-element/categorie/405/siGras/1)
Emissions de CO2eq de la solution de référence: 3100 x 0,455=  1410 CO2/ km</t>
    </r>
  </si>
  <si>
    <t>l</t>
  </si>
  <si>
    <t>kg CO2/ l</t>
  </si>
  <si>
    <t>Durée de vie de la solution étudiée et de la solution de référence</t>
  </si>
  <si>
    <t>années</t>
  </si>
  <si>
    <t>Quantité considérée par an pour une unité (ici éléctricité ou carburant consommé pour un bus par an)</t>
  </si>
  <si>
    <t xml:space="preserve">Quantité traitée par an pour une unité  (ici quantité d'amiante traitées par une usine de désamiantage) </t>
  </si>
  <si>
    <t>Consommation d'électricité (France)</t>
  </si>
  <si>
    <t>Consommation d'électricité (Europe)</t>
  </si>
  <si>
    <t>Emissions de CO2eq cumulées évitées sur un BP de 5 ans et sur une durée d'exploitation / utilisation de 8 ans (t)</t>
  </si>
  <si>
    <t>Emissions de CO2eq cumulées évitées (t) sur un BP de 5 ans et sur une durée d'utilisation de 8 ans (ici des 500 bus vendus)</t>
  </si>
  <si>
    <t>Emissions de CO2eq cumulées évitées sur un BP de 5 ans, et sur une durée d'exploitation de 8 ans (de l'usine) (t)</t>
  </si>
  <si>
    <r>
      <rPr>
        <sz val="11"/>
        <rFont val="Wingdings"/>
        <charset val="2"/>
      </rPr>
      <t xml:space="preserve">ð </t>
    </r>
    <r>
      <rPr>
        <i/>
        <u/>
        <sz val="11"/>
        <rFont val="Calibri"/>
        <family val="2"/>
        <scheme val="minor"/>
      </rPr>
      <t>Solution étudiée</t>
    </r>
    <r>
      <rPr>
        <i/>
        <sz val="11"/>
        <rFont val="Calibri"/>
        <family val="2"/>
        <scheme val="minor"/>
      </rPr>
      <t>: process de recyclage développé
On considère uniquement les émissions de CO2 relatives à la consommation d'énergie lors des étapes de process de séchage .
Consommation de gaz: 700 kWh/ t traitée (information provenant du porteur de projet)
Emissions CO2eq gaz nat: 0,227 kg /kWh (https://www.bilans-ges.ademe.fr/fr/accueil/documentation-gene/index/page/Gaz)
Emissions de CO2eq de la solution étudiée: 700 x 0,227= 158,9 kg CO2/ t traitée
Hypothèse de durée de vie : 30 ans</t>
    </r>
  </si>
  <si>
    <t>BREVETS</t>
  </si>
  <si>
    <t>innovation ayant une utilité sociale, circuit court, production locale, emplois sur le territoire, bien-être animal, éducation à l'environnement, élément de sécurité, lutte contre les nuisances sonores, la pollution visuelle, la précarité énergétique etc.</t>
  </si>
  <si>
    <r>
      <rPr>
        <b/>
        <strike/>
        <sz val="14"/>
        <color theme="0"/>
        <rFont val="Calibri"/>
        <family val="2"/>
        <scheme val="minor"/>
      </rPr>
      <t xml:space="preserve">
</t>
    </r>
    <r>
      <rPr>
        <b/>
        <sz val="14"/>
        <color theme="0"/>
        <rFont val="Calibri"/>
        <family val="2"/>
        <scheme val="minor"/>
      </rPr>
      <t>justification</t>
    </r>
    <r>
      <rPr>
        <b/>
        <strike/>
        <sz val="14"/>
        <color theme="0"/>
        <rFont val="Calibri"/>
        <family val="2"/>
        <scheme val="minor"/>
      </rPr>
      <t xml:space="preserve"> </t>
    </r>
  </si>
  <si>
    <t>Objectifs quantitatifs (pour une année)</t>
  </si>
  <si>
    <t xml:space="preserve">Etude environnementale déjà réalisée ? (ACV, bilan GES organisationnel, empreinte carbone produit/service, empreinte eau… ?) </t>
  </si>
  <si>
    <r>
      <rPr>
        <b/>
        <u/>
        <sz val="14"/>
        <color theme="1"/>
        <rFont val="Calibri"/>
        <family val="2"/>
        <scheme val="minor"/>
      </rPr>
      <t>Onglet 2 " "Evaluation qualitative (multicritères)"</t>
    </r>
    <r>
      <rPr>
        <b/>
        <u/>
        <sz val="11"/>
        <color theme="1"/>
        <rFont val="Calibri"/>
        <family val="2"/>
        <scheme val="minor"/>
      </rPr>
      <t xml:space="preserve">
DEFINITION </t>
    </r>
    <r>
      <rPr>
        <sz val="11"/>
        <color theme="1"/>
        <rFont val="Calibri"/>
        <family val="2"/>
        <scheme val="minor"/>
      </rPr>
      <t>Il s'agit à ce stade de préciser, "à dire de porteur de projet", les indicateurs de flux (les émissions de GES / kWh consommés ou produits / émissions de polluants / quantités de ressources / quantité de déchets), qui devraient être pris en compte dans le chiffrage ultérieur des impacts environnementaux, en leur attribuant un score d'impact potentiel. 
Les impacts pressentis peuvent être dits « positifs » ou « négatifs» et donnent la tendanc</t>
    </r>
    <r>
      <rPr>
        <sz val="11"/>
        <rFont val="Calibri"/>
        <family val="2"/>
        <scheme val="minor"/>
      </rPr>
      <t xml:space="preserve">e des pollutions potentiellement évitées par le programme et des bénéfices environnementaux du programme (en positif), et des potentiels dommages collatéraux ou préjudices portés à l'environnement (en négatif). 
Préjudice au sens de la réglementation taxonomie UE des activités durables avec la notion de DNSH, Do Not Significant Harm.
A noter que Les flux sont des causes et les impacts des conséquences
</t>
    </r>
    <r>
      <rPr>
        <b/>
        <u/>
        <sz val="11"/>
        <rFont val="Calibri"/>
        <family val="2"/>
        <scheme val="minor"/>
      </rPr>
      <t>METHODE DE REMPLISSAGE</t>
    </r>
    <r>
      <rPr>
        <sz val="11"/>
        <color theme="1"/>
        <rFont val="Calibri"/>
        <family val="2"/>
        <scheme val="minor"/>
      </rPr>
      <t xml:space="preserve">
</t>
    </r>
    <r>
      <rPr>
        <b/>
        <sz val="11"/>
        <color theme="1"/>
        <rFont val="Calibri"/>
        <family val="2"/>
        <scheme val="minor"/>
      </rPr>
      <t xml:space="preserve">Estimation qualitative </t>
    </r>
    <r>
      <rPr>
        <sz val="11"/>
        <color theme="1"/>
        <rFont val="Calibri"/>
        <family val="2"/>
        <scheme val="minor"/>
      </rPr>
      <t xml:space="preserve">du degré d’impact par rapport à la solution de référence : échelle d’intensité pour chaque indicateur visé
Indiquer dans la colonne la note correspondante (entre -2 et +2) : 
+ = impact positif sur ce critère 
0 = impact neutre sur ce critère 
- = impact négatif sur ce critère 
Remarque : Cette matrice qualitative est une traduction de la contribution substantielle à la réalisation d'un objectif environnemental et de l'absence de préjudice causé à l'environnementé ou DNSH (Do Not Significant Harm) figurant dans les nouvelles réglementations européennes du plan d'action sur la finance durable (depuis 2018), et notamment le réglement taxonomique progressivement mis en place depuis 2021, qui édicte les critères de durabilité des différents secteurs économiques. </t>
    </r>
  </si>
  <si>
    <t>Si pertinent, émissions de CO2 évitées (t) sur le cumul BP à 5 ans et sur la durée de vie de la solution innovante (ici 30 ans)</t>
  </si>
  <si>
    <r>
      <rPr>
        <sz val="11"/>
        <rFont val="Wingdings"/>
        <charset val="2"/>
      </rPr>
      <t xml:space="preserve">ð </t>
    </r>
    <r>
      <rPr>
        <i/>
        <u/>
        <sz val="11"/>
        <rFont val="Calibri"/>
        <family val="2"/>
        <scheme val="minor"/>
      </rPr>
      <t>Solution étudiée</t>
    </r>
    <r>
      <rPr>
        <i/>
        <sz val="11"/>
        <rFont val="Calibri"/>
        <family val="2"/>
        <scheme val="minor"/>
      </rPr>
      <t>: bus électrique
On néglige (dans cet exemple) les émissions de CO2 relatives à la fabrication du bus.
On considère uniquement les émissions de CO2 relatives à la consommation d'électricité pour la charge des batteries.
Consommation d'électricité : 150 kWh/100 km --&gt; Consommation d'électricté annuelle: 1,5 x 50 000 = 75 000 kWh
Emissions CO2eq (mix français): 0,0599 kg /kWh (https://www.bilans-ges.ademe.fr) 
Emissions CO2eq (mix europe): 0,42 kg /kWh (https://www.bilans-ges.ademe.fr)
Prévisions de vente moyennes sur les 5 prochaines années: 100 véhicules/an dont la moitié roulant en France et l'autre moitié en Europe.
Durée de vie d'un bus (hypothèse moyenne) : 15 années d'utilisation/exploitation</t>
    </r>
  </si>
  <si>
    <t>Cumul des émissions de "CO2 évités" sur BP de 5 ans  (solution étudiée - solution de référence)</t>
  </si>
  <si>
    <t xml:space="preserve">A l'inverse quels sont les risques de diffusion d'effets négatifs pouvant porter préjudice à l'environnement (dommages collatéraux ou transferts d'impacts) ? </t>
  </si>
  <si>
    <t xml:space="preserve"> Quelles sont les perspectives de réplication / déploiement de l'innovation et donc de diffusion à plus grande échelle des effets bénéfiques de l'innovation ? </t>
  </si>
  <si>
    <r>
      <t xml:space="preserve">Par rapport à la solution de référence (à service rendu équivalent), et pour la ou les phases du cycle de vie les plus impactantes de l'innovation, il est prévu que l’innovation permette…
</t>
    </r>
    <r>
      <rPr>
        <b/>
        <u/>
        <sz val="14"/>
        <color theme="0"/>
        <rFont val="Calibri"/>
        <family val="2"/>
        <scheme val="minor"/>
      </rPr>
      <t xml:space="preserve">Lecture des notes </t>
    </r>
    <r>
      <rPr>
        <b/>
        <sz val="14"/>
        <color theme="0"/>
        <rFont val="Calibri"/>
        <family val="2"/>
        <scheme val="minor"/>
      </rPr>
      <t xml:space="preserve"> : 
•	-2  :impact environnemental beaucoup moins bon que celui de la solution de référence 
•	+2  : impact environnemental bien meilleur que celui de la solution de référence
•	0 : pas d’impact identifié</t>
    </r>
  </si>
  <si>
    <t>Deux formations sur l'application de la méthodologie sont disponibles :</t>
  </si>
  <si>
    <t>Au cumulé, ce module dure une demi-journée. Il est un prérequis pour suivre la formation complémentaire en présentiel qui vous permettra de mettre en œuvre vous-même la méthode.</t>
  </si>
  <si>
    <t>Ce module en présentiel d’une journée est complémentaire au module en e.learning qui vous a donné les bases de la méthode. Il vous permettra en travaillant sur des cas concrets d’être en capacité de mettre en œuvre vous-même la méthode pour votre propre compte ou celui de différentes organisations si vous êtes un bureau d’études.</t>
  </si>
  <si>
    <t>Le programme de formation comprend la quantification de cas pratiques en groupe (exercices fournis) et en individuel (cas personnel) afin de maîtriser les différentes étapes de la méthode. Il propose également une évaluation des acquis.</t>
  </si>
  <si>
    <t xml:space="preserve">Des informations sur la méthodologie sont accessibles sur cette page : </t>
  </si>
  <si>
    <t>https://bilans-ges.ademe.fr/fr/accueil/contenu/index/page/QuantiGES/siGras/0</t>
  </si>
  <si>
    <t xml:space="preserve">     - Un module accessible en e-learning : </t>
  </si>
  <si>
    <t>Le challenge de ce module à distance est de vous permettre d'acquérir les bases de la méthode Quanti GES pour en comprendre son utilisation et être en capacité de suivre une prestation externe de mise en œuvre de la méthode de quantification au sein de votre organisation.</t>
  </si>
  <si>
    <t>Découvrir la méthode QuantiGES</t>
  </si>
  <si>
    <t xml:space="preserve">     - Un module présentiel d'une journée : </t>
  </si>
  <si>
    <t>Devenir utilisateur de la méthode</t>
  </si>
  <si>
    <r>
      <t xml:space="preserve">L'ADEME préconise de s'appuyer sur la méthode </t>
    </r>
    <r>
      <rPr>
        <b/>
        <sz val="11"/>
        <rFont val="Calibri"/>
        <family val="2"/>
        <scheme val="minor"/>
      </rPr>
      <t>QuantiGES</t>
    </r>
    <r>
      <rPr>
        <sz val="11"/>
        <rFont val="Calibri"/>
        <family val="2"/>
        <scheme val="minor"/>
      </rPr>
      <t xml:space="preserve"> pour remplir cette annexe.</t>
    </r>
  </si>
  <si>
    <t xml:space="preserve">Un catalogue d'exemple d'application de la méthodologie est disponible ici : </t>
  </si>
  <si>
    <r>
      <rPr>
        <b/>
        <u/>
        <sz val="14"/>
        <color theme="1"/>
        <rFont val="Calibri"/>
        <family val="2"/>
        <scheme val="minor"/>
      </rPr>
      <t xml:space="preserve">Onglet 3 "Evaluation quantitative (simplifiée GES)" - </t>
    </r>
    <r>
      <rPr>
        <sz val="14"/>
        <color theme="5"/>
        <rFont val="Calibri"/>
        <family val="2"/>
        <scheme val="minor"/>
      </rPr>
      <t>Une aide est fournie en dépliant les lignes de l'onglet 3</t>
    </r>
    <r>
      <rPr>
        <sz val="11"/>
        <color theme="1"/>
        <rFont val="Calibri"/>
        <family val="2"/>
        <scheme val="minor"/>
      </rPr>
      <t xml:space="preserve">
</t>
    </r>
    <r>
      <rPr>
        <b/>
        <u/>
        <sz val="11"/>
        <color theme="1"/>
        <rFont val="Calibri"/>
        <family val="2"/>
        <scheme val="minor"/>
      </rPr>
      <t>DEFINITION</t>
    </r>
    <r>
      <rPr>
        <sz val="11"/>
        <color theme="1"/>
        <rFont val="Calibri"/>
        <family val="2"/>
        <scheme val="minor"/>
      </rPr>
      <t xml:space="preserve">
</t>
    </r>
    <r>
      <rPr>
        <b/>
        <sz val="11"/>
        <color theme="1"/>
        <rFont val="Calibri"/>
        <family val="2"/>
        <scheme val="minor"/>
      </rPr>
      <t>Estimation quantitative.</t>
    </r>
    <r>
      <rPr>
        <sz val="11"/>
        <color theme="1"/>
        <rFont val="Calibri"/>
        <family val="2"/>
        <scheme val="minor"/>
      </rPr>
      <t xml:space="preserve"> Il s'agit d'évaluer avec une méthode simplifiée le bénéfice environnemental de la solution (ou action) mise en œuvre en terme de réduction d’émissions de GES (t éq. CO2 évité) par an sur la période considérée (cycle commercial de 5 ans post projet et une durée d'exploitation/d'utilisation de la solution de 8 ans), par rapport à une solution de référence à définir, ou scénario de référence (voir illustration). L'objectif étant la comparaison de l'impact du projet avec une référence contrefactuelle (ce qui se serait passé sans la mise en œuvre du projet), permettant de déduire par différence un ordre de grandeur du bénéfice climatique du projet. Attention L'impact pour une unité de la solution (ou unité d'oeuvre) est mesuré sur une année. Au-delà de l’étude d’une unité d'oeuvre de la solution innovante, la méthode vise une extrapolation par effet multiplicateur en fonction des projections du business plan sur 5 ans : multiplication de l'impact annuel de la solution par le nombre d'unités vendues sur le marché (ou par les volumes de production pour un démonstrateur) et par le nombre d'année d'exploitation (ou d'utilisation) fixé à 8. 
</t>
    </r>
    <r>
      <rPr>
        <b/>
        <u/>
        <sz val="11"/>
        <color theme="1"/>
        <rFont val="Calibri"/>
        <family val="2"/>
        <scheme val="minor"/>
      </rPr>
      <t>METHODE DE REMPLISSAGE</t>
    </r>
    <r>
      <rPr>
        <sz val="11"/>
        <color theme="1"/>
        <rFont val="Calibri"/>
        <family val="2"/>
        <scheme val="minor"/>
      </rPr>
      <t xml:space="preserve">
</t>
    </r>
    <r>
      <rPr>
        <b/>
        <u/>
        <sz val="11"/>
        <color theme="5"/>
        <rFont val="Calibri"/>
        <family val="2"/>
        <scheme val="minor"/>
      </rPr>
      <t xml:space="preserve">La méthode repose sur l'utilisation de facteurs d'émissions (kg CO2eq/unité de flux) qui sont des coefficients multiplicateurs permettant de traduire les flux de gaz, matières, énergie, etc. en émissions de CO2eq et donc de convertir presque tous types d'impacts en équivalent Gaz à Effet de Serres.  
Les sources des facteurs d'émissions seront précisées (ex: ADEME-bilan GES).
L'indicateur se calcule en faisant la différence entre :
les tonnes d’émissions GES (éq.CO2) relatives à la solution innovante étudiée et les tonnes d’émissions GES (éq.CO2) relatives à la solution de référence.
</t>
    </r>
    <r>
      <rPr>
        <sz val="11"/>
        <color theme="1"/>
        <rFont val="Calibri"/>
        <family val="2"/>
        <scheme val="minor"/>
      </rPr>
      <t xml:space="preserve">Les hypothèses de calcul et de périmètre d'étude seront expliquées par le chef de file (cf champ correspondant). </t>
    </r>
    <r>
      <rPr>
        <b/>
        <u/>
        <sz val="12"/>
        <color theme="1"/>
        <rFont val="Calibri"/>
        <family val="2"/>
        <scheme val="minor"/>
      </rPr>
      <t xml:space="preserve"> Lien utile </t>
    </r>
    <r>
      <rPr>
        <sz val="11"/>
        <color theme="1"/>
        <rFont val="Calibri"/>
        <family val="2"/>
        <scheme val="minor"/>
      </rPr>
      <t xml:space="preserve">: </t>
    </r>
    <r>
      <rPr>
        <sz val="11"/>
        <color rgb="FF0070C0"/>
        <rFont val="Calibri"/>
        <family val="2"/>
        <scheme val="minor"/>
      </rPr>
      <t>https://www.bilans-ges.ademe.fr/</t>
    </r>
    <r>
      <rPr>
        <sz val="11"/>
        <color theme="1"/>
        <rFont val="Calibri"/>
        <family val="2"/>
        <scheme val="minor"/>
      </rPr>
      <t xml:space="preserve">
</t>
    </r>
    <r>
      <rPr>
        <b/>
        <sz val="11"/>
        <color theme="1"/>
        <rFont val="Calibri"/>
        <family val="2"/>
        <scheme val="minor"/>
      </rPr>
      <t>Seules les cellules jaunes sont à renseigner</t>
    </r>
    <r>
      <rPr>
        <sz val="11"/>
        <color theme="1"/>
        <rFont val="Calibri"/>
        <family val="2"/>
        <scheme val="minor"/>
      </rPr>
      <t xml:space="preserve">. Des indications figurent en commentaires expliquant les champs à compléter.
L'ADEME préconise de s'appuyer sur la méthode QuantiGES pour remplir cette annexe.
Des informations sur la méthodologie sont accessibles sur cette page : </t>
    </r>
    <r>
      <rPr>
        <sz val="11"/>
        <color rgb="FF0070C0"/>
        <rFont val="Calibri"/>
        <family val="2"/>
        <scheme val="minor"/>
      </rPr>
      <t>https://bilans-ges.ademe.fr/fr/accueil/contenu/index/page/QuantiGES/siGras/0</t>
    </r>
    <r>
      <rPr>
        <sz val="11"/>
        <color theme="1"/>
        <rFont val="Calibri"/>
        <family val="2"/>
        <scheme val="minor"/>
      </rPr>
      <t xml:space="preserve">
Deux formations sur l'application de la méthodologie sont disponibles :
     - Un module accessible en e-learning : </t>
    </r>
    <r>
      <rPr>
        <sz val="11"/>
        <color rgb="FF0070C0"/>
        <rFont val="Calibri"/>
        <family val="2"/>
        <scheme val="minor"/>
      </rPr>
      <t>https://formations.ademe.fr/formations_adaptation-au-changement-climatique_quantifier-l-impact-ges-d-une-action-de-reduction---decouvrir-la-methode-quantiges_s5104.html.</t>
    </r>
    <r>
      <rPr>
        <sz val="11"/>
        <color theme="1"/>
        <rFont val="Calibri"/>
        <family val="2"/>
        <scheme val="minor"/>
      </rPr>
      <t xml:space="preserve"> Le challenge de ce module à distance est de vous permettre d'acquérir les bases de la méthode Quanti GES pour en comprendre son utilisation et être en capacité de suivre une prestation externe de mise en œuvre de la méthode de quantification au sein de votre organisation.
Au cumulé, ce module dure une demi-journée. Il est un prérequis pour suivre la formation complémentaire en présentiel qui vous permettra de mettre en œuvre vous-même la méthode.
     - Un module présentiel d'une journée : </t>
    </r>
    <r>
      <rPr>
        <sz val="11"/>
        <color rgb="FF0070C0"/>
        <rFont val="Calibri"/>
        <family val="2"/>
        <scheme val="minor"/>
      </rPr>
      <t>https://formations.ademe.fr/formations_climat_quantifier-l-impact-ges-d-une-action-de-reduction---devenir-utilisateur-de-la-methode_s4781.html</t>
    </r>
    <r>
      <rPr>
        <sz val="11"/>
        <color theme="1"/>
        <rFont val="Calibri"/>
        <family val="2"/>
        <scheme val="minor"/>
      </rPr>
      <t xml:space="preserve">
Ce module en présentiel d’une journée est complémentaire au module en e.learning qui vous a donné les bases de la méthode. Il vous permettra en travaillant sur des cas concrets d’être en capacité de mettre en œuvre vous-même la méthode pour votre propre compte ou celui de différentes organisations si vous êtes un bureau d’études.
Le programme de formation comprend la quantification de cas pratiques en groupe (exercices fournis) et en individuel (cas personnel) afin de maîtriser les différentes étapes de la méthode. Il propose également une évaluation des acquis.
Un catalogue d'exemple d'application de la méthodologie est disponible ici : </t>
    </r>
    <r>
      <rPr>
        <sz val="11"/>
        <color rgb="FF0070C0"/>
        <rFont val="Calibri"/>
        <family val="2"/>
        <scheme val="minor"/>
      </rPr>
      <t>https://librairie.ademe.fr/changement-climatique-et-energie/4549-quantifier-l-impact-ges-d-une-action-de-reduction-des-emissions.html?search_query=quantification+de+l%27impact+GES&amp;results=5</t>
    </r>
  </si>
  <si>
    <t>Objectif de Développement Durable (ODD)</t>
  </si>
  <si>
    <t>Enjeux</t>
  </si>
  <si>
    <t>Le projet contribue-t-il à l’ODD ?</t>
  </si>
  <si>
    <t>Indicateurs ou autres précisions</t>
  </si>
  <si>
    <t>OUI</t>
  </si>
  <si>
    <t>NON</t>
  </si>
  <si>
    <t>Oui, fortement</t>
  </si>
  <si>
    <t>Oui, à la marge</t>
  </si>
  <si>
    <t>Lutter contre la pauvreté et la précarité</t>
  </si>
  <si>
    <t xml:space="preserve">Quel indicateur pourriez-vous donner en fin de projet pour attester de l’atteinte de cet ODD ? Ou autres précisions ? </t>
  </si>
  <si>
    <t>Réduire les inégalités</t>
  </si>
  <si>
    <t xml:space="preserve">Quel indicateur pourriez-vous donner en fin de projet pour attester de l’atteinte de cet ODD ? ou autres précisions ? </t>
  </si>
  <si>
    <t xml:space="preserve">Le projet contribue à lutter contre la précarité et la pauvreté. 
Il contribue à faire en sorte que les personnes en situation de pauvreté ou de vulnérabilité aient accès aux services de base (alimentation, énergie, mobilité…). 
Il contribue à l’emploi, l’emploi d’insertion ou heures de travail en ESAT
Il renforce la résilience de ces personnes et réduit leur exposition aux phénomènes climatiques extrêmes et à d’autres chocs et catastrophes d’ordre économique, social ou environnemental (le cas échéant en favorisant leur réinsertion). </t>
  </si>
  <si>
    <t>Le projet permet de réduire les inégalités sociales.
Il favorise l’autonomisation de toutes les personnes et leur intégration sociale, économique et politique, indépendamment de leur âge, de leur sexe, de leur handicap, de leur appartenance ethnique, de leurs origines, de leur religion ou de leur statut économique ou autre.</t>
  </si>
  <si>
    <t xml:space="preserve">L’ADEME cherche à davantage tenir compte de l’impact social des projets qu’elle finance. Cet engagement s’inscrit dans l’Agenda France 2030, la déclinaison française des Objectifs de Développement Durable (ODD) adoptés par l’ONU en 2015. </t>
  </si>
  <si>
    <t xml:space="preserve">Ainsi, nous vous invitons à remplir la grille jointe sur les deux objectifs du développement durable qui visent à réduire la pauvreté, la précarité et les inégalités. </t>
  </si>
  <si>
    <t xml:space="preserve">Les informations transmises permettront à l’ADEME d’avoir une vision plus transversale des projets soutenus en identifiant quels sont ses impacts dans les domaines sociaux. Il s’agit d’identifier si le projet en tant que tel a un impact, puis de le qualifier en quelques lignes. </t>
  </si>
  <si>
    <t>Consignes pour compléter cette fiche :</t>
  </si>
  <si>
    <r>
      <t>-</t>
    </r>
    <r>
      <rPr>
        <sz val="11"/>
        <color theme="1"/>
        <rFont val="Calibri"/>
        <family val="2"/>
        <scheme val="minor"/>
      </rPr>
      <t> Dans la grille, le porteur de projet est invité à indiquer quelle est la contribution de son projet sur les deux thématiques. Une réponse positive à une seule des assertions de la case « enjeux » suffit pour cocher la case « oui » </t>
    </r>
  </si>
  <si>
    <r>
      <t>-</t>
    </r>
    <r>
      <rPr>
        <sz val="11"/>
        <color theme="1"/>
        <rFont val="Calibri"/>
        <family val="2"/>
        <scheme val="minor"/>
      </rPr>
      <t> Après avoir complété les éléments en pointillés ci-dessus, le porteur de projet passe en revue les deux Objectifs de Développement Durable ci-dessous et identifie ceux auxquels son projet contribue ;</t>
    </r>
  </si>
  <si>
    <r>
      <t>-</t>
    </r>
    <r>
      <rPr>
        <sz val="11"/>
        <color theme="1"/>
        <rFont val="Calibri"/>
        <family val="2"/>
        <scheme val="minor"/>
      </rPr>
      <t xml:space="preserve"> Lorsque la case « oui, fortement » est cochée, le porteur de projet pourra préciser un ou plusieurs indicateurs de résultats, ou d’autres éléments qui permettront à l’ADEME de mieux identifier les retombées du projet. </t>
    </r>
  </si>
  <si>
    <r>
      <rPr>
        <b/>
        <sz val="14"/>
        <color theme="5"/>
        <rFont val="Calibri"/>
        <family val="2"/>
        <scheme val="minor"/>
      </rPr>
      <t xml:space="preserve"> Les impacts environnementaux sont à compléter uniquement par le chef de file, à l'échelle du projet dans son ensemble</t>
    </r>
    <r>
      <rPr>
        <b/>
        <u/>
        <sz val="14"/>
        <color theme="1"/>
        <rFont val="Calibri"/>
        <family val="2"/>
        <scheme val="minor"/>
      </rPr>
      <t xml:space="preserve">
Objectifs de l'annexe 5 : </t>
    </r>
    <r>
      <rPr>
        <sz val="11"/>
        <color theme="1"/>
        <rFont val="Calibri"/>
        <family val="2"/>
        <scheme val="minor"/>
      </rPr>
      <t xml:space="preserve">
L’ADEME cherche à évaluer l'impact potentiel du projet sur l’environnement en appréciant qualitativement et, dans la mesure du possible, quantitativement, les principaux impacts pressentis de chaque projet soutenu. Ces impacts sont évalués par rapport à une "solution de référence" alternative utilisée sur le marché, ou la situation actuelle sans innovation. Du point de vue de l’environnement, l’enjeu est de savoir si les produits et services déployés grâce à l'innovation auront des caractéristiques environnementales meilleures que celles des solutions auxquelles ils viendront se substituer.
</t>
    </r>
    <r>
      <rPr>
        <b/>
        <sz val="11"/>
        <color theme="1"/>
        <rFont val="Calibri"/>
        <family val="2"/>
        <scheme val="minor"/>
      </rPr>
      <t>L'onglet 2 "Evaluation qualitative (multicritères)"</t>
    </r>
    <r>
      <rPr>
        <sz val="11"/>
        <color theme="1"/>
        <rFont val="Calibri"/>
        <family val="2"/>
        <scheme val="minor"/>
      </rPr>
      <t xml:space="preserve">  consiste en une vision d'ensemble à dominante qualitative des charges et bénéfices de l'innovation sur une série d’indicateurs environnementaux (énergie, climat, pollution eau et sols, ressources, déchets...), reposant sur :
- des questions préalables pour contextualiser l'innovation dans ses conséquences environnementales possibles
- un scoring de durabilité allant de  – 2 (impact négatif du projet) à + 2 (impact positif du projet) sur chaque critère ;
- une explicitation de la note attribuée ;
- si possible des objectifs quantitatifs associés à une métrique.
</t>
    </r>
    <r>
      <rPr>
        <b/>
        <sz val="11"/>
        <color theme="1"/>
        <rFont val="Calibri"/>
        <family val="2"/>
        <scheme val="minor"/>
      </rPr>
      <t xml:space="preserve">L'onglet 3 "Evaluation quantitative (simplifiée GES)"  </t>
    </r>
    <r>
      <rPr>
        <sz val="11"/>
        <color theme="1"/>
        <rFont val="Calibri"/>
        <family val="2"/>
        <scheme val="minor"/>
      </rPr>
      <t xml:space="preserve"> consiste en un focus quantitatif simplifié sur l'indicateur phare du réchauffement climatiques : le Gaz à Effet de Serre (GES). 
</t>
    </r>
    <r>
      <rPr>
        <b/>
        <sz val="11"/>
        <color theme="1"/>
        <rFont val="Calibri"/>
        <family val="2"/>
        <scheme val="minor"/>
      </rPr>
      <t>L'onglet 4 "indicateur spécifique AAP"</t>
    </r>
    <r>
      <rPr>
        <sz val="11"/>
        <color theme="1"/>
        <rFont val="Calibri"/>
        <family val="2"/>
        <scheme val="minor"/>
      </rPr>
      <t xml:space="preserve"> consiste en un focus quantitatif simplifié sur un autres indicateur en fonction de la thématique de l'AAP
</t>
    </r>
    <r>
      <rPr>
        <b/>
        <sz val="11"/>
        <color theme="1"/>
        <rFont val="Calibri"/>
        <family val="2"/>
        <scheme val="minor"/>
      </rPr>
      <t xml:space="preserve">L'onglet 5 "impacts R&amp;D" </t>
    </r>
    <r>
      <rPr>
        <sz val="11"/>
        <color theme="1"/>
        <rFont val="Calibri"/>
        <family val="2"/>
        <scheme val="minor"/>
      </rPr>
      <t xml:space="preserve">élargit le périmètre à 2 indicateurs non environnementaux de R&amp;D  : brevets et TRL - Technology Readiness level
</t>
    </r>
    <r>
      <rPr>
        <b/>
        <sz val="11"/>
        <color theme="1"/>
        <rFont val="Calibri"/>
        <family val="2"/>
        <scheme val="minor"/>
      </rPr>
      <t>L'onglet 6 "ODD"</t>
    </r>
    <r>
      <rPr>
        <sz val="11"/>
        <color theme="1"/>
        <rFont val="Calibri"/>
        <family val="2"/>
        <scheme val="minor"/>
      </rPr>
      <t xml:space="preserve"> précise les impacts sociaux du projet selon les axes de réduction de la pauvreté, de la précarité et des inégalités</t>
    </r>
  </si>
  <si>
    <t xml:space="preserve">Mode d'emploi pour remplir le document "Annexe 5 : grille d'impacts" </t>
  </si>
  <si>
    <t>Exemples : méthode QUANTIGES</t>
  </si>
  <si>
    <t>EXEMPLE (déplier les lignes)</t>
  </si>
  <si>
    <t>Solution innovante étudiée pour le projet</t>
  </si>
  <si>
    <t>Composante-clef de la solution innovante considérée (brique technologique ou système complet)</t>
  </si>
  <si>
    <t>="Cumul Business Plan (nombre d'unités de la composante-clef  vendues sur un cycle commercial de 5 ans)"</t>
  </si>
  <si>
    <t>Emissions de CO2eq cumulées évitées sur un Business Plan de 5 ans et sur une durée d'exploitation / utilisation de 8 ans (t)</t>
  </si>
  <si>
    <r>
      <rPr>
        <b/>
        <sz val="11"/>
        <rFont val="Calibri"/>
        <family val="2"/>
        <scheme val="minor"/>
      </rPr>
      <t>Indicateur de Flux</t>
    </r>
    <r>
      <rPr>
        <sz val="11"/>
        <rFont val="Calibri"/>
        <family val="2"/>
        <scheme val="minor"/>
      </rPr>
      <t xml:space="preserve">
Flux de gaz, matière, d'énergie, etc., qui sera traduit ensuite en émissions de GES par l'intermédiaire des facteurs d'émissions</t>
    </r>
  </si>
  <si>
    <t>Quantité de flux  considérée par an pour une unité de la composante-clef</t>
  </si>
  <si>
    <t>Composante-clef de la solution de référence considérée (brique technologique ou système complet)</t>
  </si>
  <si>
    <t>Emissions de CO2 eq/an (t) pour une unité de la composante-clef</t>
  </si>
  <si>
    <r>
      <t xml:space="preserve">Emissions de CO2 eq/an (t) </t>
    </r>
    <r>
      <rPr>
        <sz val="11"/>
        <rFont val="Calibri"/>
        <family val="2"/>
        <scheme val="minor"/>
      </rPr>
      <t xml:space="preserve"> </t>
    </r>
    <r>
      <rPr>
        <b/>
        <sz val="11"/>
        <rFont val="Calibri"/>
        <family val="2"/>
        <scheme val="minor"/>
      </rPr>
      <t>pour une unité de la composante-clef</t>
    </r>
  </si>
  <si>
    <t>Il s'agit de la valeur cible attendue dans le projet (estimation en début de projet)</t>
  </si>
  <si>
    <r>
      <t xml:space="preserve">
</t>
    </r>
    <r>
      <rPr>
        <b/>
        <i/>
        <sz val="12"/>
        <rFont val="Calibri"/>
        <family val="2"/>
        <scheme val="minor"/>
      </rPr>
      <t xml:space="preserve">Quel est, selon vous le niveau de TRL du projet dans son ensemble : en début de projet et attendu en fin de projet ?
</t>
    </r>
    <r>
      <rPr>
        <i/>
        <sz val="12"/>
        <rFont val="Calibri"/>
        <family val="2"/>
        <scheme val="minor"/>
      </rPr>
      <t xml:space="preserve"> Le TRL (Technology Readiness Level ou niveau de maturité technologique) est un système de mesure employé pour évaluer le niveau de maturité d’une technologie. Développé et utilisé d’abord par la NASA dans les années 70/80, l’usage des TRL est aujourd’hui répandu. L’échelle comporte 9 niveaux de maturité (de 1 faible à 9 fort) ; plus le niveau est haut, plus la technologie est sécurisée pour une mise sur le marché en tant que produit (ex. une application logicielle, un tracteur) ou composant à intégrer à un système (un capteur de véhicule autonome, un procédé chimique). 
 Si plusieurs solutions innovantes sont développées dans le cadre du projet, pour vous aider, vous pouvez par exemple choisir le niveau de TRL du système complet, ou de la solution que vous jugez principale car c’est la plus innovante ou c’est la solution innovante ayant les meilleures perspectives industrielles et/ou commerciales.  
Remarque : le TRL « Projet » peut paraitre non pertinent. Cette approximation n’en est pas moins une information sur le projet dans sa globalité et est utile à l’évaluation de la politique de soutien France 2030.</t>
    </r>
  </si>
  <si>
    <t>Il s'agit de la valeur réelle en T, ou la situation de référence avant l'aide</t>
  </si>
  <si>
    <t>KPI : TRL PROJET - Le TRL est ici à compléter uniquement par le chef de file, à l'échelle du projet dans son ensemble</t>
  </si>
  <si>
    <t>KPI nombre de BREVETS : dépôts effectués pendant le projet / envisagés à la suite du projet
Les brevets sont à compléter uniquement par le chef de file, à l'échelle du projet dans son ensemble</t>
  </si>
  <si>
    <t xml:space="preserve">Considérer les dépôts de brevet pendant le projet puis post-projet, auprès de l’INPI ou Office de brevets européen (OEB) ou international (OMPI). Il n’est pas nécessaire que le brevet soit accepté. Les co-brevets (produits dans le cadre d’un consortium) potentiellement déposés par plusieurs bénéficiaires dans le cadre d’un même projet ne doivent être comptabilisés qu’une seule fois.   </t>
  </si>
  <si>
    <t>Il s’agit de la valeur cible escomptée post projet (découlant du projet), renseignée en fin de projet Attention faux-ami, il s’agit d’un prévisionnel et non d’un réalisé</t>
  </si>
  <si>
    <t>Il s’agit de la valeur cible attendue dans le projet (estimation en début de projet)</t>
  </si>
  <si>
    <t>Nbre de Brevets qui seront déposés pendant le projet</t>
  </si>
  <si>
    <t xml:space="preserve">Nbre de Brevets qui seront déposés après le projet </t>
  </si>
  <si>
    <t>TRL 0 : IDEE</t>
  </si>
  <si>
    <t xml:space="preserve">TRL 3 : VALIDATION DU CONCEPT </t>
  </si>
  <si>
    <t>TRL 1 : RECHERCHE BASIQUE (Observation du principe de base)</t>
  </si>
  <si>
    <t>TRL 9 : SYSTÈME PRÊT A ETRE COMMERCIALISE A GRANDE ECHELLE</t>
  </si>
  <si>
    <t xml:space="preserve">TRL 8 : SYSTÈME COMPLET ET QUALIFIE </t>
  </si>
  <si>
    <t>TRL 2 : FORMULATION DE LA TECHNOLOGIQUE (concept)</t>
  </si>
  <si>
    <t xml:space="preserve">TRL 4 : PROTOTYPE  ECHELLE REDUITE (composants) expérimenté en laboratoire, </t>
  </si>
  <si>
    <t>TRL 5 : PROTOTYPE TAILLE (QUASI) REELLE en environnement d'utilisation</t>
  </si>
  <si>
    <t>TRL 6 : PROTOTYPAGE DU SYSTÈME COMPLET (TEST)</t>
  </si>
  <si>
    <t xml:space="preserve">TRL 7 : DEMONSTRATEUR (stade pré-commercial) </t>
  </si>
  <si>
    <r>
      <t>Technologie visée (brique ou système complet) -</t>
    </r>
    <r>
      <rPr>
        <b/>
        <sz val="11"/>
        <rFont val="Calibri"/>
        <family val="2"/>
        <scheme val="minor"/>
      </rPr>
      <t xml:space="preserve"> justifier votre choix si besoin</t>
    </r>
  </si>
  <si>
    <r>
      <rPr>
        <b/>
        <u/>
        <sz val="14"/>
        <color theme="1"/>
        <rFont val="Calibri"/>
        <family val="2"/>
        <scheme val="minor"/>
      </rPr>
      <t>Définition de la Solution (ou scénario) de référenc</t>
    </r>
    <r>
      <rPr>
        <b/>
        <u/>
        <sz val="14"/>
        <rFont val="Calibri"/>
        <family val="2"/>
        <scheme val="minor"/>
      </rPr>
      <t>e pour la comparaison</t>
    </r>
    <r>
      <rPr>
        <b/>
        <u/>
        <sz val="14"/>
        <color theme="1"/>
        <rFont val="Calibri"/>
        <family val="2"/>
        <scheme val="minor"/>
      </rPr>
      <t xml:space="preserve"> :</t>
    </r>
    <r>
      <rPr>
        <b/>
        <u/>
        <sz val="11"/>
        <color theme="1"/>
        <rFont val="Calibri"/>
        <family val="2"/>
        <scheme val="minor"/>
      </rPr>
      <t xml:space="preserve"> </t>
    </r>
    <r>
      <rPr>
        <u/>
        <sz val="11"/>
        <color theme="1"/>
        <rFont val="Calibri"/>
        <family val="2"/>
        <scheme val="minor"/>
      </rPr>
      <t xml:space="preserve">Solution la plus probable mise en œuvre sur le marché en l'absence d'innovation, ou Situation actuelle. 
</t>
    </r>
    <r>
      <rPr>
        <b/>
        <i/>
        <u/>
        <sz val="12"/>
        <color theme="1"/>
        <rFont val="Calibri"/>
        <family val="2"/>
        <scheme val="minor"/>
      </rPr>
      <t>Voici des exemples à titre indicatif :</t>
    </r>
    <r>
      <rPr>
        <i/>
        <u/>
        <sz val="11"/>
        <color theme="1"/>
        <rFont val="Calibri"/>
        <family val="2"/>
        <scheme val="minor"/>
      </rPr>
      <t xml:space="preserve">
- Le « projet A » (Thématique navire) a pour objectif le développement d’un navire à propulsion électrique. La solution de référence correspond à ce que propose le marché, à savoir un navire diesel classique, sans études spécifiques de conception dédiées aux économies d'énergie ; Une unité = un navire
- Le « projet B » (Economie Circulaire) propose la fabrication de produits finis à partir de matières premières secondaires (issues de déchets recyclés) grâce à un un procédé innovant. La solution de référence correspond à la fabrication du même produit à partir de matières premières vierges ; Une unité = un produit.
- Le « projet C » vise la fabrication d’une centrale innovante de production d’électricité à partir de ressources renouvelables. La solution de référence correspond à une centrale de production d’électricité « classique » (centrale combinée gaz) présentant la même capacité de production. Une unité = une centrale innovante.
- Le « projet D » vise la fabrication d’une usine de recyclage de déchets qui n’auraient pas été recyclés sans le projet. La solution de référence correspond à la situation où ces déchets ne sont pas recyclés et sont traités par une filière à préciser (incinération avec valorisation énergétique et/ou mise en décharge par exemple). 
Une unité = une usine de recyclage.
</t>
    </r>
    <r>
      <rPr>
        <b/>
        <i/>
        <u/>
        <sz val="11"/>
        <color theme="1"/>
        <rFont val="Calibri"/>
        <family val="2"/>
        <scheme val="minor"/>
      </rPr>
      <t xml:space="preserve">
</t>
    </r>
    <r>
      <rPr>
        <b/>
        <i/>
        <u/>
        <sz val="12"/>
        <color theme="1"/>
        <rFont val="Calibri"/>
        <family val="2"/>
        <scheme val="minor"/>
      </rPr>
      <t>Voici quelques recommandations complémentaires :</t>
    </r>
    <r>
      <rPr>
        <i/>
        <u/>
        <sz val="11"/>
        <color theme="1"/>
        <rFont val="Calibri"/>
        <family val="2"/>
        <scheme val="minor"/>
      </rPr>
      <t xml:space="preserve">
La solution de référence proposée doit répondre aux mêmes besoins de l’utilisateur que la solution innovante évaluée
La solution de référence correspond à une alternative à la solution évaluée, crédible et disponible sur le marché ;
La solution de référence est partagée et dans la mesure du possible reconnue par un grand nombre d’acteurs économiques du secteur ou concernés par cette solution ;
La solution de référence est, dans la mesure du possible, choisie en concertation avec les parties prenantes de l’entreprise ;
La solution de référence peut correspondre à la solution proposée dans le cadre d’une étude environnementale (ex : ACV).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</si>
</sst>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 _€_-;\-* #,##0.00\ _€_-;_-* &quot;-&quot;??\ _€_-;_-@_-"/>
  </numFmts>
  <fonts count="63">
    <font>
      <sz val="11"/>
      <color theme="1"/>
      <name val="Calibri"/>
      <family val="2"/>
      <scheme val="minor"/>
    </font>
    <font>
      <b/>
      <sz val="11"/>
      <color theme="1"/>
      <name val="Calibri"/>
      <family val="2"/>
      <scheme val="minor"/>
    </font>
    <font>
      <sz val="11"/>
      <color rgb="FFCC0099"/>
      <name val="Calibri"/>
      <family val="2"/>
      <scheme val="minor"/>
    </font>
    <font>
      <u/>
      <sz val="11"/>
      <color theme="1"/>
      <name val="Calibri"/>
      <family val="2"/>
      <scheme val="minor"/>
    </font>
    <font>
      <sz val="10"/>
      <color theme="1"/>
      <name val="Calibri"/>
      <family val="2"/>
      <scheme val="minor"/>
    </font>
    <font>
      <sz val="11"/>
      <color theme="1"/>
      <name val="Calibri"/>
      <family val="2"/>
      <scheme val="minor"/>
    </font>
    <font>
      <b/>
      <i/>
      <sz val="11"/>
      <color theme="1"/>
      <name val="Calibri"/>
      <family val="2"/>
      <scheme val="minor"/>
    </font>
    <font>
      <sz val="11"/>
      <name val="Calibri"/>
      <family val="2"/>
      <scheme val="minor"/>
    </font>
    <font>
      <sz val="11"/>
      <color rgb="FF000000"/>
      <name val="Arial1"/>
    </font>
    <font>
      <sz val="11"/>
      <color rgb="FFFF0000"/>
      <name val="Arial1"/>
    </font>
    <font>
      <sz val="11"/>
      <name val="Arial1"/>
    </font>
    <font>
      <sz val="11"/>
      <color rgb="FFFF0000"/>
      <name val="Calibri"/>
      <family val="2"/>
      <scheme val="minor"/>
    </font>
    <font>
      <b/>
      <sz val="14"/>
      <color theme="0"/>
      <name val="Calibri"/>
      <family val="2"/>
      <scheme val="minor"/>
    </font>
    <font>
      <sz val="11"/>
      <color theme="0"/>
      <name val="Calibri"/>
      <family val="2"/>
      <scheme val="minor"/>
    </font>
    <font>
      <b/>
      <u/>
      <sz val="11"/>
      <color theme="1"/>
      <name val="Calibri"/>
      <family val="2"/>
      <scheme val="minor"/>
    </font>
    <font>
      <i/>
      <sz val="11"/>
      <color theme="1"/>
      <name val="Calibri"/>
      <family val="2"/>
      <scheme val="minor"/>
    </font>
    <font>
      <b/>
      <i/>
      <u/>
      <sz val="11"/>
      <color theme="1"/>
      <name val="Calibri"/>
      <family val="2"/>
      <scheme val="minor"/>
    </font>
    <font>
      <b/>
      <sz val="20"/>
      <color theme="0"/>
      <name val="Calibri"/>
      <family val="2"/>
      <scheme val="minor"/>
    </font>
    <font>
      <u/>
      <sz val="11"/>
      <color theme="10"/>
      <name val="Calibri"/>
      <family val="2"/>
      <scheme val="minor"/>
    </font>
    <font>
      <b/>
      <u/>
      <sz val="11"/>
      <color theme="5"/>
      <name val="Calibri"/>
      <family val="2"/>
      <scheme val="minor"/>
    </font>
    <font>
      <sz val="11"/>
      <color theme="5"/>
      <name val="Calibri"/>
      <family val="2"/>
      <scheme val="minor"/>
    </font>
    <font>
      <b/>
      <sz val="11"/>
      <color theme="5"/>
      <name val="Calibri"/>
      <family val="2"/>
      <scheme val="minor"/>
    </font>
    <font>
      <b/>
      <i/>
      <sz val="11"/>
      <color theme="5"/>
      <name val="Calibri"/>
      <family val="2"/>
      <scheme val="minor"/>
    </font>
    <font>
      <b/>
      <sz val="22"/>
      <color theme="0"/>
      <name val="Calibri"/>
      <family val="2"/>
      <scheme val="minor"/>
    </font>
    <font>
      <b/>
      <sz val="12"/>
      <color theme="5"/>
      <name val="Calibri"/>
      <family val="2"/>
      <scheme val="minor"/>
    </font>
    <font>
      <b/>
      <sz val="14"/>
      <color theme="5"/>
      <name val="Calibri"/>
      <family val="2"/>
      <scheme val="minor"/>
    </font>
    <font>
      <b/>
      <u/>
      <sz val="14"/>
      <color theme="1"/>
      <name val="Calibri"/>
      <family val="2"/>
      <scheme val="minor"/>
    </font>
    <font>
      <b/>
      <u/>
      <sz val="12"/>
      <color theme="1"/>
      <name val="Calibri"/>
      <family val="2"/>
      <scheme val="minor"/>
    </font>
    <font>
      <b/>
      <u/>
      <sz val="14"/>
      <name val="Calibri"/>
      <family val="2"/>
      <scheme val="minor"/>
    </font>
    <font>
      <b/>
      <i/>
      <u/>
      <sz val="12"/>
      <color theme="1"/>
      <name val="Calibri"/>
      <family val="2"/>
      <scheme val="minor"/>
    </font>
    <font>
      <b/>
      <sz val="11"/>
      <name val="Calibri"/>
      <family val="2"/>
      <scheme val="minor"/>
    </font>
    <font>
      <b/>
      <sz val="11"/>
      <color theme="0"/>
      <name val="Calibri"/>
      <family val="2"/>
      <scheme val="minor"/>
    </font>
    <font>
      <sz val="14"/>
      <color theme="5"/>
      <name val="Calibri"/>
      <family val="2"/>
      <scheme val="minor"/>
    </font>
    <font>
      <b/>
      <i/>
      <sz val="14"/>
      <color theme="5"/>
      <name val="Arial1"/>
    </font>
    <font>
      <sz val="11"/>
      <color theme="1"/>
      <name val="Wingdings"/>
      <charset val="2"/>
    </font>
    <font>
      <i/>
      <u/>
      <sz val="11"/>
      <color theme="1"/>
      <name val="Calibri"/>
      <family val="2"/>
      <scheme val="minor"/>
    </font>
    <font>
      <b/>
      <sz val="16"/>
      <color theme="5"/>
      <name val="Calibri"/>
      <family val="2"/>
      <scheme val="minor"/>
    </font>
    <font>
      <b/>
      <i/>
      <sz val="16"/>
      <color theme="5"/>
      <name val="Calibri"/>
      <family val="2"/>
      <scheme val="minor"/>
    </font>
    <font>
      <i/>
      <sz val="11"/>
      <color rgb="FFFF0000"/>
      <name val="Calibri"/>
      <family val="2"/>
      <scheme val="minor"/>
    </font>
    <font>
      <i/>
      <sz val="11"/>
      <name val="Calibri"/>
      <family val="2"/>
      <scheme val="minor"/>
    </font>
    <font>
      <b/>
      <sz val="11"/>
      <color theme="5" tint="-0.249977111117893"/>
      <name val="Calibri"/>
      <family val="2"/>
      <scheme val="minor"/>
    </font>
    <font>
      <sz val="11"/>
      <name val="Wingdings"/>
      <charset val="2"/>
    </font>
    <font>
      <i/>
      <u/>
      <sz val="11"/>
      <name val="Calibri"/>
      <family val="2"/>
      <scheme val="minor"/>
    </font>
    <font>
      <b/>
      <i/>
      <sz val="11"/>
      <name val="Calibri"/>
      <family val="2"/>
      <scheme val="minor"/>
    </font>
    <font>
      <b/>
      <sz val="14"/>
      <color theme="2"/>
      <name val="Calibri"/>
      <family val="2"/>
      <scheme val="minor"/>
    </font>
    <font>
      <b/>
      <strike/>
      <sz val="14"/>
      <color theme="0"/>
      <name val="Calibri"/>
      <family val="2"/>
      <scheme val="minor"/>
    </font>
    <font>
      <b/>
      <i/>
      <sz val="14"/>
      <name val="Arial"/>
      <family val="2"/>
    </font>
    <font>
      <sz val="12"/>
      <name val="Calibri"/>
      <family val="2"/>
      <scheme val="minor"/>
    </font>
    <font>
      <b/>
      <i/>
      <sz val="12"/>
      <name val="Calibri"/>
      <family val="2"/>
      <scheme val="minor"/>
    </font>
    <font>
      <b/>
      <i/>
      <sz val="14"/>
      <color theme="0"/>
      <name val="Calibri"/>
      <family val="2"/>
      <scheme val="minor"/>
    </font>
    <font>
      <sz val="14"/>
      <color rgb="FF000000"/>
      <name val="Calibri"/>
      <family val="2"/>
      <scheme val="minor"/>
    </font>
    <font>
      <i/>
      <sz val="12"/>
      <name val="Calibri"/>
      <family val="2"/>
      <scheme val="minor"/>
    </font>
    <font>
      <b/>
      <u/>
      <sz val="11"/>
      <name val="Calibri"/>
      <family val="2"/>
      <scheme val="minor"/>
    </font>
    <font>
      <b/>
      <u/>
      <sz val="14"/>
      <color theme="0"/>
      <name val="Calibri"/>
      <family val="2"/>
      <scheme val="minor"/>
    </font>
    <font>
      <sz val="11"/>
      <color rgb="FF0070C0"/>
      <name val="Calibri"/>
      <family val="2"/>
      <scheme val="minor"/>
    </font>
    <font>
      <b/>
      <sz val="13"/>
      <color theme="1"/>
      <name val="Calibri"/>
      <family val="2"/>
      <scheme val="minor"/>
    </font>
    <font>
      <b/>
      <sz val="12.5"/>
      <color theme="1"/>
      <name val="Calibri"/>
      <family val="2"/>
      <scheme val="minor"/>
    </font>
    <font>
      <b/>
      <sz val="11"/>
      <color rgb="FF000000"/>
      <name val="Calibri"/>
      <family val="2"/>
      <scheme val="minor"/>
    </font>
    <font>
      <sz val="10"/>
      <color rgb="FF000000"/>
      <name val="Calibri"/>
      <family val="2"/>
      <scheme val="minor"/>
    </font>
    <font>
      <sz val="3"/>
      <color theme="1"/>
      <name val="Calibri"/>
      <family val="2"/>
      <scheme val="minor"/>
    </font>
    <font>
      <sz val="8"/>
      <color theme="1"/>
      <name val="Calibri"/>
      <family val="2"/>
      <scheme val="minor"/>
    </font>
    <font>
      <b/>
      <sz val="14"/>
      <color rgb="FF000000"/>
      <name val="Calibri"/>
      <family val="2"/>
      <scheme val="minor"/>
    </font>
    <font>
      <b/>
      <sz val="14"/>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4" tint="-0.249977111117893"/>
        <bgColor indexed="64"/>
      </patternFill>
    </fill>
    <fill>
      <patternFill patternType="solid">
        <fgColor theme="0"/>
        <bgColor indexed="64"/>
      </patternFill>
    </fill>
    <fill>
      <patternFill patternType="solid">
        <fgColor rgb="FFFFFF99"/>
        <bgColor indexed="64"/>
      </patternFill>
    </fill>
    <fill>
      <patternFill patternType="solid">
        <fgColor theme="4"/>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2"/>
        <bgColor indexed="64"/>
      </patternFill>
    </fill>
    <fill>
      <patternFill patternType="solid">
        <fgColor theme="0" tint="-0.24994659260841701"/>
        <bgColor indexed="64"/>
      </patternFill>
    </fill>
    <fill>
      <patternFill patternType="solid">
        <fgColor rgb="FFFFFF00"/>
        <bgColor indexed="64"/>
      </patternFill>
    </fill>
  </fills>
  <borders count="7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bottom/>
      <diagonal/>
    </border>
    <border>
      <left style="hair">
        <color auto="1"/>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right/>
      <top style="medium">
        <color indexed="64"/>
      </top>
      <bottom/>
      <diagonal/>
    </border>
    <border>
      <left/>
      <right/>
      <top style="thin">
        <color theme="4"/>
      </top>
      <bottom/>
      <diagonal/>
    </border>
    <border>
      <left/>
      <right/>
      <top/>
      <bottom style="medium">
        <color indexed="64"/>
      </bottom>
      <diagonal/>
    </border>
    <border>
      <left/>
      <right style="medium">
        <color indexed="64"/>
      </right>
      <top/>
      <bottom style="medium">
        <color indexed="64"/>
      </bottom>
      <diagonal/>
    </border>
    <border>
      <left/>
      <right/>
      <top/>
      <bottom style="hair">
        <color auto="1"/>
      </bottom>
      <diagonal/>
    </border>
    <border>
      <left style="hair">
        <color indexed="64"/>
      </left>
      <right/>
      <top style="hair">
        <color indexed="64"/>
      </top>
      <bottom style="hair">
        <color indexed="64"/>
      </bottom>
      <diagonal/>
    </border>
    <border>
      <left/>
      <right style="medium">
        <color indexed="64"/>
      </right>
      <top style="hair">
        <color auto="1"/>
      </top>
      <bottom/>
      <diagonal/>
    </border>
    <border>
      <left/>
      <right style="medium">
        <color indexed="64"/>
      </right>
      <top/>
      <bottom style="hair">
        <color auto="1"/>
      </bottom>
      <diagonal/>
    </border>
    <border>
      <left style="dashed">
        <color theme="2" tint="-0.499984740745262"/>
      </left>
      <right style="dashed">
        <color theme="2" tint="-0.499984740745262"/>
      </right>
      <top style="dashed">
        <color theme="2" tint="-0.499984740745262"/>
      </top>
      <bottom style="dashed">
        <color theme="2" tint="-0.499984740745262"/>
      </bottom>
      <diagonal/>
    </border>
    <border>
      <left style="dashed">
        <color theme="2" tint="-0.499984740745262"/>
      </left>
      <right style="dashed">
        <color theme="2" tint="-0.499984740745262"/>
      </right>
      <top/>
      <bottom style="dashed">
        <color theme="2" tint="-0.4999847407452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theme="2" tint="-0.499984740745262"/>
      </left>
      <right style="dashed">
        <color theme="2" tint="-0.499984740745262"/>
      </right>
      <top style="dashed">
        <color theme="1" tint="0.499984740745262"/>
      </top>
      <bottom style="dashed">
        <color theme="1" tint="0.499984740745262"/>
      </bottom>
      <diagonal/>
    </border>
    <border>
      <left style="dashed">
        <color theme="1" tint="0.499984740745262"/>
      </left>
      <right style="dashed">
        <color theme="1" tint="0.499984740745262"/>
      </right>
      <top style="dashed">
        <color theme="1" tint="0.499984740745262"/>
      </top>
      <bottom style="dashed">
        <color theme="1" tint="0.499984740745262"/>
      </bottom>
      <diagonal/>
    </border>
    <border>
      <left/>
      <right style="dashed">
        <color theme="2" tint="-0.499984740745262"/>
      </right>
      <top style="dashed">
        <color theme="2" tint="-0.499984740745262"/>
      </top>
      <bottom style="dashed">
        <color theme="2" tint="-0.499984740745262"/>
      </bottom>
      <diagonal/>
    </border>
    <border>
      <left style="dashed">
        <color theme="1" tint="0.499984740745262"/>
      </left>
      <right/>
      <top style="dashed">
        <color theme="1" tint="0.499984740745262"/>
      </top>
      <bottom style="dashed">
        <color theme="1" tint="0.499984740745262"/>
      </bottom>
      <diagonal/>
    </border>
    <border>
      <left/>
      <right/>
      <top style="dashed">
        <color theme="1" tint="0.499984740745262"/>
      </top>
      <bottom style="dashed">
        <color theme="1" tint="0.499984740745262"/>
      </bottom>
      <diagonal/>
    </border>
    <border>
      <left/>
      <right style="dotted">
        <color indexed="64"/>
      </right>
      <top style="dashed">
        <color theme="1" tint="0.499984740745262"/>
      </top>
      <bottom style="dashed">
        <color theme="1" tint="0.499984740745262"/>
      </bottom>
      <diagonal/>
    </border>
    <border>
      <left/>
      <right style="dashed">
        <color theme="2" tint="-0.499984740745262"/>
      </right>
      <top style="dashed">
        <color theme="1" tint="0.499984740745262"/>
      </top>
      <bottom style="dashed">
        <color theme="1" tint="0.499984740745262"/>
      </bottom>
      <diagonal/>
    </border>
    <border>
      <left style="dashed">
        <color theme="2" tint="-0.499984740745262"/>
      </left>
      <right/>
      <top/>
      <bottom style="dashed">
        <color theme="2" tint="-0.499984740745262"/>
      </bottom>
      <diagonal/>
    </border>
    <border>
      <left style="dashed">
        <color theme="2" tint="-0.499984740745262"/>
      </left>
      <right/>
      <top style="dashed">
        <color theme="2" tint="-0.499984740745262"/>
      </top>
      <bottom style="dashed">
        <color theme="2" tint="-0.499984740745262"/>
      </bottom>
      <diagonal/>
    </border>
    <border>
      <left style="dashed">
        <color theme="1" tint="0.499984740745262"/>
      </left>
      <right style="dashed">
        <color theme="1" tint="0.499984740745262"/>
      </right>
      <top style="dashed">
        <color theme="1" tint="0.499984740745262"/>
      </top>
      <bottom style="dashed">
        <color theme="2" tint="-0.499984740745262"/>
      </bottom>
      <diagonal/>
    </border>
    <border>
      <left style="dashed">
        <color theme="2" tint="-0.499984740745262"/>
      </left>
      <right style="dashed">
        <color theme="2" tint="-0.499984740745262"/>
      </right>
      <top style="dashed">
        <color theme="2" tint="-0.499984740745262"/>
      </top>
      <bottom style="dashed">
        <color theme="1" tint="0.499984740745262"/>
      </bottom>
      <diagonal/>
    </border>
    <border>
      <left style="dashed">
        <color theme="1" tint="0.499984740745262"/>
      </left>
      <right style="dashed">
        <color theme="2" tint="-0.499984740745262"/>
      </right>
      <top style="dashed">
        <color theme="2" tint="-0.499984740745262"/>
      </top>
      <bottom style="dashed">
        <color theme="2" tint="-0.499984740745262"/>
      </bottom>
      <diagonal/>
    </border>
    <border>
      <left style="dashed">
        <color theme="1" tint="0.499984740745262"/>
      </left>
      <right style="dashed">
        <color theme="2" tint="-0.499984740745262"/>
      </right>
      <top style="dashed">
        <color theme="2" tint="-0.499984740745262"/>
      </top>
      <bottom style="dashed">
        <color theme="1" tint="0.499984740745262"/>
      </bottom>
      <diagonal/>
    </border>
    <border>
      <left style="dashed">
        <color theme="2" tint="-0.499984740745262"/>
      </left>
      <right/>
      <top style="dashed">
        <color theme="2" tint="-0.499984740745262"/>
      </top>
      <bottom/>
      <diagonal/>
    </border>
    <border>
      <left/>
      <right style="dashed">
        <color theme="1" tint="0.499984740745262"/>
      </right>
      <top style="dashed">
        <color theme="1" tint="0.499984740745262"/>
      </top>
      <bottom/>
      <diagonal/>
    </border>
    <border>
      <left style="dashed">
        <color theme="2" tint="-0.499984740745262"/>
      </left>
      <right style="dashed">
        <color theme="1" tint="0.499984740745262"/>
      </right>
      <top style="dashed">
        <color theme="2" tint="-0.499984740745262"/>
      </top>
      <bottom style="dashed">
        <color theme="2" tint="-0.499984740745262"/>
      </bottom>
      <diagonal/>
    </border>
    <border>
      <left style="dashed">
        <color theme="2" tint="-0.499984740745262"/>
      </left>
      <right style="dashed">
        <color theme="1" tint="0.499984740745262"/>
      </right>
      <top style="dashed">
        <color theme="2" tint="-0.499984740745262"/>
      </top>
      <bottom style="dashed">
        <color theme="1" tint="0.499984740745262"/>
      </bottom>
      <diagonal/>
    </border>
    <border>
      <left style="dashed">
        <color theme="2" tint="-0.499984740745262"/>
      </left>
      <right style="medium">
        <color indexed="64"/>
      </right>
      <top style="dashed">
        <color theme="2" tint="-0.499984740745262"/>
      </top>
      <bottom style="dashed">
        <color theme="2" tint="-0.499984740745262"/>
      </bottom>
      <diagonal/>
    </border>
    <border>
      <left style="dashed">
        <color theme="2" tint="-0.249977111117893"/>
      </left>
      <right/>
      <top style="dashed">
        <color theme="1" tint="0.499984740745262"/>
      </top>
      <bottom style="dashed">
        <color theme="1" tint="0.499984740745262"/>
      </bottom>
      <diagonal/>
    </border>
    <border>
      <left style="dashed">
        <color theme="2" tint="-0.249977111117893"/>
      </left>
      <right style="dashed">
        <color theme="2" tint="-0.249977111117893"/>
      </right>
      <top style="dashed">
        <color theme="1" tint="0.499984740745262"/>
      </top>
      <bottom style="dashed">
        <color theme="2" tint="-0.249977111117893"/>
      </bottom>
      <diagonal/>
    </border>
    <border>
      <left style="dashed">
        <color theme="2" tint="-0.249977111117893"/>
      </left>
      <right style="dashed">
        <color theme="2" tint="-0.249977111117893"/>
      </right>
      <top style="dashed">
        <color theme="1" tint="0.499984740745262"/>
      </top>
      <bottom style="dashed">
        <color theme="1" tint="0.499984740745262"/>
      </bottom>
      <diagonal/>
    </border>
    <border>
      <left/>
      <right/>
      <top style="dashed">
        <color theme="2" tint="-0.499984740745262"/>
      </top>
      <bottom/>
      <diagonal/>
    </border>
    <border>
      <left/>
      <right/>
      <top style="hair">
        <color auto="1"/>
      </top>
      <bottom style="dashed">
        <color theme="2" tint="-0.499984740745262"/>
      </bottom>
      <diagonal/>
    </border>
    <border>
      <left/>
      <right/>
      <top style="dashed">
        <color theme="1" tint="0.499984740745262"/>
      </top>
      <bottom/>
      <diagonal/>
    </border>
    <border>
      <left style="dashed">
        <color theme="2" tint="-0.249977111117893"/>
      </left>
      <right style="medium">
        <color indexed="64"/>
      </right>
      <top style="hair">
        <color auto="1"/>
      </top>
      <bottom style="dashed">
        <color theme="2" tint="-0.499984740745262"/>
      </bottom>
      <diagonal/>
    </border>
    <border>
      <left style="dashed">
        <color theme="2" tint="-0.249977111117893"/>
      </left>
      <right style="dashed">
        <color theme="2" tint="-0.249977111117893"/>
      </right>
      <top/>
      <bottom style="dashed">
        <color theme="2" tint="-0.499984740745262"/>
      </bottom>
      <diagonal/>
    </border>
    <border>
      <left style="dashed">
        <color theme="2" tint="-0.249977111117893"/>
      </left>
      <right/>
      <top style="hair">
        <color auto="1"/>
      </top>
      <bottom style="dashed">
        <color theme="2" tint="-0.499984740745262"/>
      </bottom>
      <diagonal/>
    </border>
    <border>
      <left style="dashed">
        <color theme="2" tint="-0.249977111117893"/>
      </left>
      <right style="dashed">
        <color theme="2" tint="-0.249977111117893"/>
      </right>
      <top style="hair">
        <color auto="1"/>
      </top>
      <bottom style="dashed">
        <color theme="2" tint="-0.499984740745262"/>
      </bottom>
      <diagonal/>
    </border>
    <border>
      <left style="dashed">
        <color theme="2" tint="-0.249977111117893"/>
      </left>
      <right style="dashed">
        <color theme="1" tint="0.499984740745262"/>
      </right>
      <top style="hair">
        <color auto="1"/>
      </top>
      <bottom style="dashed">
        <color theme="1" tint="0.499984740745262"/>
      </bottom>
      <diagonal/>
    </border>
    <border>
      <left style="dashed">
        <color theme="2" tint="-0.249977111117893"/>
      </left>
      <right/>
      <top style="hair">
        <color auto="1"/>
      </top>
      <bottom style="dashed">
        <color theme="1" tint="0.499984740745262"/>
      </bottom>
      <diagonal/>
    </border>
    <border>
      <left style="dashed">
        <color theme="2" tint="-0.249977111117893"/>
      </left>
      <right style="dashed">
        <color theme="1" tint="0.499984740745262"/>
      </right>
      <top style="hair">
        <color auto="1"/>
      </top>
      <bottom style="dashed">
        <color theme="2" tint="-0.499984740745262"/>
      </bottom>
      <diagonal/>
    </border>
    <border>
      <left style="dashed">
        <color indexed="64"/>
      </left>
      <right/>
      <top style="dashed">
        <color indexed="64"/>
      </top>
      <bottom style="medium">
        <color indexed="64"/>
      </bottom>
      <diagonal/>
    </border>
    <border>
      <left style="medium">
        <color indexed="64"/>
      </left>
      <right style="dashed">
        <color indexed="64"/>
      </right>
      <top style="medium">
        <color indexed="64"/>
      </top>
      <bottom/>
      <diagonal/>
    </border>
    <border>
      <left style="medium">
        <color indexed="64"/>
      </left>
      <right style="dashed">
        <color indexed="64"/>
      </right>
      <top/>
      <bottom style="medium">
        <color indexed="64"/>
      </bottom>
      <diagonal/>
    </border>
    <border>
      <left/>
      <right style="medium">
        <color indexed="64"/>
      </right>
      <top style="dashed">
        <color indexed="64"/>
      </top>
      <bottom style="medium">
        <color indexed="64"/>
      </bottom>
      <diagonal/>
    </border>
    <border>
      <left style="dashed">
        <color theme="2" tint="-0.499984740745262"/>
      </left>
      <right/>
      <top/>
      <bottom/>
      <diagonal/>
    </border>
    <border>
      <left style="dashed">
        <color theme="2" tint="-0.499984740745262"/>
      </left>
      <right/>
      <top style="dashed">
        <color theme="1" tint="0.499984740745262"/>
      </top>
      <bottom style="dashed">
        <color theme="1" tint="0.499984740745262"/>
      </bottom>
      <diagonal/>
    </border>
    <border>
      <left style="dashed">
        <color theme="2" tint="-0.499984740745262"/>
      </left>
      <right/>
      <top style="dashed">
        <color theme="1" tint="0.499984740745262"/>
      </top>
      <bottom style="dashed">
        <color theme="2" tint="-0.499984740745262"/>
      </bottom>
      <diagonal/>
    </border>
    <border>
      <left/>
      <right style="dashed">
        <color theme="2" tint="-0.499984740745262"/>
      </right>
      <top/>
      <bottom style="dashed">
        <color theme="2" tint="-0.499984740745262"/>
      </bottom>
      <diagonal/>
    </border>
    <border>
      <left style="dashed">
        <color theme="1" tint="0.499984740745262"/>
      </left>
      <right style="dashed">
        <color theme="2" tint="-0.249977111117893"/>
      </right>
      <top style="dashed">
        <color theme="1" tint="0.499984740745262"/>
      </top>
      <bottom style="dashed">
        <color theme="1" tint="0.499984740745262"/>
      </bottom>
      <diagonal/>
    </border>
    <border>
      <left/>
      <right/>
      <top style="dashed">
        <color theme="2" tint="-0.499984740745262"/>
      </top>
      <bottom style="dashed">
        <color theme="2" tint="-0.499984740745262"/>
      </bottom>
      <diagonal/>
    </border>
    <border>
      <left/>
      <right/>
      <top style="dashed">
        <color theme="2" tint="-0.499984740745262"/>
      </top>
      <bottom style="dashed">
        <color theme="1" tint="0.499984740745262"/>
      </bottom>
      <diagonal/>
    </border>
    <border>
      <left/>
      <right style="medium">
        <color auto="1"/>
      </right>
      <top style="dashed">
        <color theme="2" tint="-0.499984740745262"/>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4">
    <xf numFmtId="0" fontId="0" fillId="0" borderId="0"/>
    <xf numFmtId="43" fontId="5" fillId="0" borderId="0" applyFont="0" applyFill="0" applyBorder="0" applyAlignment="0" applyProtection="0"/>
    <xf numFmtId="0" fontId="8" fillId="0" borderId="0"/>
    <xf numFmtId="0" fontId="18" fillId="0" borderId="0" applyNumberFormat="0" applyFill="0" applyBorder="0" applyAlignment="0" applyProtection="0"/>
  </cellStyleXfs>
  <cellXfs count="305">
    <xf numFmtId="0" fontId="0" fillId="0" borderId="0" xfId="0"/>
    <xf numFmtId="0" fontId="0" fillId="0" borderId="0" xfId="0" applyAlignment="1">
      <alignment horizontal="left" wrapText="1"/>
    </xf>
    <xf numFmtId="0" fontId="0" fillId="0" borderId="0" xfId="0" applyAlignment="1">
      <alignment vertical="center"/>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0" xfId="0" quotePrefix="1" applyFont="1" applyAlignment="1">
      <alignment horizontal="center" vertical="center" wrapText="1"/>
    </xf>
    <xf numFmtId="0" fontId="0" fillId="0" borderId="6" xfId="0" applyBorder="1"/>
    <xf numFmtId="0" fontId="0" fillId="0" borderId="5" xfId="0" applyBorder="1"/>
    <xf numFmtId="0" fontId="0" fillId="0" borderId="1" xfId="0" applyBorder="1" applyAlignment="1">
      <alignment horizontal="center"/>
    </xf>
    <xf numFmtId="0" fontId="0" fillId="0" borderId="2" xfId="0" quotePrefix="1" applyBorder="1" applyAlignment="1">
      <alignment horizontal="center"/>
    </xf>
    <xf numFmtId="0" fontId="0" fillId="0" borderId="11" xfId="0" applyBorder="1" applyAlignment="1">
      <alignment horizont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lignment horizontal="left" vertical="center" wrapText="1"/>
    </xf>
    <xf numFmtId="0" fontId="1" fillId="0" borderId="0" xfId="0" applyFont="1" applyAlignment="1">
      <alignment horizontal="center" vertical="center"/>
    </xf>
    <xf numFmtId="0" fontId="1" fillId="0" borderId="0" xfId="0" applyFont="1" applyAlignment="1">
      <alignment vertical="center"/>
    </xf>
    <xf numFmtId="0" fontId="0" fillId="0" borderId="0" xfId="0" applyAlignment="1">
      <alignment horizontal="left"/>
    </xf>
    <xf numFmtId="0" fontId="0" fillId="0" borderId="0" xfId="0" applyAlignment="1">
      <alignment horizontal="left" vertical="center"/>
    </xf>
    <xf numFmtId="0" fontId="8" fillId="0" borderId="0" xfId="2"/>
    <xf numFmtId="0" fontId="9" fillId="0" borderId="0" xfId="2" applyFont="1"/>
    <xf numFmtId="0" fontId="10" fillId="0" borderId="0" xfId="2" applyFont="1"/>
    <xf numFmtId="0" fontId="11" fillId="0" borderId="0" xfId="0" applyFont="1"/>
    <xf numFmtId="0" fontId="4" fillId="0" borderId="18" xfId="0" applyFont="1" applyBorder="1" applyAlignment="1">
      <alignment horizontal="left" vertical="center"/>
    </xf>
    <xf numFmtId="0" fontId="4" fillId="0" borderId="0" xfId="0" applyFont="1" applyAlignment="1">
      <alignment horizontal="left" vertical="center"/>
    </xf>
    <xf numFmtId="0" fontId="12" fillId="3" borderId="13" xfId="0" applyFont="1" applyFill="1" applyBorder="1" applyAlignment="1">
      <alignment horizontal="center" vertical="center"/>
    </xf>
    <xf numFmtId="0" fontId="1" fillId="5" borderId="13" xfId="0" applyFont="1" applyFill="1" applyBorder="1" applyAlignment="1">
      <alignment horizontal="center" vertical="center"/>
    </xf>
    <xf numFmtId="0" fontId="0" fillId="4" borderId="13" xfId="0" applyFill="1" applyBorder="1" applyAlignment="1">
      <alignment horizontal="left" vertical="center" wrapText="1"/>
    </xf>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xf>
    <xf numFmtId="0" fontId="6" fillId="0" borderId="0" xfId="0" applyFont="1" applyAlignment="1">
      <alignment horizontal="left" vertical="top"/>
    </xf>
    <xf numFmtId="0" fontId="6" fillId="0" borderId="0" xfId="0" quotePrefix="1" applyFont="1" applyAlignment="1">
      <alignment horizontal="left" vertical="top" wrapText="1"/>
    </xf>
    <xf numFmtId="0" fontId="0" fillId="0" borderId="0" xfId="0" applyAlignment="1">
      <alignment horizontal="left" vertical="top" wrapText="1"/>
    </xf>
    <xf numFmtId="15" fontId="0" fillId="0" borderId="0" xfId="0" applyNumberFormat="1" applyAlignment="1">
      <alignment horizontal="left" vertical="top" wrapText="1"/>
    </xf>
    <xf numFmtId="0" fontId="7" fillId="0" borderId="13" xfId="0" applyFont="1" applyBorder="1" applyAlignment="1">
      <alignment horizontal="left" vertical="center" wrapText="1"/>
    </xf>
    <xf numFmtId="0" fontId="0" fillId="0" borderId="13" xfId="0" applyBorder="1" applyAlignment="1">
      <alignment horizontal="left" vertical="center" wrapText="1"/>
    </xf>
    <xf numFmtId="0" fontId="0" fillId="4" borderId="13" xfId="0" applyFill="1" applyBorder="1" applyAlignment="1">
      <alignment horizontal="left" vertical="center"/>
    </xf>
    <xf numFmtId="0" fontId="12" fillId="6" borderId="0" xfId="0" applyFont="1" applyFill="1" applyAlignment="1">
      <alignment vertical="top"/>
    </xf>
    <xf numFmtId="43" fontId="0" fillId="0" borderId="0" xfId="1" applyFont="1" applyAlignment="1">
      <alignment horizontal="center" vertical="top"/>
    </xf>
    <xf numFmtId="0" fontId="0" fillId="0" borderId="0" xfId="0" applyAlignment="1">
      <alignment horizontal="center" vertical="top"/>
    </xf>
    <xf numFmtId="0" fontId="17" fillId="6" borderId="0" xfId="0" applyFont="1" applyFill="1" applyAlignment="1">
      <alignment vertical="top"/>
    </xf>
    <xf numFmtId="43" fontId="17" fillId="6" borderId="0" xfId="1" applyFont="1" applyFill="1" applyAlignment="1">
      <alignment horizontal="center" vertical="top"/>
    </xf>
    <xf numFmtId="0" fontId="0" fillId="0" borderId="13" xfId="0" applyBorder="1" applyAlignment="1">
      <alignment horizontal="left" vertical="top"/>
    </xf>
    <xf numFmtId="0" fontId="15" fillId="0" borderId="0" xfId="0" applyFont="1" applyAlignment="1">
      <alignment vertical="top"/>
    </xf>
    <xf numFmtId="0" fontId="13" fillId="7" borderId="0" xfId="0" applyFont="1" applyFill="1" applyAlignment="1">
      <alignment horizontal="left" vertical="top" wrapText="1"/>
    </xf>
    <xf numFmtId="0" fontId="18" fillId="0" borderId="0" xfId="3" applyAlignment="1">
      <alignment vertical="top"/>
    </xf>
    <xf numFmtId="0" fontId="22" fillId="0" borderId="10" xfId="0" applyFont="1" applyBorder="1" applyAlignment="1">
      <alignment vertical="top"/>
    </xf>
    <xf numFmtId="0" fontId="15" fillId="0" borderId="17" xfId="0" applyFont="1" applyBorder="1" applyAlignment="1">
      <alignment vertical="top"/>
    </xf>
    <xf numFmtId="0" fontId="15" fillId="0" borderId="4" xfId="0" applyFont="1" applyBorder="1" applyAlignment="1">
      <alignment vertical="top"/>
    </xf>
    <xf numFmtId="0" fontId="15" fillId="0" borderId="7" xfId="0" applyFont="1" applyBorder="1" applyAlignment="1">
      <alignment vertical="top"/>
    </xf>
    <xf numFmtId="43" fontId="15" fillId="0" borderId="0" xfId="1" applyFont="1" applyBorder="1" applyAlignment="1">
      <alignment horizontal="center" vertical="top"/>
    </xf>
    <xf numFmtId="0" fontId="15" fillId="0" borderId="8" xfId="0" applyFont="1" applyBorder="1" applyAlignment="1">
      <alignment vertical="top"/>
    </xf>
    <xf numFmtId="0" fontId="15" fillId="0" borderId="7" xfId="0" applyFont="1" applyBorder="1" applyAlignment="1">
      <alignment vertical="top" wrapText="1"/>
    </xf>
    <xf numFmtId="0" fontId="15" fillId="0" borderId="0" xfId="0" applyFont="1" applyAlignment="1">
      <alignment vertical="top" wrapText="1"/>
    </xf>
    <xf numFmtId="0" fontId="15" fillId="0" borderId="7" xfId="0" applyFont="1" applyBorder="1" applyAlignment="1">
      <alignment horizontal="right" vertical="top"/>
    </xf>
    <xf numFmtId="0" fontId="13" fillId="7" borderId="0" xfId="0" applyFont="1" applyFill="1" applyAlignment="1">
      <alignment vertical="top" wrapText="1"/>
    </xf>
    <xf numFmtId="0" fontId="21" fillId="0" borderId="0" xfId="0" applyFont="1" applyAlignment="1">
      <alignment horizontal="center" vertical="top"/>
    </xf>
    <xf numFmtId="0" fontId="13" fillId="7" borderId="0" xfId="0" applyFont="1" applyFill="1" applyAlignment="1">
      <alignment horizontal="left" vertical="center" wrapText="1"/>
    </xf>
    <xf numFmtId="43" fontId="20" fillId="0" borderId="14" xfId="1" applyFont="1" applyBorder="1" applyAlignment="1">
      <alignment horizontal="left" vertical="center"/>
    </xf>
    <xf numFmtId="0" fontId="0" fillId="0" borderId="15" xfId="0" applyBorder="1" applyAlignment="1">
      <alignment horizontal="left" vertical="center"/>
    </xf>
    <xf numFmtId="43" fontId="0" fillId="0" borderId="0" xfId="1" applyFont="1" applyAlignment="1">
      <alignment horizontal="left" vertical="center"/>
    </xf>
    <xf numFmtId="0" fontId="12" fillId="3" borderId="0" xfId="0" applyFont="1" applyFill="1" applyAlignment="1">
      <alignment vertical="top"/>
    </xf>
    <xf numFmtId="0" fontId="17" fillId="3" borderId="0" xfId="0" applyFont="1" applyFill="1" applyAlignment="1">
      <alignment vertical="top"/>
    </xf>
    <xf numFmtId="43" fontId="17" fillId="3" borderId="0" xfId="1" applyFont="1" applyFill="1" applyAlignment="1">
      <alignment horizontal="center" vertical="top"/>
    </xf>
    <xf numFmtId="0" fontId="12" fillId="3" borderId="13" xfId="0" applyFont="1" applyFill="1" applyBorder="1" applyAlignment="1">
      <alignment horizontal="center" vertical="center" wrapText="1"/>
    </xf>
    <xf numFmtId="0" fontId="12" fillId="3" borderId="13" xfId="0" applyFont="1" applyFill="1" applyBorder="1" applyAlignment="1">
      <alignment horizontal="left" vertical="center" wrapText="1"/>
    </xf>
    <xf numFmtId="49" fontId="0" fillId="0" borderId="0" xfId="0" applyNumberFormat="1"/>
    <xf numFmtId="49" fontId="0" fillId="0" borderId="0" xfId="0" applyNumberFormat="1" applyAlignment="1">
      <alignment horizontal="left" vertical="center" wrapText="1"/>
    </xf>
    <xf numFmtId="49" fontId="1" fillId="0" borderId="0" xfId="0" applyNumberFormat="1" applyFont="1" applyAlignment="1">
      <alignment horizontal="center" vertical="center"/>
    </xf>
    <xf numFmtId="0" fontId="23" fillId="3" borderId="0" xfId="0" applyFont="1" applyFill="1" applyAlignment="1">
      <alignment horizontal="left" vertical="top" wrapText="1"/>
    </xf>
    <xf numFmtId="0" fontId="31" fillId="7" borderId="0" xfId="0" applyFont="1" applyFill="1" applyAlignment="1">
      <alignment vertical="top" wrapText="1"/>
    </xf>
    <xf numFmtId="0" fontId="33" fillId="0" borderId="0" xfId="2" applyFont="1"/>
    <xf numFmtId="43" fontId="0" fillId="0" borderId="0" xfId="1" applyFont="1" applyBorder="1" applyAlignment="1">
      <alignment horizontal="center" vertical="top"/>
    </xf>
    <xf numFmtId="43" fontId="20" fillId="0" borderId="0" xfId="1" applyFont="1" applyBorder="1" applyAlignment="1">
      <alignment horizontal="center" vertical="top"/>
    </xf>
    <xf numFmtId="43" fontId="15" fillId="0" borderId="0" xfId="1" applyFont="1" applyFill="1" applyBorder="1" applyAlignment="1">
      <alignment horizontal="center" vertical="top"/>
    </xf>
    <xf numFmtId="0" fontId="15" fillId="0" borderId="0" xfId="0" applyFont="1" applyAlignment="1">
      <alignment horizontal="center" vertical="top"/>
    </xf>
    <xf numFmtId="164" fontId="15" fillId="0" borderId="0" xfId="0" applyNumberFormat="1" applyFont="1" applyAlignment="1">
      <alignment horizontal="center" vertical="top"/>
    </xf>
    <xf numFmtId="164" fontId="15" fillId="0" borderId="8" xfId="0" applyNumberFormat="1" applyFont="1" applyBorder="1" applyAlignment="1">
      <alignment horizontal="center" vertical="top"/>
    </xf>
    <xf numFmtId="0" fontId="36" fillId="0" borderId="0" xfId="0" applyFont="1" applyAlignment="1">
      <alignment horizontal="left"/>
    </xf>
    <xf numFmtId="43" fontId="15" fillId="0" borderId="0" xfId="1" applyFont="1" applyBorder="1" applyAlignment="1">
      <alignment horizontal="left" vertical="top"/>
    </xf>
    <xf numFmtId="164" fontId="22" fillId="0" borderId="0" xfId="0" applyNumberFormat="1" applyFont="1" applyAlignment="1">
      <alignment horizontal="left" vertical="top" wrapText="1"/>
    </xf>
    <xf numFmtId="43" fontId="21" fillId="0" borderId="0" xfId="1" applyFont="1" applyBorder="1" applyAlignment="1">
      <alignment horizontal="center" vertical="top"/>
    </xf>
    <xf numFmtId="0" fontId="0" fillId="0" borderId="7" xfId="0" applyBorder="1" applyAlignment="1">
      <alignment vertical="top"/>
    </xf>
    <xf numFmtId="0" fontId="0" fillId="0" borderId="8" xfId="0" applyBorder="1" applyAlignment="1">
      <alignment vertical="top"/>
    </xf>
    <xf numFmtId="0" fontId="0" fillId="0" borderId="20" xfId="0" applyBorder="1" applyAlignment="1">
      <alignment vertical="top"/>
    </xf>
    <xf numFmtId="0" fontId="15" fillId="0" borderId="8" xfId="0" applyFont="1" applyBorder="1" applyAlignment="1">
      <alignment vertical="top" wrapText="1"/>
    </xf>
    <xf numFmtId="0" fontId="15" fillId="0" borderId="20" xfId="0" applyFont="1" applyBorder="1" applyAlignment="1">
      <alignment vertical="top" wrapText="1"/>
    </xf>
    <xf numFmtId="0" fontId="6" fillId="6" borderId="16"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15" fillId="7" borderId="16" xfId="0" applyFont="1" applyFill="1" applyBorder="1" applyAlignment="1">
      <alignment horizontal="center" vertical="center" wrapText="1"/>
    </xf>
    <xf numFmtId="0" fontId="0" fillId="7" borderId="16" xfId="0" applyFill="1" applyBorder="1" applyAlignment="1">
      <alignment horizontal="center" vertical="center" wrapText="1"/>
    </xf>
    <xf numFmtId="0" fontId="30" fillId="6" borderId="16" xfId="0" applyFont="1" applyFill="1" applyBorder="1" applyAlignment="1">
      <alignment horizontal="center" vertical="center" wrapText="1"/>
    </xf>
    <xf numFmtId="0" fontId="6" fillId="8" borderId="16" xfId="0" applyFont="1" applyFill="1" applyBorder="1" applyAlignment="1">
      <alignment horizontal="center" vertical="center" wrapText="1"/>
    </xf>
    <xf numFmtId="0" fontId="0" fillId="8" borderId="16" xfId="0" applyFill="1" applyBorder="1" applyAlignment="1">
      <alignment horizontal="center" vertical="center" wrapText="1"/>
    </xf>
    <xf numFmtId="43" fontId="21" fillId="0" borderId="8" xfId="1" applyFont="1" applyBorder="1" applyAlignment="1">
      <alignment horizontal="center" vertical="top"/>
    </xf>
    <xf numFmtId="0" fontId="40" fillId="0" borderId="0" xfId="0" applyFont="1" applyAlignment="1">
      <alignment horizontal="center" vertical="top"/>
    </xf>
    <xf numFmtId="0" fontId="36" fillId="0" borderId="0" xfId="0" applyFont="1" applyAlignment="1">
      <alignment vertical="top"/>
    </xf>
    <xf numFmtId="0" fontId="24" fillId="0" borderId="0" xfId="0" applyFont="1" applyAlignment="1">
      <alignment vertical="top"/>
    </xf>
    <xf numFmtId="0" fontId="6" fillId="0" borderId="0" xfId="0" quotePrefix="1" applyFont="1" applyAlignment="1">
      <alignment horizontal="left" vertical="center" wrapText="1"/>
    </xf>
    <xf numFmtId="0" fontId="6" fillId="0" borderId="0" xfId="0" applyFont="1" applyAlignment="1">
      <alignment horizontal="center" vertical="center"/>
    </xf>
    <xf numFmtId="0" fontId="15" fillId="0" borderId="24" xfId="0" applyFont="1" applyBorder="1" applyAlignment="1">
      <alignment vertical="top"/>
    </xf>
    <xf numFmtId="0" fontId="0" fillId="0" borderId="17" xfId="0" applyBorder="1" applyAlignment="1">
      <alignment vertical="top"/>
    </xf>
    <xf numFmtId="43" fontId="39" fillId="8" borderId="16" xfId="1" applyFont="1" applyFill="1" applyBorder="1" applyAlignment="1">
      <alignment horizontal="center" vertical="center" wrapText="1"/>
    </xf>
    <xf numFmtId="0" fontId="15" fillId="0" borderId="25" xfId="0" applyFont="1" applyBorder="1" applyAlignment="1">
      <alignment vertical="top"/>
    </xf>
    <xf numFmtId="43" fontId="15" fillId="0" borderId="25" xfId="1" applyFont="1" applyFill="1" applyBorder="1" applyAlignment="1">
      <alignment horizontal="center" vertical="top"/>
    </xf>
    <xf numFmtId="0" fontId="15" fillId="0" borderId="25" xfId="0" applyFont="1" applyBorder="1" applyAlignment="1">
      <alignment horizontal="center" vertical="top"/>
    </xf>
    <xf numFmtId="164" fontId="15" fillId="0" borderId="25" xfId="0" applyNumberFormat="1" applyFont="1" applyBorder="1" applyAlignment="1">
      <alignment horizontal="center" vertical="top"/>
    </xf>
    <xf numFmtId="43" fontId="15" fillId="0" borderId="25" xfId="1" applyFont="1" applyBorder="1" applyAlignment="1">
      <alignment horizontal="center" vertical="top"/>
    </xf>
    <xf numFmtId="43" fontId="38" fillId="0" borderId="25" xfId="1" applyFont="1" applyFill="1" applyBorder="1" applyAlignment="1">
      <alignment horizontal="center" vertical="top"/>
    </xf>
    <xf numFmtId="164" fontId="38" fillId="0" borderId="25" xfId="0" applyNumberFormat="1" applyFont="1" applyBorder="1" applyAlignment="1">
      <alignment horizontal="center" vertical="top"/>
    </xf>
    <xf numFmtId="43" fontId="6" fillId="0" borderId="25" xfId="1" applyFont="1" applyBorder="1" applyAlignment="1">
      <alignment horizontal="center" vertical="top"/>
    </xf>
    <xf numFmtId="0" fontId="1" fillId="7" borderId="44" xfId="0" applyFont="1" applyFill="1" applyBorder="1" applyAlignment="1">
      <alignment horizontal="center" vertical="center" wrapText="1"/>
    </xf>
    <xf numFmtId="43" fontId="15" fillId="0" borderId="38" xfId="1" applyFont="1" applyBorder="1" applyAlignment="1">
      <alignment horizontal="center" vertical="top"/>
    </xf>
    <xf numFmtId="0" fontId="7" fillId="0" borderId="0" xfId="0" applyFont="1" applyAlignment="1">
      <alignment vertical="top"/>
    </xf>
    <xf numFmtId="43" fontId="15" fillId="0" borderId="47" xfId="1" applyFont="1" applyBorder="1" applyAlignment="1">
      <alignment horizontal="center" vertical="top"/>
    </xf>
    <xf numFmtId="43" fontId="6" fillId="0" borderId="47" xfId="1" applyFont="1" applyBorder="1" applyAlignment="1">
      <alignment horizontal="center" vertical="top"/>
    </xf>
    <xf numFmtId="43" fontId="11" fillId="0" borderId="14" xfId="1" applyFont="1" applyBorder="1" applyAlignment="1">
      <alignment horizontal="left" vertical="center"/>
    </xf>
    <xf numFmtId="0" fontId="15" fillId="0" borderId="51" xfId="0" applyFont="1" applyBorder="1" applyAlignment="1">
      <alignment vertical="top"/>
    </xf>
    <xf numFmtId="0" fontId="24" fillId="0" borderId="0" xfId="0" applyFont="1" applyAlignment="1">
      <alignment horizontal="left" vertical="top" wrapText="1"/>
    </xf>
    <xf numFmtId="0" fontId="39" fillId="8" borderId="16" xfId="0" applyFont="1" applyFill="1" applyBorder="1" applyAlignment="1">
      <alignment horizontal="center" vertical="center" wrapText="1"/>
    </xf>
    <xf numFmtId="0" fontId="39" fillId="2" borderId="23" xfId="0" applyFont="1" applyFill="1" applyBorder="1" applyAlignment="1">
      <alignment horizontal="center" vertical="top" wrapText="1"/>
    </xf>
    <xf numFmtId="0" fontId="7" fillId="0" borderId="15" xfId="0" applyFont="1" applyBorder="1" applyAlignment="1">
      <alignment horizontal="left" vertical="center"/>
    </xf>
    <xf numFmtId="0" fontId="7" fillId="8" borderId="16" xfId="0" applyFont="1" applyFill="1" applyBorder="1" applyAlignment="1">
      <alignment horizontal="center" vertical="center" wrapText="1"/>
    </xf>
    <xf numFmtId="0" fontId="0" fillId="8" borderId="53" xfId="0" applyFill="1" applyBorder="1" applyAlignment="1">
      <alignment horizontal="center" vertical="center" wrapText="1"/>
    </xf>
    <xf numFmtId="0" fontId="44" fillId="3" borderId="13" xfId="0" applyFont="1" applyFill="1" applyBorder="1" applyAlignment="1">
      <alignment horizontal="center" vertical="center" wrapText="1"/>
    </xf>
    <xf numFmtId="0" fontId="15" fillId="0" borderId="21" xfId="0" applyFont="1" applyBorder="1" applyAlignment="1">
      <alignment vertical="top"/>
    </xf>
    <xf numFmtId="0" fontId="39" fillId="11" borderId="54" xfId="0" applyFont="1" applyFill="1" applyBorder="1" applyAlignment="1">
      <alignment horizontal="center" vertical="top" wrapText="1"/>
    </xf>
    <xf numFmtId="0" fontId="39" fillId="11" borderId="16" xfId="0" applyFont="1" applyFill="1" applyBorder="1" applyAlignment="1">
      <alignment horizontal="center" vertical="center" wrapText="1"/>
    </xf>
    <xf numFmtId="0" fontId="43" fillId="11" borderId="55" xfId="0" applyFont="1" applyFill="1" applyBorder="1" applyAlignment="1">
      <alignment horizontal="center" vertical="center" wrapText="1"/>
    </xf>
    <xf numFmtId="0" fontId="39" fillId="2" borderId="52" xfId="0" applyFont="1" applyFill="1" applyBorder="1" applyAlignment="1">
      <alignment horizontal="center" vertical="top" wrapText="1"/>
    </xf>
    <xf numFmtId="0" fontId="15" fillId="9" borderId="16" xfId="0" applyFont="1" applyFill="1" applyBorder="1" applyAlignment="1">
      <alignment horizontal="center" vertical="center" wrapText="1"/>
    </xf>
    <xf numFmtId="0" fontId="39" fillId="11" borderId="58" xfId="0" applyFont="1" applyFill="1" applyBorder="1" applyAlignment="1">
      <alignment horizontal="center" vertical="top" wrapText="1"/>
    </xf>
    <xf numFmtId="0" fontId="43" fillId="9" borderId="56" xfId="0" applyFont="1" applyFill="1" applyBorder="1" applyAlignment="1">
      <alignment horizontal="center" vertical="center" wrapText="1"/>
    </xf>
    <xf numFmtId="0" fontId="39" fillId="11" borderId="60" xfId="0" applyFont="1" applyFill="1" applyBorder="1" applyAlignment="1">
      <alignment horizontal="center" vertical="top" wrapText="1"/>
    </xf>
    <xf numFmtId="0" fontId="39" fillId="0" borderId="7" xfId="0" applyFont="1" applyBorder="1" applyAlignment="1">
      <alignment vertical="top"/>
    </xf>
    <xf numFmtId="0" fontId="24" fillId="0" borderId="0" xfId="0" applyFont="1" applyAlignment="1">
      <alignment horizontal="left" vertical="top"/>
    </xf>
    <xf numFmtId="0" fontId="1" fillId="5" borderId="19" xfId="0" applyFont="1" applyFill="1" applyBorder="1" applyAlignment="1">
      <alignment horizontal="left"/>
    </xf>
    <xf numFmtId="0" fontId="1" fillId="5" borderId="20" xfId="0" applyFont="1" applyFill="1" applyBorder="1" applyAlignment="1">
      <alignment horizontal="left"/>
    </xf>
    <xf numFmtId="0" fontId="18" fillId="0" borderId="0" xfId="3" applyAlignment="1">
      <alignment vertical="center"/>
    </xf>
    <xf numFmtId="0" fontId="24" fillId="0" borderId="0" xfId="0" applyFont="1" applyAlignment="1">
      <alignment horizontal="left" vertical="center"/>
    </xf>
    <xf numFmtId="43" fontId="0" fillId="0" borderId="0" xfId="1" applyFont="1" applyAlignment="1">
      <alignment horizontal="center" vertical="center"/>
    </xf>
    <xf numFmtId="49" fontId="0" fillId="4" borderId="13" xfId="0" applyNumberFormat="1" applyFill="1" applyBorder="1" applyAlignment="1">
      <alignment horizontal="left" vertical="center" wrapText="1"/>
    </xf>
    <xf numFmtId="0" fontId="0" fillId="5" borderId="0" xfId="0" applyFill="1" applyAlignment="1">
      <alignment horizontal="center" vertical="center"/>
    </xf>
    <xf numFmtId="0" fontId="0" fillId="0" borderId="25" xfId="0" applyBorder="1" applyAlignment="1">
      <alignment horizontal="center" vertical="top"/>
    </xf>
    <xf numFmtId="0" fontId="0" fillId="5" borderId="25" xfId="0" applyFill="1" applyBorder="1" applyAlignment="1">
      <alignment horizontal="center" vertical="top"/>
    </xf>
    <xf numFmtId="0" fontId="0" fillId="0" borderId="30" xfId="0" applyBorder="1" applyAlignment="1">
      <alignment horizontal="center" vertical="top"/>
    </xf>
    <xf numFmtId="0" fontId="0" fillId="0" borderId="40" xfId="0" applyBorder="1" applyAlignment="1">
      <alignment horizontal="center" vertical="top"/>
    </xf>
    <xf numFmtId="0" fontId="0" fillId="0" borderId="26" xfId="0" applyBorder="1" applyAlignment="1">
      <alignment horizontal="center" vertical="top"/>
    </xf>
    <xf numFmtId="0" fontId="0" fillId="5" borderId="48" xfId="1" applyNumberFormat="1" applyFont="1" applyFill="1" applyBorder="1" applyAlignment="1">
      <alignment horizontal="center" vertical="top"/>
    </xf>
    <xf numFmtId="0" fontId="0" fillId="5" borderId="36" xfId="0" applyFill="1" applyBorder="1" applyAlignment="1">
      <alignment horizontal="center" vertical="top"/>
    </xf>
    <xf numFmtId="0" fontId="0" fillId="5" borderId="68" xfId="1" applyNumberFormat="1" applyFont="1" applyFill="1" applyBorder="1" applyAlignment="1">
      <alignment horizontal="center" vertical="top"/>
    </xf>
    <xf numFmtId="0" fontId="0" fillId="5" borderId="26" xfId="0" applyFill="1" applyBorder="1" applyAlignment="1">
      <alignment horizontal="center" vertical="top"/>
    </xf>
    <xf numFmtId="0" fontId="0" fillId="0" borderId="37" xfId="0" applyBorder="1" applyAlignment="1">
      <alignment horizontal="center" vertical="top"/>
    </xf>
    <xf numFmtId="0" fontId="0" fillId="5" borderId="32" xfId="1" applyNumberFormat="1" applyFont="1" applyFill="1" applyBorder="1" applyAlignment="1">
      <alignment horizontal="center" vertical="top"/>
    </xf>
    <xf numFmtId="0" fontId="0" fillId="0" borderId="38" xfId="0" applyBorder="1" applyAlignment="1">
      <alignment horizontal="center" vertical="top"/>
    </xf>
    <xf numFmtId="0" fontId="0" fillId="5" borderId="21" xfId="0" applyFill="1" applyBorder="1" applyAlignment="1">
      <alignment horizontal="center" vertical="top"/>
    </xf>
    <xf numFmtId="0" fontId="0" fillId="5" borderId="25" xfId="1" applyNumberFormat="1" applyFont="1" applyFill="1" applyBorder="1" applyAlignment="1">
      <alignment horizontal="center" vertical="top"/>
    </xf>
    <xf numFmtId="0" fontId="0" fillId="5" borderId="14" xfId="0" applyFill="1" applyBorder="1" applyAlignment="1">
      <alignment horizontal="center" vertical="top"/>
    </xf>
    <xf numFmtId="0" fontId="0" fillId="5" borderId="31" xfId="0" applyFill="1" applyBorder="1" applyAlignment="1">
      <alignment horizontal="center" vertical="top"/>
    </xf>
    <xf numFmtId="0" fontId="0" fillId="5" borderId="69" xfId="0" applyFill="1" applyBorder="1" applyAlignment="1">
      <alignment horizontal="center" vertical="top"/>
    </xf>
    <xf numFmtId="0" fontId="0" fillId="5" borderId="49" xfId="0" applyFill="1" applyBorder="1" applyAlignment="1">
      <alignment horizontal="center" vertical="top"/>
    </xf>
    <xf numFmtId="0" fontId="0" fillId="5" borderId="34" xfId="0" applyFill="1" applyBorder="1" applyAlignment="1">
      <alignment horizontal="center" vertical="top"/>
    </xf>
    <xf numFmtId="0" fontId="0" fillId="5" borderId="50" xfId="0" applyFill="1" applyBorder="1" applyAlignment="1">
      <alignment horizontal="center" vertical="top"/>
    </xf>
    <xf numFmtId="0" fontId="0" fillId="5" borderId="35" xfId="0" applyFill="1" applyBorder="1" applyAlignment="1">
      <alignment horizontal="center" vertical="top"/>
    </xf>
    <xf numFmtId="0" fontId="0" fillId="5" borderId="65" xfId="0" applyFill="1" applyBorder="1" applyAlignment="1">
      <alignment horizontal="center" vertical="top"/>
    </xf>
    <xf numFmtId="0" fontId="0" fillId="5" borderId="66" xfId="0" applyFill="1" applyBorder="1" applyAlignment="1">
      <alignment horizontal="center" vertical="top"/>
    </xf>
    <xf numFmtId="0" fontId="0" fillId="5" borderId="33" xfId="0" applyFill="1" applyBorder="1" applyAlignment="1">
      <alignment horizontal="center" vertical="top"/>
    </xf>
    <xf numFmtId="0" fontId="0" fillId="5" borderId="67" xfId="0" applyFill="1" applyBorder="1" applyAlignment="1">
      <alignment horizontal="center" vertical="top"/>
    </xf>
    <xf numFmtId="0" fontId="0" fillId="5" borderId="39" xfId="0" applyFill="1" applyBorder="1" applyAlignment="1">
      <alignment horizontal="center" vertical="top"/>
    </xf>
    <xf numFmtId="0" fontId="0" fillId="5" borderId="38" xfId="0" applyFill="1" applyBorder="1" applyAlignment="1">
      <alignment horizontal="center" vertical="top"/>
    </xf>
    <xf numFmtId="0" fontId="0" fillId="5" borderId="70" xfId="1" applyNumberFormat="1" applyFont="1" applyFill="1" applyBorder="1" applyAlignment="1">
      <alignment horizontal="center" vertical="top"/>
    </xf>
    <xf numFmtId="0" fontId="0" fillId="5" borderId="41" xfId="0" applyFill="1" applyBorder="1" applyAlignment="1">
      <alignment horizontal="center" vertical="top"/>
    </xf>
    <xf numFmtId="0" fontId="0" fillId="5" borderId="45" xfId="0" applyFill="1" applyBorder="1" applyAlignment="1">
      <alignment horizontal="center" vertical="top"/>
    </xf>
    <xf numFmtId="0" fontId="0" fillId="5" borderId="32" xfId="0" applyFill="1" applyBorder="1" applyAlignment="1">
      <alignment horizontal="center" vertical="top"/>
    </xf>
    <xf numFmtId="0" fontId="0" fillId="5" borderId="43" xfId="0" applyFill="1" applyBorder="1" applyAlignment="1">
      <alignment horizontal="center" vertical="top"/>
    </xf>
    <xf numFmtId="0" fontId="0" fillId="5" borderId="71" xfId="1" applyNumberFormat="1" applyFont="1" applyFill="1" applyBorder="1" applyAlignment="1">
      <alignment horizontal="center" vertical="top"/>
    </xf>
    <xf numFmtId="0" fontId="0" fillId="5" borderId="42" xfId="0" applyFill="1" applyBorder="1" applyAlignment="1">
      <alignment horizontal="center" vertical="top"/>
    </xf>
    <xf numFmtId="0" fontId="0" fillId="5" borderId="46" xfId="0" applyFill="1" applyBorder="1" applyAlignment="1">
      <alignment horizontal="center" vertical="top"/>
    </xf>
    <xf numFmtId="43" fontId="7" fillId="0" borderId="14" xfId="1" applyFont="1" applyBorder="1" applyAlignment="1">
      <alignment horizontal="center" vertical="center"/>
    </xf>
    <xf numFmtId="43" fontId="20" fillId="12" borderId="14" xfId="1" applyFont="1" applyFill="1" applyBorder="1" applyAlignment="1">
      <alignment horizontal="left" vertical="center"/>
    </xf>
    <xf numFmtId="0" fontId="43" fillId="2" borderId="57" xfId="0" applyFont="1" applyFill="1" applyBorder="1" applyAlignment="1">
      <alignment horizontal="center" vertical="top" wrapText="1"/>
    </xf>
    <xf numFmtId="43" fontId="21" fillId="0" borderId="72" xfId="1" applyFont="1" applyBorder="1" applyAlignment="1">
      <alignment horizontal="center" vertical="top"/>
    </xf>
    <xf numFmtId="0" fontId="37" fillId="0" borderId="0" xfId="2" applyFont="1" applyAlignment="1">
      <alignment horizontal="left" vertical="center"/>
    </xf>
    <xf numFmtId="0" fontId="46" fillId="0" borderId="0" xfId="2" applyFont="1" applyAlignment="1">
      <alignment horizontal="left" vertical="center"/>
    </xf>
    <xf numFmtId="0" fontId="48" fillId="0" borderId="0" xfId="2" applyFont="1" applyAlignment="1">
      <alignment horizontal="left" vertical="center"/>
    </xf>
    <xf numFmtId="0" fontId="50" fillId="5" borderId="2" xfId="2" applyFont="1" applyFill="1" applyBorder="1"/>
    <xf numFmtId="0" fontId="26" fillId="0" borderId="0" xfId="0" applyFont="1" applyAlignment="1">
      <alignment horizontal="left" vertical="top" wrapText="1"/>
    </xf>
    <xf numFmtId="0" fontId="0" fillId="0" borderId="14" xfId="0" applyBorder="1" applyAlignment="1">
      <alignment horizontal="center" vertical="center"/>
    </xf>
    <xf numFmtId="0" fontId="0" fillId="0" borderId="14" xfId="0" applyBorder="1" applyAlignment="1">
      <alignment vertical="top"/>
    </xf>
    <xf numFmtId="43" fontId="7" fillId="0" borderId="21" xfId="1" applyFont="1" applyBorder="1" applyAlignment="1">
      <alignment horizontal="left" vertical="center"/>
    </xf>
    <xf numFmtId="0" fontId="7" fillId="0" borderId="0" xfId="3" applyFont="1" applyAlignment="1">
      <alignment vertical="center"/>
    </xf>
    <xf numFmtId="0" fontId="18" fillId="0" borderId="0" xfId="3" applyAlignment="1">
      <alignment horizontal="left" vertical="center" indent="2"/>
    </xf>
    <xf numFmtId="0" fontId="7" fillId="0" borderId="0" xfId="3" applyFont="1" applyAlignment="1">
      <alignment horizontal="left" vertical="center" indent="2"/>
    </xf>
    <xf numFmtId="0" fontId="0" fillId="4" borderId="0" xfId="0" applyFill="1"/>
    <xf numFmtId="0" fontId="1" fillId="4" borderId="20" xfId="0" applyFont="1" applyFill="1" applyBorder="1" applyAlignment="1">
      <alignment horizontal="center" vertical="center" wrapText="1"/>
    </xf>
    <xf numFmtId="0" fontId="1" fillId="4" borderId="75" xfId="0" applyFont="1" applyFill="1" applyBorder="1" applyAlignment="1">
      <alignment horizontal="center" vertical="center" wrapText="1"/>
    </xf>
    <xf numFmtId="0" fontId="60" fillId="4" borderId="20" xfId="0" applyFont="1" applyFill="1" applyBorder="1" applyAlignment="1">
      <alignment horizontal="center" vertical="center" wrapText="1"/>
    </xf>
    <xf numFmtId="0" fontId="59" fillId="4" borderId="20" xfId="0" applyFont="1" applyFill="1" applyBorder="1" applyAlignment="1">
      <alignment horizontal="justify" vertical="center" wrapText="1"/>
    </xf>
    <xf numFmtId="0" fontId="0" fillId="4" borderId="20" xfId="0" applyFill="1" applyBorder="1" applyAlignment="1">
      <alignment horizontal="center" vertical="center" wrapText="1"/>
    </xf>
    <xf numFmtId="0" fontId="11" fillId="4" borderId="20" xfId="0" applyFont="1" applyFill="1" applyBorder="1" applyAlignment="1">
      <alignment horizontal="left" vertical="center" wrapText="1" indent="5"/>
    </xf>
    <xf numFmtId="0" fontId="7" fillId="0" borderId="14" xfId="0" applyFont="1" applyBorder="1" applyAlignment="1">
      <alignment horizontal="center" vertical="center"/>
    </xf>
    <xf numFmtId="49" fontId="7" fillId="8" borderId="16" xfId="1" applyNumberFormat="1" applyFont="1" applyFill="1" applyBorder="1" applyAlignment="1">
      <alignment horizontal="center" vertical="center" wrapText="1"/>
    </xf>
    <xf numFmtId="49" fontId="43" fillId="9" borderId="59" xfId="0" applyNumberFormat="1" applyFont="1" applyFill="1" applyBorder="1" applyAlignment="1">
      <alignment horizontal="center" vertical="center" wrapText="1"/>
    </xf>
    <xf numFmtId="0" fontId="30" fillId="8" borderId="16" xfId="0" applyFont="1" applyFill="1" applyBorder="1" applyAlignment="1">
      <alignment horizontal="center" vertical="center" wrapText="1"/>
    </xf>
    <xf numFmtId="0" fontId="30" fillId="7" borderId="16" xfId="0" applyFont="1" applyFill="1" applyBorder="1" applyAlignment="1">
      <alignment horizontal="center" vertical="center" wrapText="1"/>
    </xf>
    <xf numFmtId="0" fontId="7" fillId="7" borderId="16" xfId="0" applyFont="1" applyFill="1" applyBorder="1" applyAlignment="1">
      <alignment horizontal="center" vertical="center" wrapText="1"/>
    </xf>
    <xf numFmtId="49" fontId="39" fillId="9" borderId="16" xfId="0" applyNumberFormat="1" applyFont="1" applyFill="1" applyBorder="1" applyAlignment="1">
      <alignment horizontal="center" vertical="center" wrapText="1"/>
    </xf>
    <xf numFmtId="0" fontId="37" fillId="0" borderId="0" xfId="2" applyFont="1" applyAlignment="1">
      <alignment horizontal="left" vertical="center" wrapText="1"/>
    </xf>
    <xf numFmtId="0" fontId="50" fillId="0" borderId="2" xfId="2" applyFont="1" applyBorder="1" applyAlignment="1">
      <alignment wrapText="1"/>
    </xf>
    <xf numFmtId="0" fontId="50" fillId="0" borderId="2" xfId="2" applyFont="1" applyBorder="1" applyAlignment="1">
      <alignment vertical="center" wrapText="1"/>
    </xf>
    <xf numFmtId="0" fontId="61" fillId="0" borderId="2" xfId="2" applyFont="1" applyBorder="1" applyAlignment="1">
      <alignment vertical="center" wrapText="1"/>
    </xf>
    <xf numFmtId="0" fontId="62" fillId="4" borderId="73" xfId="2" applyFont="1" applyFill="1" applyBorder="1" applyAlignment="1">
      <alignment horizontal="left" vertical="center" wrapText="1"/>
    </xf>
    <xf numFmtId="0" fontId="61" fillId="0" borderId="2" xfId="2" applyFont="1" applyBorder="1" applyAlignment="1">
      <alignment horizontal="left" vertical="center"/>
    </xf>
    <xf numFmtId="0" fontId="0" fillId="0" borderId="2" xfId="0" applyBorder="1" applyAlignment="1">
      <alignment horizontal="center"/>
    </xf>
    <xf numFmtId="0" fontId="0" fillId="0" borderId="1"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0" xfId="0" applyAlignment="1">
      <alignment horizont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9" xfId="0" applyFill="1" applyBorder="1" applyAlignment="1">
      <alignment horizontal="center" vertical="center"/>
    </xf>
    <xf numFmtId="0" fontId="1" fillId="5" borderId="17" xfId="0" applyFont="1" applyFill="1" applyBorder="1" applyAlignment="1">
      <alignment horizontal="left"/>
    </xf>
    <xf numFmtId="0" fontId="1" fillId="5" borderId="4" xfId="0" applyFont="1" applyFill="1" applyBorder="1" applyAlignment="1">
      <alignment horizontal="left"/>
    </xf>
    <xf numFmtId="0" fontId="1" fillId="5" borderId="0" xfId="0" applyFont="1" applyFill="1" applyAlignment="1">
      <alignment horizontal="left"/>
    </xf>
    <xf numFmtId="0" fontId="1" fillId="5" borderId="8" xfId="0" applyFont="1" applyFill="1" applyBorder="1" applyAlignment="1">
      <alignment horizontal="left"/>
    </xf>
    <xf numFmtId="0" fontId="1" fillId="5" borderId="19" xfId="0" applyFont="1" applyFill="1" applyBorder="1" applyAlignment="1">
      <alignment horizontal="left"/>
    </xf>
    <xf numFmtId="0" fontId="1" fillId="5" borderId="20" xfId="0" applyFont="1" applyFill="1" applyBorder="1" applyAlignment="1">
      <alignment horizontal="left"/>
    </xf>
    <xf numFmtId="0" fontId="12" fillId="3" borderId="10" xfId="0" applyFont="1" applyFill="1" applyBorder="1" applyAlignment="1">
      <alignment horizontal="left" vertical="center" wrapText="1"/>
    </xf>
    <xf numFmtId="0" fontId="12" fillId="3" borderId="17"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0" xfId="0" applyFont="1" applyFill="1" applyAlignment="1">
      <alignment horizontal="left" vertical="center" wrapText="1"/>
    </xf>
    <xf numFmtId="0" fontId="12" fillId="3" borderId="9" xfId="0" applyFont="1" applyFill="1" applyBorder="1" applyAlignment="1">
      <alignment horizontal="left" vertical="center" wrapText="1"/>
    </xf>
    <xf numFmtId="0" fontId="12" fillId="3" borderId="19" xfId="0" applyFont="1" applyFill="1" applyBorder="1" applyAlignment="1">
      <alignment horizontal="left" vertical="center" wrapText="1"/>
    </xf>
    <xf numFmtId="0" fontId="12" fillId="3" borderId="13" xfId="0" applyFont="1" applyFill="1" applyBorder="1" applyAlignment="1">
      <alignment horizontal="center" vertical="center"/>
    </xf>
    <xf numFmtId="0" fontId="1" fillId="10" borderId="22" xfId="0" applyFont="1" applyFill="1" applyBorder="1" applyAlignment="1">
      <alignment horizontal="center" vertical="center" wrapText="1"/>
    </xf>
    <xf numFmtId="0" fontId="1" fillId="10" borderId="15" xfId="0" applyFont="1" applyFill="1" applyBorder="1" applyAlignment="1">
      <alignment horizontal="center" vertical="center" wrapText="1"/>
    </xf>
    <xf numFmtId="0" fontId="43" fillId="0" borderId="0" xfId="0" applyFont="1" applyAlignment="1">
      <alignment horizontal="left" vertical="top" wrapText="1"/>
    </xf>
    <xf numFmtId="0" fontId="12" fillId="3" borderId="17" xfId="0" applyFont="1" applyFill="1" applyBorder="1" applyAlignment="1">
      <alignment horizontal="center" vertical="center" wrapText="1"/>
    </xf>
    <xf numFmtId="2" fontId="12" fillId="3" borderId="13" xfId="0" applyNumberFormat="1" applyFont="1" applyFill="1" applyBorder="1" applyAlignment="1">
      <alignment horizontal="left" vertical="top" wrapText="1"/>
    </xf>
    <xf numFmtId="0" fontId="1" fillId="10" borderId="13" xfId="0" applyFont="1" applyFill="1" applyBorder="1" applyAlignment="1">
      <alignment horizontal="left" vertical="center" wrapText="1"/>
    </xf>
    <xf numFmtId="0" fontId="1" fillId="10" borderId="22" xfId="0" applyFont="1" applyFill="1" applyBorder="1" applyAlignment="1">
      <alignment horizontal="left" vertical="center" wrapText="1"/>
    </xf>
    <xf numFmtId="0" fontId="1" fillId="10" borderId="15" xfId="0" applyFont="1" applyFill="1" applyBorder="1" applyAlignment="1">
      <alignment horizontal="left" vertical="center" wrapText="1"/>
    </xf>
    <xf numFmtId="0" fontId="12" fillId="3" borderId="61" xfId="0" applyFont="1" applyFill="1" applyBorder="1" applyAlignment="1">
      <alignment horizontal="center" vertical="center" wrapText="1"/>
    </xf>
    <xf numFmtId="0" fontId="12" fillId="3" borderId="64" xfId="0" applyFont="1" applyFill="1" applyBorder="1" applyAlignment="1">
      <alignment horizontal="center" vertical="center" wrapText="1"/>
    </xf>
    <xf numFmtId="0" fontId="12" fillId="3" borderId="62" xfId="0" applyFont="1" applyFill="1" applyBorder="1" applyAlignment="1">
      <alignment horizontal="center" vertical="center" wrapText="1"/>
    </xf>
    <xf numFmtId="0" fontId="12" fillId="3" borderId="63" xfId="0" applyFont="1" applyFill="1" applyBorder="1" applyAlignment="1">
      <alignment horizontal="center" vertical="center" wrapText="1"/>
    </xf>
    <xf numFmtId="0" fontId="0" fillId="0" borderId="12" xfId="0" applyBorder="1" applyAlignment="1">
      <alignment horizontal="center" vertical="top" wrapText="1"/>
    </xf>
    <xf numFmtId="0" fontId="0" fillId="0" borderId="0" xfId="0" applyAlignment="1">
      <alignment horizontal="center" vertical="top" wrapText="1"/>
    </xf>
    <xf numFmtId="0" fontId="0" fillId="5" borderId="12" xfId="0" applyFill="1" applyBorder="1" applyAlignment="1">
      <alignment horizontal="center" vertical="top" wrapText="1"/>
    </xf>
    <xf numFmtId="0" fontId="0" fillId="5" borderId="0" xfId="0" applyFill="1" applyAlignment="1">
      <alignment horizontal="center" vertical="top" wrapText="1"/>
    </xf>
    <xf numFmtId="0" fontId="15" fillId="0" borderId="7" xfId="0" applyFont="1" applyBorder="1" applyAlignment="1">
      <alignment horizontal="center" vertical="top"/>
    </xf>
    <xf numFmtId="0" fontId="0" fillId="0" borderId="7" xfId="0" applyBorder="1" applyAlignment="1">
      <alignment vertical="top"/>
    </xf>
    <xf numFmtId="0" fontId="0" fillId="0" borderId="9" xfId="0" applyBorder="1" applyAlignment="1">
      <alignment vertical="top"/>
    </xf>
    <xf numFmtId="0" fontId="39" fillId="0" borderId="0" xfId="0" applyFont="1" applyAlignment="1">
      <alignment vertical="top" wrapText="1"/>
    </xf>
    <xf numFmtId="0" fontId="7" fillId="0" borderId="0" xfId="0" applyFont="1" applyAlignment="1">
      <alignment vertical="top"/>
    </xf>
    <xf numFmtId="0" fontId="7" fillId="0" borderId="19" xfId="0" applyFont="1" applyBorder="1" applyAlignment="1">
      <alignment vertical="top"/>
    </xf>
    <xf numFmtId="0" fontId="15" fillId="0" borderId="0" xfId="0" applyFont="1" applyAlignment="1">
      <alignment vertical="top" wrapText="1"/>
    </xf>
    <xf numFmtId="0" fontId="39" fillId="0" borderId="19" xfId="0" applyFont="1" applyBorder="1" applyAlignment="1">
      <alignment vertical="top" wrapText="1"/>
    </xf>
    <xf numFmtId="0" fontId="37" fillId="0" borderId="0" xfId="2" applyFont="1" applyAlignment="1">
      <alignment horizontal="left" vertical="center" wrapText="1"/>
    </xf>
    <xf numFmtId="0" fontId="51" fillId="0" borderId="0" xfId="2" applyFont="1" applyAlignment="1">
      <alignment vertical="center" wrapText="1"/>
    </xf>
    <xf numFmtId="0" fontId="49" fillId="3" borderId="73" xfId="2" applyFont="1" applyFill="1" applyBorder="1" applyAlignment="1">
      <alignment horizontal="center" vertical="center" wrapText="1"/>
    </xf>
    <xf numFmtId="0" fontId="49" fillId="3" borderId="74" xfId="2" applyFont="1" applyFill="1" applyBorder="1" applyAlignment="1">
      <alignment horizontal="center" vertical="center" wrapText="1"/>
    </xf>
    <xf numFmtId="0" fontId="50" fillId="5" borderId="1" xfId="2" applyFont="1" applyFill="1" applyBorder="1" applyAlignment="1">
      <alignment horizontal="center"/>
    </xf>
    <xf numFmtId="0" fontId="50" fillId="5" borderId="3" xfId="2" applyFont="1" applyFill="1" applyBorder="1" applyAlignment="1">
      <alignment horizontal="center"/>
    </xf>
    <xf numFmtId="0" fontId="47" fillId="0" borderId="0" xfId="2" applyFont="1" applyAlignment="1">
      <alignment horizontal="left" vertical="center" wrapText="1"/>
    </xf>
    <xf numFmtId="0" fontId="0" fillId="4" borderId="77" xfId="0" applyFill="1" applyBorder="1" applyAlignment="1">
      <alignment horizontal="center" vertical="center" wrapText="1"/>
    </xf>
    <xf numFmtId="0" fontId="0" fillId="4" borderId="76" xfId="0" applyFill="1" applyBorder="1" applyAlignment="1">
      <alignment horizontal="center" vertical="center" wrapText="1"/>
    </xf>
    <xf numFmtId="0" fontId="0" fillId="4" borderId="75" xfId="0" applyFill="1" applyBorder="1" applyAlignment="1">
      <alignment horizontal="center" vertical="center" wrapText="1"/>
    </xf>
    <xf numFmtId="0" fontId="0" fillId="4" borderId="0" xfId="0" quotePrefix="1" applyFill="1" applyAlignment="1">
      <alignment horizontal="left" vertical="center"/>
    </xf>
    <xf numFmtId="0" fontId="0" fillId="4" borderId="0" xfId="0" applyFill="1" applyAlignment="1">
      <alignment horizontal="left" vertical="center"/>
    </xf>
    <xf numFmtId="0" fontId="58" fillId="4" borderId="77" xfId="0" applyFont="1" applyFill="1" applyBorder="1" applyAlignment="1">
      <alignment vertical="center" wrapText="1"/>
    </xf>
    <xf numFmtId="0" fontId="58" fillId="4" borderId="76" xfId="0" applyFont="1" applyFill="1" applyBorder="1" applyAlignment="1">
      <alignment vertical="center" wrapText="1"/>
    </xf>
    <xf numFmtId="0" fontId="58" fillId="4" borderId="75" xfId="0" applyFont="1" applyFill="1" applyBorder="1" applyAlignment="1">
      <alignment vertical="center" wrapText="1"/>
    </xf>
    <xf numFmtId="0" fontId="1" fillId="4" borderId="10"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77" xfId="0" applyFont="1" applyFill="1" applyBorder="1" applyAlignment="1">
      <alignment horizontal="center" vertical="center" wrapText="1"/>
    </xf>
    <xf numFmtId="0" fontId="1" fillId="4" borderId="76" xfId="0" applyFont="1" applyFill="1" applyBorder="1" applyAlignment="1">
      <alignment horizontal="center" vertical="center" wrapText="1"/>
    </xf>
    <xf numFmtId="0" fontId="1" fillId="4" borderId="75" xfId="0" applyFont="1" applyFill="1" applyBorder="1" applyAlignment="1">
      <alignment horizontal="center" vertical="center" wrapText="1"/>
    </xf>
    <xf numFmtId="0" fontId="58" fillId="4" borderId="77" xfId="0" applyFont="1" applyFill="1" applyBorder="1" applyAlignment="1">
      <alignment horizontal="center" vertical="center" wrapText="1"/>
    </xf>
    <xf numFmtId="0" fontId="58" fillId="4" borderId="76" xfId="0" applyFont="1" applyFill="1" applyBorder="1" applyAlignment="1">
      <alignment horizontal="center" vertical="center" wrapText="1"/>
    </xf>
    <xf numFmtId="0" fontId="58" fillId="4" borderId="75"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28"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55" fillId="4" borderId="27" xfId="0" applyFont="1" applyFill="1" applyBorder="1" applyAlignment="1">
      <alignment horizontal="center" vertical="center" wrapText="1"/>
    </xf>
    <xf numFmtId="0" fontId="55" fillId="4" borderId="29" xfId="0" applyFont="1" applyFill="1" applyBorder="1" applyAlignment="1">
      <alignment horizontal="center" vertical="center" wrapText="1"/>
    </xf>
    <xf numFmtId="0" fontId="56" fillId="4" borderId="77" xfId="0" applyFont="1" applyFill="1" applyBorder="1" applyAlignment="1">
      <alignment horizontal="center" vertical="center" wrapText="1"/>
    </xf>
    <xf numFmtId="0" fontId="56" fillId="4" borderId="75" xfId="0" applyFont="1" applyFill="1" applyBorder="1" applyAlignment="1">
      <alignment horizontal="center" vertical="center" wrapText="1"/>
    </xf>
    <xf numFmtId="0" fontId="1" fillId="4" borderId="77" xfId="0" applyFont="1" applyFill="1" applyBorder="1" applyAlignment="1">
      <alignment vertical="center" wrapText="1"/>
    </xf>
    <xf numFmtId="0" fontId="1" fillId="4" borderId="76" xfId="0" applyFont="1" applyFill="1" applyBorder="1" applyAlignment="1">
      <alignment vertical="center" wrapText="1"/>
    </xf>
    <xf numFmtId="0" fontId="1" fillId="4" borderId="75" xfId="0" applyFont="1" applyFill="1" applyBorder="1" applyAlignment="1">
      <alignment vertical="center" wrapText="1"/>
    </xf>
    <xf numFmtId="0" fontId="57" fillId="4" borderId="77" xfId="0" applyFont="1" applyFill="1" applyBorder="1" applyAlignment="1">
      <alignment horizontal="center" vertical="center" wrapText="1"/>
    </xf>
    <xf numFmtId="0" fontId="57" fillId="4" borderId="76" xfId="0" applyFont="1" applyFill="1" applyBorder="1" applyAlignment="1">
      <alignment horizontal="center" vertical="center" wrapText="1"/>
    </xf>
    <xf numFmtId="0" fontId="57" fillId="4" borderId="75" xfId="0" applyFont="1" applyFill="1" applyBorder="1" applyAlignment="1">
      <alignment horizontal="center" vertical="center" wrapText="1"/>
    </xf>
    <xf numFmtId="0" fontId="0" fillId="4" borderId="0" xfId="0" applyFill="1" applyAlignment="1">
      <alignment horizontal="left" vertical="top" wrapText="1"/>
    </xf>
    <xf numFmtId="0" fontId="3" fillId="4" borderId="0" xfId="0" applyFont="1" applyFill="1" applyAlignment="1">
      <alignment horizontal="left" vertical="center"/>
    </xf>
    <xf numFmtId="0" fontId="3" fillId="0" borderId="2" xfId="0" applyFont="1" applyBorder="1" applyAlignment="1">
      <alignment horizontal="left" vertical="top" wrapText="1"/>
    </xf>
  </cellXfs>
  <cellStyles count="4">
    <cellStyle name="Lien hypertexte" xfId="3" builtinId="8"/>
    <cellStyle name="Milliers" xfId="1" builtinId="3"/>
    <cellStyle name="Normal" xfId="0" builtinId="0"/>
    <cellStyle name="Normal 2" xfId="2" xr:uid="{00000000-0005-0000-0000-000003000000}"/>
  </cellStyles>
  <dxfs count="8">
    <dxf>
      <font>
        <b val="0"/>
        <i val="0"/>
        <strike val="0"/>
        <condense val="0"/>
        <extend val="0"/>
        <outline val="0"/>
        <shadow val="0"/>
        <u val="none"/>
        <vertAlign val="baseline"/>
        <sz val="10"/>
        <color theme="1"/>
        <name val="Calibri"/>
        <scheme val="minor"/>
      </font>
      <alignment horizontal="left" vertical="center" textRotation="0" wrapText="0" indent="0" justifyLastLine="0" shrinkToFit="0" readingOrder="0"/>
      <border diagonalUp="0" diagonalDown="0">
        <left/>
        <right/>
        <top style="thin">
          <color theme="4"/>
        </top>
        <bottom/>
        <vertical/>
        <horizontal/>
      </border>
    </dxf>
    <dxf>
      <border outline="0">
        <left style="thin">
          <color theme="4"/>
        </left>
        <right style="thin">
          <color theme="4"/>
        </right>
        <top style="thin">
          <color theme="4"/>
        </top>
      </border>
    </dxf>
    <dxf>
      <font>
        <b val="0"/>
        <i val="0"/>
        <strike val="0"/>
        <condense val="0"/>
        <extend val="0"/>
        <outline val="0"/>
        <shadow val="0"/>
        <u val="none"/>
        <vertAlign val="baseline"/>
        <sz val="10"/>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0"/>
        <color theme="1"/>
        <name val="Calibri"/>
        <scheme val="minor"/>
      </font>
      <alignment horizontal="left" vertical="center" textRotation="0" wrapText="0" indent="0" justifyLastLine="0" shrinkToFit="0" readingOrder="0"/>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99"/>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6.jpg"/></Relationships>
</file>

<file path=xl/drawings/_rels/drawing6.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1</xdr:col>
      <xdr:colOff>1671855</xdr:colOff>
      <xdr:row>0</xdr:row>
      <xdr:rowOff>127977</xdr:rowOff>
    </xdr:from>
    <xdr:ext cx="900430" cy="1074783"/>
    <xdr:pic>
      <xdr:nvPicPr>
        <xdr:cNvPr id="3" name="Image 2" descr="ADEME Agence de la transition énergetique">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4688" y="127977"/>
          <a:ext cx="900430" cy="1074783"/>
        </a:xfrm>
        <a:prstGeom prst="rect">
          <a:avLst/>
        </a:prstGeom>
        <a:noFill/>
        <a:ln>
          <a:noFill/>
        </a:ln>
      </xdr:spPr>
    </xdr:pic>
    <xdr:clientData/>
  </xdr:oneCellAnchor>
  <xdr:twoCellAnchor editAs="oneCell">
    <xdr:from>
      <xdr:col>2</xdr:col>
      <xdr:colOff>538922</xdr:colOff>
      <xdr:row>6</xdr:row>
      <xdr:rowOff>3410227</xdr:rowOff>
    </xdr:from>
    <xdr:to>
      <xdr:col>9</xdr:col>
      <xdr:colOff>2031074</xdr:colOff>
      <xdr:row>7</xdr:row>
      <xdr:rowOff>4271282</xdr:rowOff>
    </xdr:to>
    <xdr:pic>
      <xdr:nvPicPr>
        <xdr:cNvPr id="5" name="Imag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631189" y="8066894"/>
          <a:ext cx="9468810" cy="4417054"/>
        </a:xfrm>
        <a:prstGeom prst="rect">
          <a:avLst/>
        </a:prstGeom>
        <a:noFill/>
        <a:ln>
          <a:noFill/>
        </a:ln>
      </xdr:spPr>
    </xdr:pic>
    <xdr:clientData/>
  </xdr:twoCellAnchor>
  <xdr:twoCellAnchor editAs="oneCell">
    <xdr:from>
      <xdr:col>1</xdr:col>
      <xdr:colOff>25400</xdr:colOff>
      <xdr:row>13</xdr:row>
      <xdr:rowOff>76199</xdr:rowOff>
    </xdr:from>
    <xdr:to>
      <xdr:col>1</xdr:col>
      <xdr:colOff>3342618</xdr:colOff>
      <xdr:row>29</xdr:row>
      <xdr:rowOff>58980</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262467" y="16467666"/>
          <a:ext cx="3317218" cy="2963048"/>
        </a:xfrm>
        <a:prstGeom prst="rect">
          <a:avLst/>
        </a:prstGeom>
        <a:ln w="19050">
          <a:solidFill>
            <a:schemeClr val="tx1"/>
          </a:solidFill>
        </a:ln>
      </xdr:spPr>
    </xdr:pic>
    <xdr:clientData/>
  </xdr:twoCellAnchor>
  <xdr:twoCellAnchor editAs="oneCell">
    <xdr:from>
      <xdr:col>1</xdr:col>
      <xdr:colOff>7461250</xdr:colOff>
      <xdr:row>0</xdr:row>
      <xdr:rowOff>105832</xdr:rowOff>
    </xdr:from>
    <xdr:to>
      <xdr:col>1</xdr:col>
      <xdr:colOff>9556750</xdr:colOff>
      <xdr:row>0</xdr:row>
      <xdr:rowOff>1163107</xdr:rowOff>
    </xdr:to>
    <xdr:pic>
      <xdr:nvPicPr>
        <xdr:cNvPr id="7" name="Image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694083" y="105832"/>
          <a:ext cx="2095500" cy="1057275"/>
        </a:xfrm>
        <a:prstGeom prst="rect">
          <a:avLst/>
        </a:prstGeom>
      </xdr:spPr>
    </xdr:pic>
    <xdr:clientData/>
  </xdr:twoCellAnchor>
  <xdr:twoCellAnchor editAs="oneCell">
    <xdr:from>
      <xdr:col>0</xdr:col>
      <xdr:colOff>137583</xdr:colOff>
      <xdr:row>0</xdr:row>
      <xdr:rowOff>254000</xdr:rowOff>
    </xdr:from>
    <xdr:to>
      <xdr:col>1</xdr:col>
      <xdr:colOff>1552575</xdr:colOff>
      <xdr:row>0</xdr:row>
      <xdr:rowOff>1168400</xdr:rowOff>
    </xdr:to>
    <xdr:pic>
      <xdr:nvPicPr>
        <xdr:cNvPr id="8" name="Image 7" descr="Gouvernement_RVB">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37583" y="254000"/>
          <a:ext cx="1647825" cy="9144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76200</xdr:colOff>
      <xdr:row>2</xdr:row>
      <xdr:rowOff>0</xdr:rowOff>
    </xdr:from>
    <xdr:to>
      <xdr:col>5</xdr:col>
      <xdr:colOff>622300</xdr:colOff>
      <xdr:row>2</xdr:row>
      <xdr:rowOff>349250</xdr:rowOff>
    </xdr:to>
    <xdr:cxnSp macro="">
      <xdr:nvCxnSpPr>
        <xdr:cNvPr id="3" name="Connecteur droit avec flèche 2">
          <a:extLst>
            <a:ext uri="{FF2B5EF4-FFF2-40B4-BE49-F238E27FC236}">
              <a16:creationId xmlns:a16="http://schemas.microsoft.com/office/drawing/2014/main" id="{00000000-0008-0000-0100-000003000000}"/>
            </a:ext>
          </a:extLst>
        </xdr:cNvPr>
        <xdr:cNvCxnSpPr/>
      </xdr:nvCxnSpPr>
      <xdr:spPr>
        <a:xfrm flipH="1">
          <a:off x="1797050" y="368300"/>
          <a:ext cx="1581150" cy="349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57150</xdr:colOff>
      <xdr:row>2</xdr:row>
      <xdr:rowOff>0</xdr:rowOff>
    </xdr:from>
    <xdr:to>
      <xdr:col>7</xdr:col>
      <xdr:colOff>831850</xdr:colOff>
      <xdr:row>2</xdr:row>
      <xdr:rowOff>349250</xdr:rowOff>
    </xdr:to>
    <xdr:cxnSp macro="">
      <xdr:nvCxnSpPr>
        <xdr:cNvPr id="4" name="Connecteur droit avec flèche 3">
          <a:extLst>
            <a:ext uri="{FF2B5EF4-FFF2-40B4-BE49-F238E27FC236}">
              <a16:creationId xmlns:a16="http://schemas.microsoft.com/office/drawing/2014/main" id="{00000000-0008-0000-0100-000004000000}"/>
            </a:ext>
          </a:extLst>
        </xdr:cNvPr>
        <xdr:cNvCxnSpPr/>
      </xdr:nvCxnSpPr>
      <xdr:spPr>
        <a:xfrm>
          <a:off x="3733800" y="368300"/>
          <a:ext cx="889000" cy="349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546100</xdr:colOff>
      <xdr:row>4</xdr:row>
      <xdr:rowOff>12700</xdr:rowOff>
    </xdr:from>
    <xdr:to>
      <xdr:col>1</xdr:col>
      <xdr:colOff>787400</xdr:colOff>
      <xdr:row>5</xdr:row>
      <xdr:rowOff>19050</xdr:rowOff>
    </xdr:to>
    <xdr:cxnSp macro="">
      <xdr:nvCxnSpPr>
        <xdr:cNvPr id="8" name="Connecteur droit avec flèche 7">
          <a:extLst>
            <a:ext uri="{FF2B5EF4-FFF2-40B4-BE49-F238E27FC236}">
              <a16:creationId xmlns:a16="http://schemas.microsoft.com/office/drawing/2014/main" id="{00000000-0008-0000-0100-000008000000}"/>
            </a:ext>
          </a:extLst>
        </xdr:cNvPr>
        <xdr:cNvCxnSpPr/>
      </xdr:nvCxnSpPr>
      <xdr:spPr>
        <a:xfrm flipH="1">
          <a:off x="1308100" y="920750"/>
          <a:ext cx="241300" cy="1905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114300</xdr:colOff>
      <xdr:row>4</xdr:row>
      <xdr:rowOff>0</xdr:rowOff>
    </xdr:from>
    <xdr:to>
      <xdr:col>3</xdr:col>
      <xdr:colOff>330200</xdr:colOff>
      <xdr:row>5</xdr:row>
      <xdr:rowOff>12700</xdr:rowOff>
    </xdr:to>
    <xdr:cxnSp macro="">
      <xdr:nvCxnSpPr>
        <xdr:cNvPr id="11" name="Connecteur droit avec flèche 10">
          <a:extLst>
            <a:ext uri="{FF2B5EF4-FFF2-40B4-BE49-F238E27FC236}">
              <a16:creationId xmlns:a16="http://schemas.microsoft.com/office/drawing/2014/main" id="{00000000-0008-0000-0100-00000B000000}"/>
            </a:ext>
          </a:extLst>
        </xdr:cNvPr>
        <xdr:cNvCxnSpPr/>
      </xdr:nvCxnSpPr>
      <xdr:spPr>
        <a:xfrm>
          <a:off x="1835150" y="908050"/>
          <a:ext cx="215900" cy="196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469900</xdr:colOff>
      <xdr:row>5</xdr:row>
      <xdr:rowOff>768350</xdr:rowOff>
    </xdr:from>
    <xdr:to>
      <xdr:col>1</xdr:col>
      <xdr:colOff>469900</xdr:colOff>
      <xdr:row>7</xdr:row>
      <xdr:rowOff>38100</xdr:rowOff>
    </xdr:to>
    <xdr:cxnSp macro="">
      <xdr:nvCxnSpPr>
        <xdr:cNvPr id="14" name="Connecteur droit avec flèche 13">
          <a:extLst>
            <a:ext uri="{FF2B5EF4-FFF2-40B4-BE49-F238E27FC236}">
              <a16:creationId xmlns:a16="http://schemas.microsoft.com/office/drawing/2014/main" id="{00000000-0008-0000-0100-00000E000000}"/>
            </a:ext>
          </a:extLst>
        </xdr:cNvPr>
        <xdr:cNvCxnSpPr/>
      </xdr:nvCxnSpPr>
      <xdr:spPr>
        <a:xfrm>
          <a:off x="1231900" y="1860550"/>
          <a:ext cx="0" cy="2794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450850</xdr:colOff>
      <xdr:row>5</xdr:row>
      <xdr:rowOff>768350</xdr:rowOff>
    </xdr:from>
    <xdr:to>
      <xdr:col>3</xdr:col>
      <xdr:colOff>450850</xdr:colOff>
      <xdr:row>7</xdr:row>
      <xdr:rowOff>38100</xdr:rowOff>
    </xdr:to>
    <xdr:cxnSp macro="">
      <xdr:nvCxnSpPr>
        <xdr:cNvPr id="16" name="Connecteur droit avec flèche 15">
          <a:extLst>
            <a:ext uri="{FF2B5EF4-FFF2-40B4-BE49-F238E27FC236}">
              <a16:creationId xmlns:a16="http://schemas.microsoft.com/office/drawing/2014/main" id="{00000000-0008-0000-0100-000010000000}"/>
            </a:ext>
          </a:extLst>
        </xdr:cNvPr>
        <xdr:cNvCxnSpPr/>
      </xdr:nvCxnSpPr>
      <xdr:spPr>
        <a:xfrm>
          <a:off x="2171700" y="1860550"/>
          <a:ext cx="0" cy="2794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450850</xdr:colOff>
      <xdr:row>8</xdr:row>
      <xdr:rowOff>0</xdr:rowOff>
    </xdr:from>
    <xdr:to>
      <xdr:col>3</xdr:col>
      <xdr:colOff>457200</xdr:colOff>
      <xdr:row>9</xdr:row>
      <xdr:rowOff>25400</xdr:rowOff>
    </xdr:to>
    <xdr:cxnSp macro="">
      <xdr:nvCxnSpPr>
        <xdr:cNvPr id="17" name="Connecteur droit avec flèche 16">
          <a:extLst>
            <a:ext uri="{FF2B5EF4-FFF2-40B4-BE49-F238E27FC236}">
              <a16:creationId xmlns:a16="http://schemas.microsoft.com/office/drawing/2014/main" id="{00000000-0008-0000-0100-000011000000}"/>
            </a:ext>
          </a:extLst>
        </xdr:cNvPr>
        <xdr:cNvCxnSpPr/>
      </xdr:nvCxnSpPr>
      <xdr:spPr>
        <a:xfrm flipH="1">
          <a:off x="2171700" y="2432050"/>
          <a:ext cx="6350"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463550</xdr:colOff>
      <xdr:row>7</xdr:row>
      <xdr:rowOff>311150</xdr:rowOff>
    </xdr:from>
    <xdr:to>
      <xdr:col>1</xdr:col>
      <xdr:colOff>469900</xdr:colOff>
      <xdr:row>9</xdr:row>
      <xdr:rowOff>6350</xdr:rowOff>
    </xdr:to>
    <xdr:cxnSp macro="">
      <xdr:nvCxnSpPr>
        <xdr:cNvPr id="19" name="Connecteur droit avec flèche 18">
          <a:extLst>
            <a:ext uri="{FF2B5EF4-FFF2-40B4-BE49-F238E27FC236}">
              <a16:creationId xmlns:a16="http://schemas.microsoft.com/office/drawing/2014/main" id="{00000000-0008-0000-0100-000013000000}"/>
            </a:ext>
          </a:extLst>
        </xdr:cNvPr>
        <xdr:cNvCxnSpPr/>
      </xdr:nvCxnSpPr>
      <xdr:spPr>
        <a:xfrm flipH="1">
          <a:off x="1225550" y="2413000"/>
          <a:ext cx="6350"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469900</xdr:colOff>
      <xdr:row>8</xdr:row>
      <xdr:rowOff>6350</xdr:rowOff>
    </xdr:from>
    <xdr:to>
      <xdr:col>5</xdr:col>
      <xdr:colOff>476250</xdr:colOff>
      <xdr:row>9</xdr:row>
      <xdr:rowOff>31750</xdr:rowOff>
    </xdr:to>
    <xdr:cxnSp macro="">
      <xdr:nvCxnSpPr>
        <xdr:cNvPr id="20" name="Connecteur droit avec flèche 19">
          <a:extLst>
            <a:ext uri="{FF2B5EF4-FFF2-40B4-BE49-F238E27FC236}">
              <a16:creationId xmlns:a16="http://schemas.microsoft.com/office/drawing/2014/main" id="{00000000-0008-0000-0100-000014000000}"/>
            </a:ext>
          </a:extLst>
        </xdr:cNvPr>
        <xdr:cNvCxnSpPr/>
      </xdr:nvCxnSpPr>
      <xdr:spPr>
        <a:xfrm flipH="1">
          <a:off x="3225800" y="2438400"/>
          <a:ext cx="6350"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520700</xdr:colOff>
      <xdr:row>7</xdr:row>
      <xdr:rowOff>323850</xdr:rowOff>
    </xdr:from>
    <xdr:to>
      <xdr:col>7</xdr:col>
      <xdr:colOff>527050</xdr:colOff>
      <xdr:row>9</xdr:row>
      <xdr:rowOff>19050</xdr:rowOff>
    </xdr:to>
    <xdr:cxnSp macro="">
      <xdr:nvCxnSpPr>
        <xdr:cNvPr id="21" name="Connecteur droit avec flèche 20">
          <a:extLst>
            <a:ext uri="{FF2B5EF4-FFF2-40B4-BE49-F238E27FC236}">
              <a16:creationId xmlns:a16="http://schemas.microsoft.com/office/drawing/2014/main" id="{00000000-0008-0000-0100-000015000000}"/>
            </a:ext>
          </a:extLst>
        </xdr:cNvPr>
        <xdr:cNvCxnSpPr/>
      </xdr:nvCxnSpPr>
      <xdr:spPr>
        <a:xfrm flipH="1">
          <a:off x="4311650" y="2425700"/>
          <a:ext cx="6350"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749300</xdr:colOff>
      <xdr:row>7</xdr:row>
      <xdr:rowOff>323850</xdr:rowOff>
    </xdr:from>
    <xdr:to>
      <xdr:col>9</xdr:col>
      <xdr:colOff>755650</xdr:colOff>
      <xdr:row>9</xdr:row>
      <xdr:rowOff>19050</xdr:rowOff>
    </xdr:to>
    <xdr:cxnSp macro="">
      <xdr:nvCxnSpPr>
        <xdr:cNvPr id="22" name="Connecteur droit avec flèche 21">
          <a:extLst>
            <a:ext uri="{FF2B5EF4-FFF2-40B4-BE49-F238E27FC236}">
              <a16:creationId xmlns:a16="http://schemas.microsoft.com/office/drawing/2014/main" id="{00000000-0008-0000-0100-000016000000}"/>
            </a:ext>
          </a:extLst>
        </xdr:cNvPr>
        <xdr:cNvCxnSpPr/>
      </xdr:nvCxnSpPr>
      <xdr:spPr>
        <a:xfrm flipH="1">
          <a:off x="5689600" y="2425700"/>
          <a:ext cx="6350"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749300</xdr:colOff>
      <xdr:row>5</xdr:row>
      <xdr:rowOff>819150</xdr:rowOff>
    </xdr:from>
    <xdr:to>
      <xdr:col>9</xdr:col>
      <xdr:colOff>755650</xdr:colOff>
      <xdr:row>7</xdr:row>
      <xdr:rowOff>19050</xdr:rowOff>
    </xdr:to>
    <xdr:cxnSp macro="">
      <xdr:nvCxnSpPr>
        <xdr:cNvPr id="23" name="Connecteur droit avec flèche 22">
          <a:extLst>
            <a:ext uri="{FF2B5EF4-FFF2-40B4-BE49-F238E27FC236}">
              <a16:creationId xmlns:a16="http://schemas.microsoft.com/office/drawing/2014/main" id="{00000000-0008-0000-0100-000017000000}"/>
            </a:ext>
          </a:extLst>
        </xdr:cNvPr>
        <xdr:cNvCxnSpPr/>
      </xdr:nvCxnSpPr>
      <xdr:spPr>
        <a:xfrm flipH="1">
          <a:off x="5689600" y="1911350"/>
          <a:ext cx="6350"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501650</xdr:colOff>
      <xdr:row>6</xdr:row>
      <xdr:rowOff>19050</xdr:rowOff>
    </xdr:from>
    <xdr:to>
      <xdr:col>7</xdr:col>
      <xdr:colOff>508000</xdr:colOff>
      <xdr:row>7</xdr:row>
      <xdr:rowOff>44450</xdr:rowOff>
    </xdr:to>
    <xdr:cxnSp macro="">
      <xdr:nvCxnSpPr>
        <xdr:cNvPr id="24" name="Connecteur droit avec flèche 23">
          <a:extLst>
            <a:ext uri="{FF2B5EF4-FFF2-40B4-BE49-F238E27FC236}">
              <a16:creationId xmlns:a16="http://schemas.microsoft.com/office/drawing/2014/main" id="{00000000-0008-0000-0100-000018000000}"/>
            </a:ext>
          </a:extLst>
        </xdr:cNvPr>
        <xdr:cNvCxnSpPr/>
      </xdr:nvCxnSpPr>
      <xdr:spPr>
        <a:xfrm flipH="1">
          <a:off x="4292600" y="1936750"/>
          <a:ext cx="6350"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457200</xdr:colOff>
      <xdr:row>5</xdr:row>
      <xdr:rowOff>819150</xdr:rowOff>
    </xdr:from>
    <xdr:to>
      <xdr:col>5</xdr:col>
      <xdr:colOff>463550</xdr:colOff>
      <xdr:row>7</xdr:row>
      <xdr:rowOff>19050</xdr:rowOff>
    </xdr:to>
    <xdr:cxnSp macro="">
      <xdr:nvCxnSpPr>
        <xdr:cNvPr id="25" name="Connecteur droit avec flèche 24">
          <a:extLst>
            <a:ext uri="{FF2B5EF4-FFF2-40B4-BE49-F238E27FC236}">
              <a16:creationId xmlns:a16="http://schemas.microsoft.com/office/drawing/2014/main" id="{00000000-0008-0000-0100-000019000000}"/>
            </a:ext>
          </a:extLst>
        </xdr:cNvPr>
        <xdr:cNvCxnSpPr/>
      </xdr:nvCxnSpPr>
      <xdr:spPr>
        <a:xfrm flipH="1">
          <a:off x="3213100" y="1911350"/>
          <a:ext cx="6350"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457200</xdr:colOff>
      <xdr:row>4</xdr:row>
      <xdr:rowOff>0</xdr:rowOff>
    </xdr:from>
    <xdr:to>
      <xdr:col>7</xdr:col>
      <xdr:colOff>673100</xdr:colOff>
      <xdr:row>4</xdr:row>
      <xdr:rowOff>177800</xdr:rowOff>
    </xdr:to>
    <xdr:cxnSp macro="">
      <xdr:nvCxnSpPr>
        <xdr:cNvPr id="27" name="Connecteur droit avec flèche 26">
          <a:extLst>
            <a:ext uri="{FF2B5EF4-FFF2-40B4-BE49-F238E27FC236}">
              <a16:creationId xmlns:a16="http://schemas.microsoft.com/office/drawing/2014/main" id="{00000000-0008-0000-0100-00001B000000}"/>
            </a:ext>
          </a:extLst>
        </xdr:cNvPr>
        <xdr:cNvCxnSpPr/>
      </xdr:nvCxnSpPr>
      <xdr:spPr>
        <a:xfrm flipH="1">
          <a:off x="3213100" y="908050"/>
          <a:ext cx="1250950" cy="1778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603250</xdr:colOff>
      <xdr:row>4</xdr:row>
      <xdr:rowOff>6350</xdr:rowOff>
    </xdr:from>
    <xdr:to>
      <xdr:col>7</xdr:col>
      <xdr:colOff>768350</xdr:colOff>
      <xdr:row>5</xdr:row>
      <xdr:rowOff>12700</xdr:rowOff>
    </xdr:to>
    <xdr:cxnSp macro="">
      <xdr:nvCxnSpPr>
        <xdr:cNvPr id="29" name="Connecteur droit avec flèche 28">
          <a:extLst>
            <a:ext uri="{FF2B5EF4-FFF2-40B4-BE49-F238E27FC236}">
              <a16:creationId xmlns:a16="http://schemas.microsoft.com/office/drawing/2014/main" id="{00000000-0008-0000-0100-00001D000000}"/>
            </a:ext>
          </a:extLst>
        </xdr:cNvPr>
        <xdr:cNvCxnSpPr/>
      </xdr:nvCxnSpPr>
      <xdr:spPr>
        <a:xfrm flipH="1">
          <a:off x="4394200" y="914400"/>
          <a:ext cx="165100" cy="1905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914400</xdr:colOff>
      <xdr:row>4</xdr:row>
      <xdr:rowOff>6350</xdr:rowOff>
    </xdr:from>
    <xdr:to>
      <xdr:col>9</xdr:col>
      <xdr:colOff>692150</xdr:colOff>
      <xdr:row>5</xdr:row>
      <xdr:rowOff>0</xdr:rowOff>
    </xdr:to>
    <xdr:cxnSp macro="">
      <xdr:nvCxnSpPr>
        <xdr:cNvPr id="31" name="Connecteur droit avec flèche 30">
          <a:extLst>
            <a:ext uri="{FF2B5EF4-FFF2-40B4-BE49-F238E27FC236}">
              <a16:creationId xmlns:a16="http://schemas.microsoft.com/office/drawing/2014/main" id="{00000000-0008-0000-0100-00001F000000}"/>
            </a:ext>
          </a:extLst>
        </xdr:cNvPr>
        <xdr:cNvCxnSpPr/>
      </xdr:nvCxnSpPr>
      <xdr:spPr>
        <a:xfrm>
          <a:off x="4705350" y="914400"/>
          <a:ext cx="927100" cy="1778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7042</xdr:colOff>
      <xdr:row>6</xdr:row>
      <xdr:rowOff>928066</xdr:rowOff>
    </xdr:from>
    <xdr:to>
      <xdr:col>5</xdr:col>
      <xdr:colOff>2486027</xdr:colOff>
      <xdr:row>12</xdr:row>
      <xdr:rowOff>157655</xdr:rowOff>
    </xdr:to>
    <xdr:grpSp>
      <xdr:nvGrpSpPr>
        <xdr:cNvPr id="5" name="Groupe 4">
          <a:extLst>
            <a:ext uri="{FF2B5EF4-FFF2-40B4-BE49-F238E27FC236}">
              <a16:creationId xmlns:a16="http://schemas.microsoft.com/office/drawing/2014/main" id="{00000000-0008-0000-0200-000005000000}"/>
            </a:ext>
          </a:extLst>
        </xdr:cNvPr>
        <xdr:cNvGrpSpPr/>
      </xdr:nvGrpSpPr>
      <xdr:grpSpPr>
        <a:xfrm>
          <a:off x="6715363" y="2996352"/>
          <a:ext cx="3077700" cy="2386446"/>
          <a:chOff x="5906036" y="1198403"/>
          <a:chExt cx="3077305" cy="680321"/>
        </a:xfrm>
      </xdr:grpSpPr>
      <xdr:sp macro="" textlink="">
        <xdr:nvSpPr>
          <xdr:cNvPr id="4" name="Triangle isocèle 3">
            <a:extLst>
              <a:ext uri="{FF2B5EF4-FFF2-40B4-BE49-F238E27FC236}">
                <a16:creationId xmlns:a16="http://schemas.microsoft.com/office/drawing/2014/main" id="{00000000-0008-0000-0200-000004000000}"/>
              </a:ext>
            </a:extLst>
          </xdr:cNvPr>
          <xdr:cNvSpPr/>
        </xdr:nvSpPr>
        <xdr:spPr>
          <a:xfrm rot="10800000">
            <a:off x="5928960" y="1458310"/>
            <a:ext cx="541471" cy="420414"/>
          </a:xfrm>
          <a:prstGeom prst="triangle">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6" name="Rectangle 5">
            <a:extLst>
              <a:ext uri="{FF2B5EF4-FFF2-40B4-BE49-F238E27FC236}">
                <a16:creationId xmlns:a16="http://schemas.microsoft.com/office/drawing/2014/main" id="{00000000-0008-0000-0200-000006000000}"/>
              </a:ext>
            </a:extLst>
          </xdr:cNvPr>
          <xdr:cNvSpPr/>
        </xdr:nvSpPr>
        <xdr:spPr>
          <a:xfrm>
            <a:off x="5906036" y="1198403"/>
            <a:ext cx="3077305" cy="283213"/>
          </a:xfrm>
          <a:prstGeom prst="wedgeRectCallout">
            <a:avLst>
              <a:gd name="adj1" fmla="val 19542"/>
              <a:gd name="adj2" fmla="val 21119"/>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 = le projet aura un impact positif sur ce critère</a:t>
            </a:r>
          </a:p>
          <a:p>
            <a:pPr algn="l"/>
            <a:r>
              <a:rPr lang="fr-FR" sz="1100"/>
              <a:t>0 = le projet aura un impact  neutre sur ce critère</a:t>
            </a:r>
          </a:p>
          <a:p>
            <a:pPr algn="l"/>
            <a:r>
              <a:rPr lang="fr-FR" sz="1100"/>
              <a:t>- = le projet aura un impact négatif sur ce critère</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816428</xdr:colOff>
      <xdr:row>77</xdr:row>
      <xdr:rowOff>789214</xdr:rowOff>
    </xdr:from>
    <xdr:to>
      <xdr:col>0</xdr:col>
      <xdr:colOff>1741714</xdr:colOff>
      <xdr:row>84</xdr:row>
      <xdr:rowOff>68035</xdr:rowOff>
    </xdr:to>
    <xdr:sp macro="" textlink="">
      <xdr:nvSpPr>
        <xdr:cNvPr id="12" name="Virage 11">
          <a:extLst>
            <a:ext uri="{FF2B5EF4-FFF2-40B4-BE49-F238E27FC236}">
              <a16:creationId xmlns:a16="http://schemas.microsoft.com/office/drawing/2014/main" id="{00000000-0008-0000-0300-00000C000000}"/>
            </a:ext>
          </a:extLst>
        </xdr:cNvPr>
        <xdr:cNvSpPr/>
      </xdr:nvSpPr>
      <xdr:spPr>
        <a:xfrm flipV="1">
          <a:off x="816428" y="10014857"/>
          <a:ext cx="925286" cy="1061357"/>
        </a:xfrm>
        <a:prstGeom prst="bentArrow">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0</xdr:col>
      <xdr:colOff>816428</xdr:colOff>
      <xdr:row>88</xdr:row>
      <xdr:rowOff>925284</xdr:rowOff>
    </xdr:from>
    <xdr:to>
      <xdr:col>0</xdr:col>
      <xdr:colOff>1741714</xdr:colOff>
      <xdr:row>94</xdr:row>
      <xdr:rowOff>108856</xdr:rowOff>
    </xdr:to>
    <xdr:sp macro="" textlink="">
      <xdr:nvSpPr>
        <xdr:cNvPr id="13" name="Virage 12">
          <a:extLst>
            <a:ext uri="{FF2B5EF4-FFF2-40B4-BE49-F238E27FC236}">
              <a16:creationId xmlns:a16="http://schemas.microsoft.com/office/drawing/2014/main" id="{00000000-0008-0000-0300-00000D000000}"/>
            </a:ext>
          </a:extLst>
        </xdr:cNvPr>
        <xdr:cNvSpPr/>
      </xdr:nvSpPr>
      <xdr:spPr>
        <a:xfrm flipV="1">
          <a:off x="816428" y="13471070"/>
          <a:ext cx="925286" cy="1292679"/>
        </a:xfrm>
        <a:prstGeom prst="bentArrow">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3</xdr:col>
      <xdr:colOff>858983</xdr:colOff>
      <xdr:row>78</xdr:row>
      <xdr:rowOff>33866</xdr:rowOff>
    </xdr:from>
    <xdr:to>
      <xdr:col>3</xdr:col>
      <xdr:colOff>1241426</xdr:colOff>
      <xdr:row>78</xdr:row>
      <xdr:rowOff>434926</xdr:rowOff>
    </xdr:to>
    <xdr:sp macro="" textlink="">
      <xdr:nvSpPr>
        <xdr:cNvPr id="9" name="Ellipse 8">
          <a:extLst>
            <a:ext uri="{FF2B5EF4-FFF2-40B4-BE49-F238E27FC236}">
              <a16:creationId xmlns:a16="http://schemas.microsoft.com/office/drawing/2014/main" id="{00000000-0008-0000-0300-000009000000}"/>
            </a:ext>
          </a:extLst>
        </xdr:cNvPr>
        <xdr:cNvSpPr/>
      </xdr:nvSpPr>
      <xdr:spPr>
        <a:xfrm>
          <a:off x="7769900" y="6182783"/>
          <a:ext cx="382443" cy="40106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1</a:t>
          </a:r>
        </a:p>
      </xdr:txBody>
    </xdr:sp>
    <xdr:clientData/>
  </xdr:twoCellAnchor>
  <xdr:twoCellAnchor>
    <xdr:from>
      <xdr:col>4</xdr:col>
      <xdr:colOff>671514</xdr:colOff>
      <xdr:row>78</xdr:row>
      <xdr:rowOff>128966</xdr:rowOff>
    </xdr:from>
    <xdr:to>
      <xdr:col>4</xdr:col>
      <xdr:colOff>884857</xdr:colOff>
      <xdr:row>78</xdr:row>
      <xdr:rowOff>349128</xdr:rowOff>
    </xdr:to>
    <xdr:sp macro="" textlink="">
      <xdr:nvSpPr>
        <xdr:cNvPr id="10" name="Croix 9">
          <a:extLst>
            <a:ext uri="{FF2B5EF4-FFF2-40B4-BE49-F238E27FC236}">
              <a16:creationId xmlns:a16="http://schemas.microsoft.com/office/drawing/2014/main" id="{00000000-0008-0000-0300-00000A000000}"/>
            </a:ext>
          </a:extLst>
        </xdr:cNvPr>
        <xdr:cNvSpPr/>
      </xdr:nvSpPr>
      <xdr:spPr>
        <a:xfrm rot="18991422">
          <a:off x="7368647" y="20516699"/>
          <a:ext cx="213343" cy="220162"/>
        </a:xfrm>
        <a:prstGeom prst="plus">
          <a:avLst>
            <a:gd name="adj" fmla="val 3941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364834</xdr:colOff>
      <xdr:row>78</xdr:row>
      <xdr:rowOff>66193</xdr:rowOff>
    </xdr:from>
    <xdr:to>
      <xdr:col>5</xdr:col>
      <xdr:colOff>761999</xdr:colOff>
      <xdr:row>78</xdr:row>
      <xdr:rowOff>448732</xdr:rowOff>
    </xdr:to>
    <xdr:sp macro="" textlink="">
      <xdr:nvSpPr>
        <xdr:cNvPr id="14" name="Ellipse 13">
          <a:extLst>
            <a:ext uri="{FF2B5EF4-FFF2-40B4-BE49-F238E27FC236}">
              <a16:creationId xmlns:a16="http://schemas.microsoft.com/office/drawing/2014/main" id="{00000000-0008-0000-0300-00000E000000}"/>
            </a:ext>
          </a:extLst>
        </xdr:cNvPr>
        <xdr:cNvSpPr/>
      </xdr:nvSpPr>
      <xdr:spPr>
        <a:xfrm>
          <a:off x="8687567" y="20453926"/>
          <a:ext cx="397165" cy="38253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2</a:t>
          </a:r>
        </a:p>
      </xdr:txBody>
    </xdr:sp>
    <xdr:clientData/>
  </xdr:twoCellAnchor>
  <xdr:twoCellAnchor>
    <xdr:from>
      <xdr:col>7</xdr:col>
      <xdr:colOff>120843</xdr:colOff>
      <xdr:row>78</xdr:row>
      <xdr:rowOff>133156</xdr:rowOff>
    </xdr:from>
    <xdr:to>
      <xdr:col>7</xdr:col>
      <xdr:colOff>482601</xdr:colOff>
      <xdr:row>78</xdr:row>
      <xdr:rowOff>406399</xdr:rowOff>
    </xdr:to>
    <xdr:sp macro="" textlink="">
      <xdr:nvSpPr>
        <xdr:cNvPr id="15" name="Égal 14">
          <a:extLst>
            <a:ext uri="{FF2B5EF4-FFF2-40B4-BE49-F238E27FC236}">
              <a16:creationId xmlns:a16="http://schemas.microsoft.com/office/drawing/2014/main" id="{00000000-0008-0000-0300-00000F000000}"/>
            </a:ext>
          </a:extLst>
        </xdr:cNvPr>
        <xdr:cNvSpPr/>
      </xdr:nvSpPr>
      <xdr:spPr>
        <a:xfrm>
          <a:off x="11694776" y="20520889"/>
          <a:ext cx="361758" cy="273243"/>
        </a:xfrm>
        <a:prstGeom prst="mathEqua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7</xdr:col>
      <xdr:colOff>794328</xdr:colOff>
      <xdr:row>78</xdr:row>
      <xdr:rowOff>50801</xdr:rowOff>
    </xdr:from>
    <xdr:to>
      <xdr:col>7</xdr:col>
      <xdr:colOff>1261533</xdr:colOff>
      <xdr:row>78</xdr:row>
      <xdr:rowOff>482602</xdr:rowOff>
    </xdr:to>
    <xdr:sp macro="" textlink="">
      <xdr:nvSpPr>
        <xdr:cNvPr id="16" name="Ellipse 15">
          <a:extLst>
            <a:ext uri="{FF2B5EF4-FFF2-40B4-BE49-F238E27FC236}">
              <a16:creationId xmlns:a16="http://schemas.microsoft.com/office/drawing/2014/main" id="{00000000-0008-0000-0300-000010000000}"/>
            </a:ext>
          </a:extLst>
        </xdr:cNvPr>
        <xdr:cNvSpPr/>
      </xdr:nvSpPr>
      <xdr:spPr>
        <a:xfrm>
          <a:off x="12368261" y="20438534"/>
          <a:ext cx="467205" cy="431801"/>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3</a:t>
          </a:r>
        </a:p>
      </xdr:txBody>
    </xdr:sp>
    <xdr:clientData/>
  </xdr:twoCellAnchor>
  <xdr:twoCellAnchor>
    <xdr:from>
      <xdr:col>3</xdr:col>
      <xdr:colOff>600530</xdr:colOff>
      <xdr:row>25</xdr:row>
      <xdr:rowOff>201687</xdr:rowOff>
    </xdr:from>
    <xdr:to>
      <xdr:col>3</xdr:col>
      <xdr:colOff>996530</xdr:colOff>
      <xdr:row>26</xdr:row>
      <xdr:rowOff>107830</xdr:rowOff>
    </xdr:to>
    <xdr:sp macro="" textlink="">
      <xdr:nvSpPr>
        <xdr:cNvPr id="17" name="Ellipse 16">
          <a:extLst>
            <a:ext uri="{FF2B5EF4-FFF2-40B4-BE49-F238E27FC236}">
              <a16:creationId xmlns:a16="http://schemas.microsoft.com/office/drawing/2014/main" id="{00000000-0008-0000-0300-000011000000}"/>
            </a:ext>
          </a:extLst>
        </xdr:cNvPr>
        <xdr:cNvSpPr/>
      </xdr:nvSpPr>
      <xdr:spPr>
        <a:xfrm>
          <a:off x="5532363" y="2149020"/>
          <a:ext cx="396000" cy="30831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1</a:t>
          </a:r>
        </a:p>
      </xdr:txBody>
    </xdr:sp>
    <xdr:clientData/>
  </xdr:twoCellAnchor>
  <xdr:twoCellAnchor>
    <xdr:from>
      <xdr:col>5</xdr:col>
      <xdr:colOff>601687</xdr:colOff>
      <xdr:row>25</xdr:row>
      <xdr:rowOff>195639</xdr:rowOff>
    </xdr:from>
    <xdr:to>
      <xdr:col>5</xdr:col>
      <xdr:colOff>997687</xdr:colOff>
      <xdr:row>26</xdr:row>
      <xdr:rowOff>101782</xdr:rowOff>
    </xdr:to>
    <xdr:sp macro="" textlink="">
      <xdr:nvSpPr>
        <xdr:cNvPr id="18" name="Ellipse 17">
          <a:extLst>
            <a:ext uri="{FF2B5EF4-FFF2-40B4-BE49-F238E27FC236}">
              <a16:creationId xmlns:a16="http://schemas.microsoft.com/office/drawing/2014/main" id="{00000000-0008-0000-0300-000012000000}"/>
            </a:ext>
          </a:extLst>
        </xdr:cNvPr>
        <xdr:cNvSpPr/>
      </xdr:nvSpPr>
      <xdr:spPr>
        <a:xfrm>
          <a:off x="8924420" y="1745039"/>
          <a:ext cx="396000" cy="304076"/>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2</a:t>
          </a:r>
        </a:p>
      </xdr:txBody>
    </xdr:sp>
    <xdr:clientData/>
  </xdr:twoCellAnchor>
  <xdr:twoCellAnchor>
    <xdr:from>
      <xdr:col>7</xdr:col>
      <xdr:colOff>669170</xdr:colOff>
      <xdr:row>25</xdr:row>
      <xdr:rowOff>198965</xdr:rowOff>
    </xdr:from>
    <xdr:to>
      <xdr:col>7</xdr:col>
      <xdr:colOff>1065170</xdr:colOff>
      <xdr:row>26</xdr:row>
      <xdr:rowOff>105108</xdr:rowOff>
    </xdr:to>
    <xdr:sp macro="" textlink="">
      <xdr:nvSpPr>
        <xdr:cNvPr id="19" name="Ellipse 18">
          <a:extLst>
            <a:ext uri="{FF2B5EF4-FFF2-40B4-BE49-F238E27FC236}">
              <a16:creationId xmlns:a16="http://schemas.microsoft.com/office/drawing/2014/main" id="{00000000-0008-0000-0300-000013000000}"/>
            </a:ext>
          </a:extLst>
        </xdr:cNvPr>
        <xdr:cNvSpPr/>
      </xdr:nvSpPr>
      <xdr:spPr>
        <a:xfrm>
          <a:off x="12243103" y="1477432"/>
          <a:ext cx="396000" cy="304076"/>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3</a:t>
          </a:r>
        </a:p>
      </xdr:txBody>
    </xdr:sp>
    <xdr:clientData/>
  </xdr:twoCellAnchor>
  <xdr:twoCellAnchor>
    <xdr:from>
      <xdr:col>7</xdr:col>
      <xdr:colOff>71762</xdr:colOff>
      <xdr:row>25</xdr:row>
      <xdr:rowOff>148968</xdr:rowOff>
    </xdr:from>
    <xdr:to>
      <xdr:col>7</xdr:col>
      <xdr:colOff>421092</xdr:colOff>
      <xdr:row>26</xdr:row>
      <xdr:rowOff>51317</xdr:rowOff>
    </xdr:to>
    <xdr:sp macro="" textlink="">
      <xdr:nvSpPr>
        <xdr:cNvPr id="20" name="Égal 19">
          <a:extLst>
            <a:ext uri="{FF2B5EF4-FFF2-40B4-BE49-F238E27FC236}">
              <a16:creationId xmlns:a16="http://schemas.microsoft.com/office/drawing/2014/main" id="{00000000-0008-0000-0300-000014000000}"/>
            </a:ext>
          </a:extLst>
        </xdr:cNvPr>
        <xdr:cNvSpPr/>
      </xdr:nvSpPr>
      <xdr:spPr>
        <a:xfrm>
          <a:off x="11645695" y="1427435"/>
          <a:ext cx="349330" cy="300282"/>
        </a:xfrm>
        <a:prstGeom prst="mathEqua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4</xdr:col>
      <xdr:colOff>696787</xdr:colOff>
      <xdr:row>25</xdr:row>
      <xdr:rowOff>301365</xdr:rowOff>
    </xdr:from>
    <xdr:to>
      <xdr:col>4</xdr:col>
      <xdr:colOff>871317</xdr:colOff>
      <xdr:row>26</xdr:row>
      <xdr:rowOff>47569</xdr:rowOff>
    </xdr:to>
    <xdr:sp macro="" textlink="">
      <xdr:nvSpPr>
        <xdr:cNvPr id="21" name="Croix 20">
          <a:extLst>
            <a:ext uri="{FF2B5EF4-FFF2-40B4-BE49-F238E27FC236}">
              <a16:creationId xmlns:a16="http://schemas.microsoft.com/office/drawing/2014/main" id="{00000000-0008-0000-0300-000015000000}"/>
            </a:ext>
          </a:extLst>
        </xdr:cNvPr>
        <xdr:cNvSpPr/>
      </xdr:nvSpPr>
      <xdr:spPr>
        <a:xfrm rot="18991422">
          <a:off x="7205537" y="2248698"/>
          <a:ext cx="174530" cy="148371"/>
        </a:xfrm>
        <a:prstGeom prst="plus">
          <a:avLst>
            <a:gd name="adj" fmla="val 3941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968103</xdr:colOff>
      <xdr:row>89</xdr:row>
      <xdr:rowOff>231560</xdr:rowOff>
    </xdr:from>
    <xdr:to>
      <xdr:col>4</xdr:col>
      <xdr:colOff>1166314</xdr:colOff>
      <xdr:row>89</xdr:row>
      <xdr:rowOff>415100</xdr:rowOff>
    </xdr:to>
    <xdr:sp macro="" textlink="">
      <xdr:nvSpPr>
        <xdr:cNvPr id="23" name="Croix 22">
          <a:extLst>
            <a:ext uri="{FF2B5EF4-FFF2-40B4-BE49-F238E27FC236}">
              <a16:creationId xmlns:a16="http://schemas.microsoft.com/office/drawing/2014/main" id="{00000000-0008-0000-0300-000017000000}"/>
            </a:ext>
          </a:extLst>
        </xdr:cNvPr>
        <xdr:cNvSpPr/>
      </xdr:nvSpPr>
      <xdr:spPr>
        <a:xfrm rot="18991422">
          <a:off x="7665236" y="24954227"/>
          <a:ext cx="198211" cy="183540"/>
        </a:xfrm>
        <a:prstGeom prst="plus">
          <a:avLst>
            <a:gd name="adj" fmla="val 3941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313266</xdr:colOff>
      <xdr:row>89</xdr:row>
      <xdr:rowOff>110067</xdr:rowOff>
    </xdr:from>
    <xdr:to>
      <xdr:col>5</xdr:col>
      <xdr:colOff>694267</xdr:colOff>
      <xdr:row>89</xdr:row>
      <xdr:rowOff>474132</xdr:rowOff>
    </xdr:to>
    <xdr:sp macro="" textlink="">
      <xdr:nvSpPr>
        <xdr:cNvPr id="25" name="Ellipse 24">
          <a:extLst>
            <a:ext uri="{FF2B5EF4-FFF2-40B4-BE49-F238E27FC236}">
              <a16:creationId xmlns:a16="http://schemas.microsoft.com/office/drawing/2014/main" id="{00000000-0008-0000-0300-000019000000}"/>
            </a:ext>
          </a:extLst>
        </xdr:cNvPr>
        <xdr:cNvSpPr/>
      </xdr:nvSpPr>
      <xdr:spPr>
        <a:xfrm>
          <a:off x="8635999" y="24832734"/>
          <a:ext cx="381001" cy="36406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2</a:t>
          </a:r>
        </a:p>
      </xdr:txBody>
    </xdr:sp>
    <xdr:clientData/>
  </xdr:twoCellAnchor>
  <xdr:twoCellAnchor>
    <xdr:from>
      <xdr:col>7</xdr:col>
      <xdr:colOff>279402</xdr:colOff>
      <xdr:row>89</xdr:row>
      <xdr:rowOff>237068</xdr:rowOff>
    </xdr:from>
    <xdr:to>
      <xdr:col>7</xdr:col>
      <xdr:colOff>643468</xdr:colOff>
      <xdr:row>89</xdr:row>
      <xdr:rowOff>508000</xdr:rowOff>
    </xdr:to>
    <xdr:sp macro="" textlink="">
      <xdr:nvSpPr>
        <xdr:cNvPr id="26" name="Égal 25">
          <a:extLst>
            <a:ext uri="{FF2B5EF4-FFF2-40B4-BE49-F238E27FC236}">
              <a16:creationId xmlns:a16="http://schemas.microsoft.com/office/drawing/2014/main" id="{00000000-0008-0000-0300-00001A000000}"/>
            </a:ext>
          </a:extLst>
        </xdr:cNvPr>
        <xdr:cNvSpPr/>
      </xdr:nvSpPr>
      <xdr:spPr>
        <a:xfrm>
          <a:off x="11853335" y="24959735"/>
          <a:ext cx="364066" cy="270932"/>
        </a:xfrm>
        <a:prstGeom prst="mathEqua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7</xdr:col>
      <xdr:colOff>965199</xdr:colOff>
      <xdr:row>89</xdr:row>
      <xdr:rowOff>110066</xdr:rowOff>
    </xdr:from>
    <xdr:to>
      <xdr:col>7</xdr:col>
      <xdr:colOff>1397000</xdr:colOff>
      <xdr:row>89</xdr:row>
      <xdr:rowOff>514205</xdr:rowOff>
    </xdr:to>
    <xdr:sp macro="" textlink="">
      <xdr:nvSpPr>
        <xdr:cNvPr id="27" name="Ellipse 26">
          <a:extLst>
            <a:ext uri="{FF2B5EF4-FFF2-40B4-BE49-F238E27FC236}">
              <a16:creationId xmlns:a16="http://schemas.microsoft.com/office/drawing/2014/main" id="{00000000-0008-0000-0300-00001B000000}"/>
            </a:ext>
          </a:extLst>
        </xdr:cNvPr>
        <xdr:cNvSpPr/>
      </xdr:nvSpPr>
      <xdr:spPr>
        <a:xfrm>
          <a:off x="12539132" y="24832733"/>
          <a:ext cx="431801" cy="40413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3</a:t>
          </a:r>
        </a:p>
      </xdr:txBody>
    </xdr:sp>
    <xdr:clientData/>
  </xdr:twoCellAnchor>
  <xdr:twoCellAnchor>
    <xdr:from>
      <xdr:col>3</xdr:col>
      <xdr:colOff>884381</xdr:colOff>
      <xdr:row>89</xdr:row>
      <xdr:rowOff>127000</xdr:rowOff>
    </xdr:from>
    <xdr:to>
      <xdr:col>3</xdr:col>
      <xdr:colOff>1320800</xdr:colOff>
      <xdr:row>89</xdr:row>
      <xdr:rowOff>524933</xdr:rowOff>
    </xdr:to>
    <xdr:sp macro="" textlink="">
      <xdr:nvSpPr>
        <xdr:cNvPr id="41" name="Ellipse 40">
          <a:extLst>
            <a:ext uri="{FF2B5EF4-FFF2-40B4-BE49-F238E27FC236}">
              <a16:creationId xmlns:a16="http://schemas.microsoft.com/office/drawing/2014/main" id="{00000000-0008-0000-0300-000029000000}"/>
            </a:ext>
          </a:extLst>
        </xdr:cNvPr>
        <xdr:cNvSpPr/>
      </xdr:nvSpPr>
      <xdr:spPr>
        <a:xfrm>
          <a:off x="7795298" y="10646833"/>
          <a:ext cx="436419" cy="39793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1</a:t>
          </a:r>
        </a:p>
      </xdr:txBody>
    </xdr:sp>
    <xdr:clientData/>
  </xdr:twoCellAnchor>
  <xdr:twoCellAnchor>
    <xdr:from>
      <xdr:col>3</xdr:col>
      <xdr:colOff>603250</xdr:colOff>
      <xdr:row>43</xdr:row>
      <xdr:rowOff>116417</xdr:rowOff>
    </xdr:from>
    <xdr:to>
      <xdr:col>3</xdr:col>
      <xdr:colOff>999250</xdr:colOff>
      <xdr:row>45</xdr:row>
      <xdr:rowOff>107227</xdr:rowOff>
    </xdr:to>
    <xdr:sp macro="" textlink="">
      <xdr:nvSpPr>
        <xdr:cNvPr id="50" name="Ellipse 49">
          <a:extLst>
            <a:ext uri="{FF2B5EF4-FFF2-40B4-BE49-F238E27FC236}">
              <a16:creationId xmlns:a16="http://schemas.microsoft.com/office/drawing/2014/main" id="{00000000-0008-0000-0300-000032000000}"/>
            </a:ext>
          </a:extLst>
        </xdr:cNvPr>
        <xdr:cNvSpPr/>
      </xdr:nvSpPr>
      <xdr:spPr>
        <a:xfrm>
          <a:off x="5535083" y="7281334"/>
          <a:ext cx="396000" cy="30831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1</a:t>
          </a:r>
        </a:p>
      </xdr:txBody>
    </xdr:sp>
    <xdr:clientData/>
  </xdr:twoCellAnchor>
  <xdr:twoCellAnchor>
    <xdr:from>
      <xdr:col>4</xdr:col>
      <xdr:colOff>687916</xdr:colOff>
      <xdr:row>44</xdr:row>
      <xdr:rowOff>52916</xdr:rowOff>
    </xdr:from>
    <xdr:to>
      <xdr:col>4</xdr:col>
      <xdr:colOff>862446</xdr:colOff>
      <xdr:row>45</xdr:row>
      <xdr:rowOff>42537</xdr:rowOff>
    </xdr:to>
    <xdr:sp macro="" textlink="">
      <xdr:nvSpPr>
        <xdr:cNvPr id="51" name="Croix 50">
          <a:extLst>
            <a:ext uri="{FF2B5EF4-FFF2-40B4-BE49-F238E27FC236}">
              <a16:creationId xmlns:a16="http://schemas.microsoft.com/office/drawing/2014/main" id="{00000000-0008-0000-0300-000033000000}"/>
            </a:ext>
          </a:extLst>
        </xdr:cNvPr>
        <xdr:cNvSpPr/>
      </xdr:nvSpPr>
      <xdr:spPr>
        <a:xfrm rot="18991422">
          <a:off x="7196666" y="7376583"/>
          <a:ext cx="174530" cy="148371"/>
        </a:xfrm>
        <a:prstGeom prst="plus">
          <a:avLst>
            <a:gd name="adj" fmla="val 3941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656167</xdr:colOff>
      <xdr:row>43</xdr:row>
      <xdr:rowOff>105833</xdr:rowOff>
    </xdr:from>
    <xdr:to>
      <xdr:col>5</xdr:col>
      <xdr:colOff>1052167</xdr:colOff>
      <xdr:row>45</xdr:row>
      <xdr:rowOff>96643</xdr:rowOff>
    </xdr:to>
    <xdr:sp macro="" textlink="">
      <xdr:nvSpPr>
        <xdr:cNvPr id="52" name="Ellipse 51">
          <a:extLst>
            <a:ext uri="{FF2B5EF4-FFF2-40B4-BE49-F238E27FC236}">
              <a16:creationId xmlns:a16="http://schemas.microsoft.com/office/drawing/2014/main" id="{00000000-0008-0000-0300-000034000000}"/>
            </a:ext>
          </a:extLst>
        </xdr:cNvPr>
        <xdr:cNvSpPr/>
      </xdr:nvSpPr>
      <xdr:spPr>
        <a:xfrm>
          <a:off x="8741834" y="7270750"/>
          <a:ext cx="396000" cy="30831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2</a:t>
          </a:r>
        </a:p>
      </xdr:txBody>
    </xdr:sp>
    <xdr:clientData/>
  </xdr:twoCellAnchor>
  <xdr:twoCellAnchor>
    <xdr:from>
      <xdr:col>6</xdr:col>
      <xdr:colOff>1449917</xdr:colOff>
      <xdr:row>43</xdr:row>
      <xdr:rowOff>105833</xdr:rowOff>
    </xdr:from>
    <xdr:to>
      <xdr:col>7</xdr:col>
      <xdr:colOff>222330</xdr:colOff>
      <xdr:row>45</xdr:row>
      <xdr:rowOff>92849</xdr:rowOff>
    </xdr:to>
    <xdr:sp macro="" textlink="">
      <xdr:nvSpPr>
        <xdr:cNvPr id="53" name="Égal 52">
          <a:extLst>
            <a:ext uri="{FF2B5EF4-FFF2-40B4-BE49-F238E27FC236}">
              <a16:creationId xmlns:a16="http://schemas.microsoft.com/office/drawing/2014/main" id="{00000000-0008-0000-0300-000035000000}"/>
            </a:ext>
          </a:extLst>
        </xdr:cNvPr>
        <xdr:cNvSpPr/>
      </xdr:nvSpPr>
      <xdr:spPr>
        <a:xfrm>
          <a:off x="11112500" y="7429500"/>
          <a:ext cx="349330" cy="304516"/>
        </a:xfrm>
        <a:prstGeom prst="mathEqua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7</xdr:col>
      <xdr:colOff>645583</xdr:colOff>
      <xdr:row>43</xdr:row>
      <xdr:rowOff>74084</xdr:rowOff>
    </xdr:from>
    <xdr:to>
      <xdr:col>7</xdr:col>
      <xdr:colOff>1041583</xdr:colOff>
      <xdr:row>45</xdr:row>
      <xdr:rowOff>64894</xdr:rowOff>
    </xdr:to>
    <xdr:sp macro="" textlink="">
      <xdr:nvSpPr>
        <xdr:cNvPr id="54" name="Ellipse 53">
          <a:extLst>
            <a:ext uri="{FF2B5EF4-FFF2-40B4-BE49-F238E27FC236}">
              <a16:creationId xmlns:a16="http://schemas.microsoft.com/office/drawing/2014/main" id="{00000000-0008-0000-0300-000036000000}"/>
            </a:ext>
          </a:extLst>
        </xdr:cNvPr>
        <xdr:cNvSpPr/>
      </xdr:nvSpPr>
      <xdr:spPr>
        <a:xfrm>
          <a:off x="11885083" y="7397751"/>
          <a:ext cx="396000" cy="30831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3</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68580</xdr:colOff>
      <xdr:row>0</xdr:row>
      <xdr:rowOff>0</xdr:rowOff>
    </xdr:from>
    <xdr:to>
      <xdr:col>7</xdr:col>
      <xdr:colOff>160020</xdr:colOff>
      <xdr:row>0</xdr:row>
      <xdr:rowOff>1905</xdr:rowOff>
    </xdr:to>
    <xdr:sp macro="" textlink="">
      <xdr:nvSpPr>
        <xdr:cNvPr id="2" name="Pentagone 1">
          <a:extLst>
            <a:ext uri="{FF2B5EF4-FFF2-40B4-BE49-F238E27FC236}">
              <a16:creationId xmlns:a16="http://schemas.microsoft.com/office/drawing/2014/main" id="{00000000-0008-0000-0500-000002000000}"/>
            </a:ext>
          </a:extLst>
        </xdr:cNvPr>
        <xdr:cNvSpPr/>
      </xdr:nvSpPr>
      <xdr:spPr>
        <a:xfrm>
          <a:off x="2992755" y="5619750"/>
          <a:ext cx="7330440" cy="678180"/>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200" b="1"/>
            <a:t>27,3</a:t>
          </a:r>
          <a:r>
            <a:rPr lang="fr-FR" sz="1200" b="1" baseline="0"/>
            <a:t> ETP annuels cumulés, mobilisés sur toute la durée du projet. </a:t>
          </a:r>
        </a:p>
        <a:p>
          <a:pPr algn="ctr"/>
          <a:r>
            <a:rPr lang="fr-FR" sz="1200" b="1" baseline="0"/>
            <a:t>En moyenne 6,8 ETP ont travaillé annuellement sur le projet</a:t>
          </a:r>
          <a:endParaRPr lang="fr-FR" sz="1200" b="1"/>
        </a:p>
      </xdr:txBody>
    </xdr:sp>
    <xdr:clientData/>
  </xdr:twoCellAnchor>
  <xdr:twoCellAnchor editAs="oneCell">
    <xdr:from>
      <xdr:col>4</xdr:col>
      <xdr:colOff>590550</xdr:colOff>
      <xdr:row>4</xdr:row>
      <xdr:rowOff>438150</xdr:rowOff>
    </xdr:from>
    <xdr:to>
      <xdr:col>7</xdr:col>
      <xdr:colOff>1238250</xdr:colOff>
      <xdr:row>9</xdr:row>
      <xdr:rowOff>361950</xdr:rowOff>
    </xdr:to>
    <xdr:pic>
      <xdr:nvPicPr>
        <xdr:cNvPr id="4" name="Image 3">
          <a:extLst>
            <a:ext uri="{FF2B5EF4-FFF2-40B4-BE49-F238E27FC236}">
              <a16:creationId xmlns:a16="http://schemas.microsoft.com/office/drawing/2014/main" id="{AABA9FF0-2A8E-77B3-E85A-E1933541CC8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86825" y="1524000"/>
          <a:ext cx="4733925" cy="4572000"/>
        </a:xfrm>
        <a:prstGeom prst="rect">
          <a:avLst/>
        </a:prstGeom>
      </xdr:spPr>
    </xdr:pic>
    <xdr:clientData/>
  </xdr:twoCellAnchor>
  <xdr:twoCellAnchor>
    <xdr:from>
      <xdr:col>4</xdr:col>
      <xdr:colOff>542925</xdr:colOff>
      <xdr:row>2</xdr:row>
      <xdr:rowOff>561975</xdr:rowOff>
    </xdr:from>
    <xdr:to>
      <xdr:col>21</xdr:col>
      <xdr:colOff>43814</xdr:colOff>
      <xdr:row>4</xdr:row>
      <xdr:rowOff>194310</xdr:rowOff>
    </xdr:to>
    <xdr:sp macro="" textlink="">
      <xdr:nvSpPr>
        <xdr:cNvPr id="6" name="ZoneTexte 5">
          <a:extLst>
            <a:ext uri="{FF2B5EF4-FFF2-40B4-BE49-F238E27FC236}">
              <a16:creationId xmlns:a16="http://schemas.microsoft.com/office/drawing/2014/main" id="{7E1D7EA1-31FE-44A8-A4A5-507F344F41F0}"/>
            </a:ext>
          </a:extLst>
        </xdr:cNvPr>
        <xdr:cNvSpPr txBox="1"/>
      </xdr:nvSpPr>
      <xdr:spPr>
        <a:xfrm>
          <a:off x="8839200" y="742950"/>
          <a:ext cx="8130539" cy="537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t" latinLnBrk="0" hangingPunct="1"/>
          <a:r>
            <a:rPr lang="fr-FR" sz="1100" b="1">
              <a:solidFill>
                <a:schemeClr val="dk1"/>
              </a:solidFill>
              <a:effectLst/>
              <a:latin typeface="+mn-lt"/>
              <a:ea typeface="+mn-ea"/>
              <a:cs typeface="+mn-cs"/>
            </a:rPr>
            <a:t>La liste de choix TRL est inspirée du projet CloudWatch</a:t>
          </a:r>
          <a:r>
            <a:rPr lang="fr-FR" sz="1100" b="1" baseline="0">
              <a:solidFill>
                <a:schemeClr val="dk1"/>
              </a:solidFill>
              <a:effectLst/>
              <a:latin typeface="+mn-lt"/>
              <a:ea typeface="+mn-ea"/>
              <a:cs typeface="+mn-cs"/>
            </a:rPr>
            <a:t>, et proposée par le site : https://www.lescahiersdelinnovation.com/qualifier-l-innovation-comprendre-les-trl/</a:t>
          </a:r>
        </a:p>
        <a:p>
          <a:pPr rtl="0" eaLnBrk="1" fontAlgn="t" latinLnBrk="0" hangingPunct="1"/>
          <a:endParaRPr lang="fr-FR" sz="1100" baseline="0">
            <a:solidFill>
              <a:schemeClr val="dk1"/>
            </a:solidFill>
            <a:effectLst/>
            <a:latin typeface="+mn-lt"/>
            <a:ea typeface="+mn-ea"/>
            <a:cs typeface="+mn-cs"/>
          </a:endParaRPr>
        </a:p>
        <a:p>
          <a:endParaRPr lang="fr-FR"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15</xdr:row>
      <xdr:rowOff>47625</xdr:rowOff>
    </xdr:from>
    <xdr:to>
      <xdr:col>0</xdr:col>
      <xdr:colOff>739140</xdr:colOff>
      <xdr:row>18</xdr:row>
      <xdr:rowOff>180975</xdr:rowOff>
    </xdr:to>
    <xdr:pic>
      <xdr:nvPicPr>
        <xdr:cNvPr id="4" name="Image 3">
          <a:extLst>
            <a:ext uri="{FF2B5EF4-FFF2-40B4-BE49-F238E27FC236}">
              <a16:creationId xmlns:a16="http://schemas.microsoft.com/office/drawing/2014/main" id="{940C1798-60B1-102C-7EC9-FC86AF0BC5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4429125"/>
          <a:ext cx="701040" cy="704850"/>
        </a:xfrm>
        <a:prstGeom prst="rect">
          <a:avLst/>
        </a:prstGeom>
      </xdr:spPr>
    </xdr:pic>
    <xdr:clientData/>
  </xdr:twoCellAnchor>
  <xdr:twoCellAnchor editAs="oneCell">
    <xdr:from>
      <xdr:col>0</xdr:col>
      <xdr:colOff>28575</xdr:colOff>
      <xdr:row>27</xdr:row>
      <xdr:rowOff>0</xdr:rowOff>
    </xdr:from>
    <xdr:to>
      <xdr:col>0</xdr:col>
      <xdr:colOff>730885</xdr:colOff>
      <xdr:row>30</xdr:row>
      <xdr:rowOff>130810</xdr:rowOff>
    </xdr:to>
    <xdr:pic>
      <xdr:nvPicPr>
        <xdr:cNvPr id="5" name="Image 4">
          <a:extLst>
            <a:ext uri="{FF2B5EF4-FFF2-40B4-BE49-F238E27FC236}">
              <a16:creationId xmlns:a16="http://schemas.microsoft.com/office/drawing/2014/main" id="{DEA13355-62A4-41CB-5614-2CFF44FE3A6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575" y="6667500"/>
          <a:ext cx="702310" cy="70231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au2" displayName="Tableau2" ref="B1:B11" totalsRowShown="0" headerRowDxfId="3" dataDxfId="2" tableBorderDxfId="1">
  <autoFilter ref="B1:B11" xr:uid="{00000000-0009-0000-0100-000002000000}"/>
  <tableColumns count="1">
    <tableColumn id="1" xr3:uid="{00000000-0010-0000-0000-000001000000}" name="TRL = Technology Readiness Level - niveau de maturité technologique ; système international de mesure utilisant une échelle de 1 à 9 employé pour évaluer le niveau de maturité d'une technologie. " dataDxfId="0"/>
  </tableColumns>
  <tableStyleInfo name="TableStyleLight9"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s://formations.ademe.fr/formations_adaptation-au-changement-climatique_quantifier-l-impact-ges-d-une-action-de-reduction---decouvrir-la-methode-quantiges_s5104.html" TargetMode="External"/><Relationship Id="rId7" Type="http://schemas.openxmlformats.org/officeDocument/2006/relationships/drawing" Target="../drawings/drawing4.xml"/><Relationship Id="rId2" Type="http://schemas.openxmlformats.org/officeDocument/2006/relationships/hyperlink" Target="https://bilans-ges.ademe.fr/fr/accueil/contenu/index/page/QuantiGES/siGras/0" TargetMode="External"/><Relationship Id="rId1" Type="http://schemas.openxmlformats.org/officeDocument/2006/relationships/hyperlink" Target="https://www.bilans-ges.ademe.fr/" TargetMode="External"/><Relationship Id="rId6" Type="http://schemas.openxmlformats.org/officeDocument/2006/relationships/printerSettings" Target="../printerSettings/printerSettings3.bin"/><Relationship Id="rId5" Type="http://schemas.openxmlformats.org/officeDocument/2006/relationships/hyperlink" Target="https://librairie.ademe.fr/changement-climatique-et-energie/4549-quantifier-l-impact-ges-d-une-action-de-reduction-des-emissions.html?search_query=quantification+de+l%27impact+GES&amp;results=5" TargetMode="External"/><Relationship Id="rId4" Type="http://schemas.openxmlformats.org/officeDocument/2006/relationships/hyperlink" Target="https://formations.ademe.fr/formations_climat_quantifier-l-impact-ges-d-une-action-de-reduction---devenir-utilisateur-de-la-methode_s4781.html"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B1:M12"/>
  <sheetViews>
    <sheetView showGridLines="0" tabSelected="1" zoomScale="90" zoomScaleNormal="90" workbookViewId="0">
      <pane ySplit="3" topLeftCell="A8" activePane="bottomLeft" state="frozen"/>
      <selection pane="bottomLeft" activeCell="B10" sqref="B10"/>
    </sheetView>
  </sheetViews>
  <sheetFormatPr baseColWidth="10" defaultColWidth="11.42578125" defaultRowHeight="15"/>
  <cols>
    <col min="1" max="1" width="3.42578125" style="32" customWidth="1"/>
    <col min="2" max="2" width="255.5703125" style="32" customWidth="1"/>
    <col min="3" max="4" width="15.140625" style="32" customWidth="1"/>
    <col min="5" max="5" width="18.85546875" style="32" bestFit="1" customWidth="1"/>
    <col min="6" max="6" width="15.7109375" style="32" bestFit="1" customWidth="1"/>
    <col min="7" max="7" width="15.140625" style="32" customWidth="1"/>
    <col min="8" max="8" width="15" style="32" customWidth="1"/>
    <col min="9" max="9" width="21.28515625" style="32" customWidth="1"/>
    <col min="10" max="10" width="30.42578125" style="32" customWidth="1"/>
    <col min="11" max="11" width="23.85546875" style="32" customWidth="1"/>
    <col min="12" max="12" width="50.28515625" style="32" customWidth="1"/>
    <col min="13" max="13" width="33.5703125" style="32" hidden="1" customWidth="1"/>
    <col min="14" max="16384" width="11.42578125" style="32"/>
  </cols>
  <sheetData>
    <row r="1" spans="2:12" ht="111.75" customHeight="1"/>
    <row r="2" spans="2:12">
      <c r="K2" s="33"/>
      <c r="L2" s="34"/>
    </row>
    <row r="3" spans="2:12" ht="28.5">
      <c r="B3" s="72" t="s">
        <v>162</v>
      </c>
    </row>
    <row r="5" spans="2:12" s="35" customFormat="1" ht="250.15" customHeight="1">
      <c r="B5" s="35" t="s">
        <v>161</v>
      </c>
    </row>
    <row r="6" spans="2:12" s="35" customFormat="1"/>
    <row r="7" spans="2:12" s="35" customFormat="1" ht="280.14999999999998" customHeight="1">
      <c r="B7" s="35" t="s">
        <v>119</v>
      </c>
    </row>
    <row r="8" spans="2:12" ht="408.75" customHeight="1">
      <c r="B8" s="36" t="s">
        <v>139</v>
      </c>
    </row>
    <row r="9" spans="2:12" ht="36.6" customHeight="1">
      <c r="B9" s="36"/>
    </row>
    <row r="10" spans="2:12" s="35" customFormat="1" ht="333.6" customHeight="1">
      <c r="B10" s="304" t="s">
        <v>195</v>
      </c>
    </row>
    <row r="11" spans="2:12" s="35" customFormat="1"/>
    <row r="12" spans="2:12" ht="18.75">
      <c r="B12" s="189" t="s">
        <v>73</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10"/>
  <sheetViews>
    <sheetView showGridLines="0" workbookViewId="0">
      <selection activeCell="L6" sqref="L6"/>
    </sheetView>
  </sheetViews>
  <sheetFormatPr baseColWidth="10" defaultRowHeight="15"/>
  <cols>
    <col min="2" max="2" width="12.42578125" customWidth="1"/>
    <col min="3" max="3" width="1.28515625" customWidth="1"/>
    <col min="4" max="4" width="12.7109375" customWidth="1"/>
    <col min="5" max="5" width="2.140625" customWidth="1"/>
    <col min="6" max="6" width="13.140625" customWidth="1"/>
    <col min="7" max="7" width="1.5703125" customWidth="1"/>
    <col min="8" max="8" width="14.5703125" customWidth="1"/>
    <col min="9" max="9" width="1.85546875" customWidth="1"/>
    <col min="10" max="10" width="21.5703125" customWidth="1"/>
  </cols>
  <sheetData>
    <row r="2" spans="2:11">
      <c r="B2" s="216" t="s">
        <v>20</v>
      </c>
      <c r="C2" s="216"/>
      <c r="D2" s="216"/>
      <c r="E2" s="216"/>
      <c r="F2" s="216"/>
      <c r="G2" s="216"/>
      <c r="H2" s="216"/>
      <c r="I2" s="216"/>
      <c r="J2" s="216"/>
    </row>
    <row r="3" spans="2:11" ht="27.95" customHeight="1">
      <c r="B3" s="218"/>
      <c r="C3" s="218"/>
      <c r="D3" s="218"/>
      <c r="E3" s="220"/>
      <c r="F3" s="218"/>
      <c r="G3" s="218"/>
      <c r="H3" s="218"/>
      <c r="I3" s="218"/>
      <c r="J3" s="219"/>
    </row>
    <row r="4" spans="2:11">
      <c r="B4" s="216" t="s">
        <v>1</v>
      </c>
      <c r="C4" s="216"/>
      <c r="D4" s="216"/>
      <c r="E4" s="11"/>
      <c r="F4" s="217" t="s">
        <v>4</v>
      </c>
      <c r="G4" s="218"/>
      <c r="H4" s="218"/>
      <c r="I4" s="218"/>
      <c r="J4" s="219"/>
    </row>
    <row r="5" spans="2:11">
      <c r="B5" s="221"/>
      <c r="C5" s="221"/>
      <c r="D5" s="221"/>
      <c r="E5" s="221"/>
      <c r="F5" s="221"/>
      <c r="G5" s="221"/>
      <c r="H5" s="221"/>
      <c r="I5" s="221"/>
      <c r="J5" s="221"/>
      <c r="K5" s="221"/>
    </row>
    <row r="6" spans="2:11" ht="63.75">
      <c r="B6" s="12" t="s">
        <v>18</v>
      </c>
      <c r="C6" s="13"/>
      <c r="D6" s="12" t="s">
        <v>19</v>
      </c>
      <c r="E6" s="13"/>
      <c r="F6" s="14" t="s">
        <v>6</v>
      </c>
      <c r="G6" s="15"/>
      <c r="H6" s="14" t="s">
        <v>7</v>
      </c>
      <c r="I6" s="15"/>
      <c r="J6" s="14" t="s">
        <v>9</v>
      </c>
    </row>
    <row r="7" spans="2:11">
      <c r="B7" s="7"/>
      <c r="D7" s="8"/>
      <c r="F7" s="8"/>
      <c r="H7" s="8"/>
      <c r="J7" s="8"/>
    </row>
    <row r="8" spans="2:11" ht="25.5">
      <c r="B8" s="14" t="s">
        <v>2</v>
      </c>
      <c r="C8" s="16"/>
      <c r="D8" s="14" t="s">
        <v>3</v>
      </c>
      <c r="E8" s="16"/>
      <c r="F8" s="14" t="s">
        <v>5</v>
      </c>
      <c r="G8" s="15"/>
      <c r="H8" s="14" t="s">
        <v>8</v>
      </c>
      <c r="I8" s="15"/>
      <c r="J8" s="14" t="s">
        <v>10</v>
      </c>
    </row>
    <row r="10" spans="2:11">
      <c r="B10" s="9">
        <v>3</v>
      </c>
      <c r="C10" s="11"/>
      <c r="D10" s="9">
        <v>1</v>
      </c>
      <c r="E10" s="11"/>
      <c r="F10" s="9">
        <v>1</v>
      </c>
      <c r="G10" s="11"/>
      <c r="H10" s="9">
        <v>0</v>
      </c>
      <c r="I10" s="11"/>
      <c r="J10" s="10" t="s">
        <v>0</v>
      </c>
    </row>
  </sheetData>
  <mergeCells count="5">
    <mergeCell ref="B4:D4"/>
    <mergeCell ref="B2:J2"/>
    <mergeCell ref="F4:J4"/>
    <mergeCell ref="B3:J3"/>
    <mergeCell ref="B5:K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B1:P24"/>
  <sheetViews>
    <sheetView showGridLines="0" zoomScale="70" zoomScaleNormal="70" workbookViewId="0">
      <selection activeCell="C14" sqref="C14:C16"/>
    </sheetView>
  </sheetViews>
  <sheetFormatPr baseColWidth="10" defaultRowHeight="15" outlineLevelRow="1"/>
  <cols>
    <col min="1" max="1" width="5.28515625" customWidth="1"/>
    <col min="2" max="2" width="25.7109375" customWidth="1"/>
    <col min="3" max="3" width="26.5703125" style="19" customWidth="1"/>
    <col min="4" max="4" width="43" style="20" customWidth="1"/>
    <col min="5" max="5" width="9" style="2" customWidth="1"/>
    <col min="6" max="6" width="54.28515625" style="1" customWidth="1"/>
    <col min="7" max="7" width="21.28515625" style="1" customWidth="1"/>
    <col min="8" max="8" width="39.28515625" style="2" customWidth="1"/>
    <col min="9" max="9" width="68.5703125" style="20" customWidth="1"/>
    <col min="10" max="10" width="21" customWidth="1"/>
    <col min="12" max="12" width="28.5703125" style="69" customWidth="1"/>
    <col min="13" max="13" width="28" customWidth="1"/>
    <col min="14" max="14" width="24.5703125" customWidth="1"/>
    <col min="16" max="16" width="21.85546875" customWidth="1"/>
  </cols>
  <sheetData>
    <row r="1" spans="2:16" ht="21.75" thickBot="1">
      <c r="B1" s="81" t="s">
        <v>47</v>
      </c>
      <c r="J1" s="4"/>
      <c r="K1" s="5"/>
      <c r="L1" s="70"/>
      <c r="M1" s="3"/>
      <c r="N1" s="3"/>
      <c r="O1" s="6"/>
      <c r="P1" s="4"/>
    </row>
    <row r="2" spans="2:16" ht="15.75" customHeight="1">
      <c r="B2" s="231" t="s">
        <v>35</v>
      </c>
      <c r="C2" s="232"/>
      <c r="D2" s="232"/>
      <c r="E2" s="225"/>
      <c r="F2" s="225"/>
      <c r="G2" s="225"/>
      <c r="H2" s="225"/>
      <c r="I2" s="226"/>
      <c r="J2" s="2"/>
      <c r="K2" s="5"/>
      <c r="L2" s="70"/>
      <c r="M2" s="3"/>
      <c r="N2" s="3"/>
      <c r="O2" s="6"/>
      <c r="P2" s="4"/>
    </row>
    <row r="3" spans="2:16" ht="21" customHeight="1">
      <c r="B3" s="233"/>
      <c r="C3" s="234"/>
      <c r="D3" s="234"/>
      <c r="E3" s="227"/>
      <c r="F3" s="227"/>
      <c r="G3" s="227"/>
      <c r="H3" s="227"/>
      <c r="I3" s="228"/>
      <c r="J3" s="2"/>
      <c r="K3" s="5"/>
      <c r="L3" s="70"/>
      <c r="M3" s="3"/>
      <c r="N3" s="3"/>
      <c r="O3" s="6"/>
      <c r="P3" s="4"/>
    </row>
    <row r="4" spans="2:16" ht="21" customHeight="1">
      <c r="B4" s="233"/>
      <c r="C4" s="234"/>
      <c r="D4" s="234"/>
      <c r="E4" s="227"/>
      <c r="F4" s="227"/>
      <c r="G4" s="227"/>
      <c r="H4" s="227"/>
      <c r="I4" s="228"/>
      <c r="J4" s="2"/>
      <c r="K4" s="5"/>
      <c r="L4" s="70"/>
      <c r="M4" s="3"/>
      <c r="N4" s="3"/>
      <c r="O4" s="6"/>
      <c r="P4" s="4"/>
    </row>
    <row r="5" spans="2:16" ht="14.45" customHeight="1" thickBot="1">
      <c r="B5" s="235"/>
      <c r="C5" s="236"/>
      <c r="D5" s="236"/>
      <c r="E5" s="229"/>
      <c r="F5" s="229"/>
      <c r="G5" s="229"/>
      <c r="H5" s="229"/>
      <c r="I5" s="230"/>
      <c r="J5" s="2"/>
      <c r="K5" s="5"/>
      <c r="L5" s="70"/>
      <c r="M5" s="3"/>
      <c r="N5" s="3"/>
      <c r="O5" s="6"/>
      <c r="P5" s="4"/>
    </row>
    <row r="6" spans="2:16" ht="69.599999999999994" customHeight="1" thickBot="1">
      <c r="B6" s="248" t="s">
        <v>93</v>
      </c>
      <c r="C6" s="241" t="s">
        <v>124</v>
      </c>
      <c r="D6" s="241"/>
      <c r="E6" s="139"/>
      <c r="F6" s="139"/>
      <c r="G6" s="139"/>
      <c r="H6" s="139"/>
      <c r="I6" s="140"/>
      <c r="J6" s="2"/>
      <c r="K6" s="5"/>
      <c r="L6" s="70"/>
      <c r="M6" s="3"/>
      <c r="N6" s="3"/>
      <c r="O6" s="6"/>
      <c r="P6" s="4"/>
    </row>
    <row r="7" spans="2:16" ht="119.45" customHeight="1" thickBot="1">
      <c r="B7" s="249"/>
      <c r="C7" s="246" t="s">
        <v>123</v>
      </c>
      <c r="D7" s="247"/>
      <c r="E7" s="222"/>
      <c r="F7" s="223"/>
      <c r="G7" s="223"/>
      <c r="H7" s="223"/>
      <c r="I7" s="224"/>
      <c r="J7" s="4"/>
      <c r="K7" s="5"/>
      <c r="L7" s="70"/>
      <c r="M7" s="3"/>
      <c r="N7" s="3"/>
      <c r="O7" s="6"/>
      <c r="P7" s="4"/>
    </row>
    <row r="8" spans="2:16" ht="80.45" customHeight="1">
      <c r="B8" s="241" t="s">
        <v>94</v>
      </c>
      <c r="C8" s="241"/>
      <c r="D8" s="241"/>
      <c r="E8" s="145"/>
      <c r="F8" s="145"/>
      <c r="G8" s="145"/>
      <c r="H8" s="145"/>
      <c r="I8" s="145"/>
      <c r="J8" s="4"/>
      <c r="K8" s="5"/>
      <c r="L8" s="70"/>
      <c r="M8" s="3"/>
      <c r="N8" s="3"/>
      <c r="O8" s="6"/>
      <c r="P8" s="4"/>
    </row>
    <row r="9" spans="2:16">
      <c r="B9" s="102"/>
      <c r="C9" s="101"/>
      <c r="D9" s="101"/>
      <c r="E9" s="18"/>
      <c r="J9" s="4"/>
      <c r="K9" s="5"/>
      <c r="L9" s="70"/>
      <c r="M9" s="3"/>
      <c r="N9" s="3"/>
      <c r="O9" s="6"/>
      <c r="P9" s="4"/>
    </row>
    <row r="10" spans="2:16" ht="18.75">
      <c r="B10" s="74" t="s">
        <v>66</v>
      </c>
      <c r="C10" s="101"/>
      <c r="D10" s="101"/>
      <c r="E10" s="18"/>
      <c r="J10" s="4"/>
      <c r="K10" s="5"/>
      <c r="L10" s="70"/>
      <c r="M10" s="3"/>
      <c r="N10" s="3"/>
      <c r="O10" s="6"/>
      <c r="P10" s="4"/>
    </row>
    <row r="11" spans="2:16" ht="65.45" hidden="1" customHeight="1" outlineLevel="1">
      <c r="B11" s="240" t="s">
        <v>65</v>
      </c>
      <c r="C11" s="240"/>
      <c r="D11" s="240"/>
      <c r="E11" s="18"/>
      <c r="J11" s="4"/>
      <c r="K11" s="5"/>
      <c r="L11" s="70"/>
      <c r="M11" s="3"/>
      <c r="N11" s="3"/>
      <c r="O11" s="6"/>
      <c r="P11" s="4"/>
    </row>
    <row r="12" spans="2:16" collapsed="1">
      <c r="J12" s="4"/>
      <c r="K12" s="5"/>
      <c r="L12" s="70"/>
      <c r="M12" s="3"/>
      <c r="N12" s="3"/>
      <c r="O12" s="6"/>
      <c r="P12" s="4"/>
    </row>
    <row r="13" spans="2:16" s="17" customFormat="1" ht="78" customHeight="1">
      <c r="B13" s="237" t="s">
        <v>88</v>
      </c>
      <c r="C13" s="237"/>
      <c r="D13" s="237"/>
      <c r="E13" s="27" t="s">
        <v>11</v>
      </c>
      <c r="F13" s="67" t="s">
        <v>116</v>
      </c>
      <c r="G13" s="67" t="s">
        <v>36</v>
      </c>
      <c r="H13" s="127" t="s">
        <v>117</v>
      </c>
      <c r="I13" s="68" t="s">
        <v>39</v>
      </c>
      <c r="L13" s="71"/>
    </row>
    <row r="14" spans="2:16" ht="120">
      <c r="B14" s="242" t="s">
        <v>125</v>
      </c>
      <c r="C14" s="243" t="s">
        <v>56</v>
      </c>
      <c r="D14" s="37" t="s">
        <v>43</v>
      </c>
      <c r="E14" s="28"/>
      <c r="F14" s="28"/>
      <c r="G14" s="28"/>
      <c r="H14" s="28"/>
      <c r="I14" s="29" t="s">
        <v>79</v>
      </c>
    </row>
    <row r="15" spans="2:16" ht="105">
      <c r="B15" s="242"/>
      <c r="C15" s="243"/>
      <c r="D15" s="38" t="s">
        <v>37</v>
      </c>
      <c r="E15" s="28"/>
      <c r="F15" s="28"/>
      <c r="G15" s="28"/>
      <c r="H15" s="28"/>
      <c r="I15" s="29" t="s">
        <v>80</v>
      </c>
    </row>
    <row r="16" spans="2:16" ht="60">
      <c r="B16" s="242"/>
      <c r="C16" s="243"/>
      <c r="D16" s="38" t="s">
        <v>38</v>
      </c>
      <c r="E16" s="28"/>
      <c r="F16" s="28"/>
      <c r="G16" s="28"/>
      <c r="H16" s="28"/>
      <c r="I16" s="29" t="s">
        <v>75</v>
      </c>
    </row>
    <row r="17" spans="2:9" ht="78" customHeight="1">
      <c r="B17" s="242"/>
      <c r="C17" s="238" t="s">
        <v>57</v>
      </c>
      <c r="D17" s="239"/>
      <c r="E17" s="28"/>
      <c r="F17" s="28"/>
      <c r="G17" s="28"/>
      <c r="H17" s="28"/>
      <c r="I17" s="29" t="s">
        <v>40</v>
      </c>
    </row>
    <row r="18" spans="2:9" ht="85.9" customHeight="1">
      <c r="B18" s="242"/>
      <c r="C18" s="243" t="s">
        <v>12</v>
      </c>
      <c r="D18" s="38" t="s">
        <v>16</v>
      </c>
      <c r="E18" s="28"/>
      <c r="F18" s="28"/>
      <c r="G18" s="28"/>
      <c r="H18" s="28"/>
      <c r="I18" s="29" t="s">
        <v>77</v>
      </c>
    </row>
    <row r="19" spans="2:9" ht="112.15" customHeight="1">
      <c r="B19" s="242"/>
      <c r="C19" s="243"/>
      <c r="D19" s="38" t="s">
        <v>46</v>
      </c>
      <c r="E19" s="28"/>
      <c r="F19" s="28"/>
      <c r="G19" s="28"/>
      <c r="H19" s="28"/>
      <c r="I19" s="29" t="s">
        <v>78</v>
      </c>
    </row>
    <row r="20" spans="2:9" ht="78" customHeight="1">
      <c r="B20" s="242"/>
      <c r="C20" s="244" t="s">
        <v>13</v>
      </c>
      <c r="D20" s="245"/>
      <c r="E20" s="28"/>
      <c r="F20" s="28"/>
      <c r="G20" s="28"/>
      <c r="H20" s="28"/>
      <c r="I20" s="39" t="s">
        <v>44</v>
      </c>
    </row>
    <row r="21" spans="2:9" ht="87.6" customHeight="1">
      <c r="B21" s="242"/>
      <c r="C21" s="243" t="s">
        <v>14</v>
      </c>
      <c r="D21" s="38" t="s">
        <v>17</v>
      </c>
      <c r="E21" s="28"/>
      <c r="F21" s="28"/>
      <c r="G21" s="28"/>
      <c r="H21" s="28"/>
      <c r="I21" s="29" t="s">
        <v>76</v>
      </c>
    </row>
    <row r="22" spans="2:9" ht="78" customHeight="1">
      <c r="B22" s="242"/>
      <c r="C22" s="243"/>
      <c r="D22" s="37" t="s">
        <v>28</v>
      </c>
      <c r="E22" s="28"/>
      <c r="F22" s="28"/>
      <c r="G22" s="28"/>
      <c r="H22" s="28"/>
      <c r="I22" s="29" t="s">
        <v>45</v>
      </c>
    </row>
    <row r="23" spans="2:9" ht="78" customHeight="1">
      <c r="B23" s="242"/>
      <c r="C23" s="244" t="s">
        <v>15</v>
      </c>
      <c r="D23" s="245"/>
      <c r="E23" s="28"/>
      <c r="F23" s="28"/>
      <c r="G23" s="28"/>
      <c r="H23" s="28"/>
      <c r="I23" s="29" t="s">
        <v>29</v>
      </c>
    </row>
    <row r="24" spans="2:9" ht="78" customHeight="1">
      <c r="B24" s="242"/>
      <c r="C24" s="238" t="s">
        <v>92</v>
      </c>
      <c r="D24" s="239"/>
      <c r="E24" s="28"/>
      <c r="F24" s="28"/>
      <c r="G24" s="28"/>
      <c r="H24" s="28"/>
      <c r="I24" s="144" t="s">
        <v>115</v>
      </c>
    </row>
  </sheetData>
  <mergeCells count="17">
    <mergeCell ref="C24:D24"/>
    <mergeCell ref="C6:D6"/>
    <mergeCell ref="B14:B24"/>
    <mergeCell ref="C14:C16"/>
    <mergeCell ref="C18:C19"/>
    <mergeCell ref="C20:D20"/>
    <mergeCell ref="C21:C22"/>
    <mergeCell ref="C23:D23"/>
    <mergeCell ref="B8:D8"/>
    <mergeCell ref="C7:D7"/>
    <mergeCell ref="B6:B7"/>
    <mergeCell ref="E7:I7"/>
    <mergeCell ref="E2:I5"/>
    <mergeCell ref="B2:D5"/>
    <mergeCell ref="B13:D13"/>
    <mergeCell ref="C17:D17"/>
    <mergeCell ref="B11:D11"/>
  </mergeCells>
  <dataValidations count="4">
    <dataValidation type="list" allowBlank="1" showInputMessage="1" showErrorMessage="1" sqref="E13" xr:uid="{00000000-0002-0000-0200-000000000000}">
      <formula1>#REF!</formula1>
    </dataValidation>
    <dataValidation allowBlank="1" showInputMessage="1" showErrorMessage="1" prompt="cf Onglet &quot;Evaluation simplifiée GES&quot;" sqref="H16" xr:uid="{00000000-0002-0000-0200-000001000000}"/>
    <dataValidation type="list" allowBlank="1" showInputMessage="1" showErrorMessage="1" sqref="E14:E24" xr:uid="{00000000-0002-0000-0200-000002000000}">
      <formula1>"-2,-1,0,+1,+2"</formula1>
    </dataValidation>
    <dataValidation allowBlank="1" showInputMessage="1" showErrorMessage="1" prompt="Cf Onglet &quot;Indicateur spécifique AAP&quot;" sqref="H14" xr:uid="{00000000-0002-0000-0200-000003000000}"/>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L99"/>
  <sheetViews>
    <sheetView showGridLines="0" topLeftCell="A82" zoomScale="85" zoomScaleNormal="85" workbookViewId="0">
      <selection activeCell="K78" sqref="K78"/>
    </sheetView>
  </sheetViews>
  <sheetFormatPr baseColWidth="10" defaultColWidth="11.42578125" defaultRowHeight="15" outlineLevelRow="1"/>
  <cols>
    <col min="1" max="1" width="37.85546875" style="30" customWidth="1"/>
    <col min="2" max="2" width="29.7109375" style="30" customWidth="1"/>
    <col min="3" max="3" width="43.42578125" style="30" customWidth="1"/>
    <col min="4" max="7" width="23.7109375" style="30" customWidth="1"/>
    <col min="8" max="8" width="23.7109375" style="41" customWidth="1"/>
    <col min="9" max="9" width="18.42578125" style="30" customWidth="1"/>
    <col min="10" max="11" width="21.85546875" style="30" customWidth="1"/>
    <col min="12" max="16384" width="11.42578125" style="30"/>
  </cols>
  <sheetData>
    <row r="1" spans="1:9" ht="21">
      <c r="A1" s="99" t="s">
        <v>34</v>
      </c>
    </row>
    <row r="2" spans="1:9" ht="26.25" hidden="1" outlineLevel="1">
      <c r="A2" s="40" t="s">
        <v>41</v>
      </c>
      <c r="B2" s="43"/>
      <c r="C2" s="43"/>
      <c r="D2" s="43"/>
      <c r="E2" s="43"/>
      <c r="F2" s="43"/>
      <c r="G2" s="43"/>
      <c r="H2" s="44"/>
      <c r="I2" s="43"/>
    </row>
    <row r="3" spans="1:9" ht="15.75" hidden="1" outlineLevel="1">
      <c r="A3" s="100" t="s">
        <v>91</v>
      </c>
      <c r="B3" s="121"/>
      <c r="C3" s="121"/>
      <c r="D3" s="48"/>
    </row>
    <row r="4" spans="1:9" ht="15.75" hidden="1" outlineLevel="1">
      <c r="A4" s="138" t="s">
        <v>89</v>
      </c>
      <c r="B4" s="138"/>
      <c r="C4" s="138"/>
    </row>
    <row r="5" spans="1:9" s="2" customFormat="1" ht="15.75" hidden="1" outlineLevel="1">
      <c r="A5" s="141" t="s">
        <v>22</v>
      </c>
      <c r="B5" s="142"/>
      <c r="C5" s="142"/>
      <c r="H5" s="143"/>
    </row>
    <row r="6" spans="1:9" s="2" customFormat="1" ht="15.75" hidden="1" outlineLevel="1">
      <c r="A6" s="138" t="s">
        <v>90</v>
      </c>
      <c r="B6" s="142"/>
      <c r="C6" s="142"/>
      <c r="H6" s="143"/>
    </row>
    <row r="7" spans="1:9" s="2" customFormat="1" ht="15.75" hidden="1" outlineLevel="1">
      <c r="A7" s="141"/>
      <c r="B7" s="142"/>
      <c r="C7" s="142"/>
      <c r="H7" s="143"/>
    </row>
    <row r="8" spans="1:9" s="2" customFormat="1" ht="15.75" hidden="1" outlineLevel="1">
      <c r="A8" s="193" t="s">
        <v>137</v>
      </c>
      <c r="B8" s="142"/>
      <c r="C8" s="142"/>
      <c r="H8" s="143"/>
    </row>
    <row r="9" spans="1:9" s="2" customFormat="1" ht="15.75" hidden="1" outlineLevel="1">
      <c r="A9" s="193" t="s">
        <v>130</v>
      </c>
      <c r="B9" s="142"/>
      <c r="C9" s="142"/>
      <c r="H9" s="143"/>
    </row>
    <row r="10" spans="1:9" s="2" customFormat="1" ht="15.75" hidden="1" outlineLevel="1">
      <c r="A10" s="141" t="s">
        <v>131</v>
      </c>
      <c r="B10" s="142"/>
      <c r="C10" s="142"/>
      <c r="H10" s="143"/>
    </row>
    <row r="11" spans="1:9" s="2" customFormat="1" ht="15.75" hidden="1" outlineLevel="1">
      <c r="A11" s="193" t="s">
        <v>126</v>
      </c>
      <c r="B11" s="142"/>
      <c r="C11" s="142"/>
      <c r="H11" s="143"/>
    </row>
    <row r="12" spans="1:9" s="2" customFormat="1" ht="15.75" hidden="1" outlineLevel="1">
      <c r="A12" s="193" t="s">
        <v>132</v>
      </c>
      <c r="B12" s="142"/>
      <c r="C12" s="142"/>
      <c r="H12" s="143"/>
    </row>
    <row r="13" spans="1:9" s="2" customFormat="1" ht="15.75" hidden="1" outlineLevel="1">
      <c r="A13" s="194" t="s">
        <v>134</v>
      </c>
      <c r="B13" s="142"/>
      <c r="C13" s="142"/>
      <c r="H13" s="143"/>
    </row>
    <row r="14" spans="1:9" s="2" customFormat="1" ht="15.75" hidden="1" outlineLevel="1">
      <c r="A14" s="195" t="s">
        <v>133</v>
      </c>
      <c r="B14" s="142"/>
      <c r="C14" s="142"/>
      <c r="H14" s="143"/>
    </row>
    <row r="15" spans="1:9" s="2" customFormat="1" ht="15.75" hidden="1" outlineLevel="1">
      <c r="A15" s="195" t="s">
        <v>127</v>
      </c>
      <c r="B15" s="142"/>
      <c r="C15" s="142"/>
      <c r="H15" s="143"/>
    </row>
    <row r="16" spans="1:9" s="2" customFormat="1" ht="15.75" hidden="1" outlineLevel="1">
      <c r="A16" s="193" t="s">
        <v>135</v>
      </c>
      <c r="B16" s="142"/>
      <c r="C16" s="142"/>
      <c r="H16" s="143"/>
    </row>
    <row r="17" spans="1:12" s="2" customFormat="1" ht="15.75" hidden="1" outlineLevel="1">
      <c r="A17" s="194" t="s">
        <v>136</v>
      </c>
      <c r="B17" s="142"/>
      <c r="C17" s="142"/>
      <c r="H17" s="143"/>
    </row>
    <row r="18" spans="1:12" s="2" customFormat="1" ht="15.75" hidden="1" outlineLevel="1">
      <c r="A18" s="195" t="s">
        <v>128</v>
      </c>
      <c r="B18" s="142"/>
      <c r="C18" s="142"/>
      <c r="H18" s="143"/>
    </row>
    <row r="19" spans="1:12" s="2" customFormat="1" ht="15.75" hidden="1" outlineLevel="1">
      <c r="A19" s="195" t="s">
        <v>129</v>
      </c>
      <c r="B19" s="142"/>
      <c r="C19" s="142"/>
      <c r="H19" s="143"/>
    </row>
    <row r="20" spans="1:12" s="2" customFormat="1" ht="15.75" hidden="1" outlineLevel="1">
      <c r="A20" s="193" t="s">
        <v>138</v>
      </c>
      <c r="B20" s="142"/>
      <c r="C20" s="142"/>
      <c r="H20" s="143"/>
    </row>
    <row r="21" spans="1:12" s="2" customFormat="1" ht="32.1" hidden="1" customHeight="1" outlineLevel="1">
      <c r="A21" s="141" t="s">
        <v>163</v>
      </c>
      <c r="B21" s="142"/>
      <c r="C21" s="142"/>
      <c r="H21" s="143"/>
    </row>
    <row r="22" spans="1:12" s="2" customFormat="1" ht="32.1" customHeight="1" collapsed="1" thickBot="1">
      <c r="A22" s="99" t="s">
        <v>164</v>
      </c>
      <c r="B22" s="142"/>
      <c r="C22" s="142"/>
      <c r="H22" s="143"/>
    </row>
    <row r="23" spans="1:12" s="46" customFormat="1" outlineLevel="1">
      <c r="A23" s="49" t="s">
        <v>68</v>
      </c>
      <c r="B23" s="50"/>
      <c r="C23" s="50"/>
      <c r="D23" s="50"/>
      <c r="E23" s="50"/>
      <c r="F23" s="50"/>
      <c r="G23" s="50"/>
      <c r="H23" s="50"/>
      <c r="I23" s="50"/>
      <c r="J23" s="50"/>
      <c r="K23" s="51"/>
    </row>
    <row r="24" spans="1:12" s="46" customFormat="1" outlineLevel="1">
      <c r="A24" s="137" t="s">
        <v>83</v>
      </c>
      <c r="K24" s="54"/>
    </row>
    <row r="25" spans="1:12" s="46" customFormat="1" outlineLevel="1">
      <c r="A25" s="137" t="s">
        <v>81</v>
      </c>
      <c r="K25" s="54"/>
    </row>
    <row r="26" spans="1:12" s="46" customFormat="1" ht="31.5" customHeight="1" outlineLevel="1">
      <c r="A26" s="52"/>
      <c r="I26" s="53"/>
      <c r="K26" s="54"/>
    </row>
    <row r="27" spans="1:12" s="46" customFormat="1" outlineLevel="1">
      <c r="A27" s="52"/>
      <c r="I27" s="82"/>
      <c r="J27" s="128"/>
      <c r="K27" s="54"/>
    </row>
    <row r="28" spans="1:12" s="56" customFormat="1" ht="94.15" customHeight="1" outlineLevel="1">
      <c r="A28" s="55"/>
      <c r="B28" s="95" t="s">
        <v>97</v>
      </c>
      <c r="C28" s="95" t="s">
        <v>63</v>
      </c>
      <c r="D28" s="105" t="s">
        <v>107</v>
      </c>
      <c r="E28" s="122" t="s">
        <v>72</v>
      </c>
      <c r="F28" s="91" t="s">
        <v>23</v>
      </c>
      <c r="G28" s="92" t="s">
        <v>24</v>
      </c>
      <c r="H28" s="90" t="s">
        <v>67</v>
      </c>
      <c r="I28" s="132" t="s">
        <v>82</v>
      </c>
      <c r="J28" s="183" t="s">
        <v>112</v>
      </c>
      <c r="K28" s="123" t="s">
        <v>120</v>
      </c>
    </row>
    <row r="29" spans="1:12" s="46" customFormat="1" outlineLevel="1">
      <c r="A29" s="57" t="s">
        <v>31</v>
      </c>
      <c r="B29" s="106" t="s">
        <v>49</v>
      </c>
      <c r="C29" s="106" t="s">
        <v>95</v>
      </c>
      <c r="D29" s="107">
        <f>150000/8</f>
        <v>18750</v>
      </c>
      <c r="E29" s="108" t="s">
        <v>50</v>
      </c>
      <c r="F29" s="108">
        <f>700*0.227</f>
        <v>158.9</v>
      </c>
      <c r="G29" s="108" t="s">
        <v>51</v>
      </c>
      <c r="H29" s="109">
        <f>F29*D29/1000</f>
        <v>2979.375</v>
      </c>
      <c r="I29" s="110">
        <v>1</v>
      </c>
      <c r="J29" s="110">
        <f>H29*8*I29</f>
        <v>23835</v>
      </c>
      <c r="K29" s="115">
        <f>H29*I29*30</f>
        <v>89381.25</v>
      </c>
      <c r="L29" s="52"/>
    </row>
    <row r="30" spans="1:12" s="46" customFormat="1" outlineLevel="1">
      <c r="A30" s="57" t="s">
        <v>32</v>
      </c>
      <c r="B30" s="106" t="s">
        <v>52</v>
      </c>
      <c r="C30" s="106" t="s">
        <v>95</v>
      </c>
      <c r="D30" s="107">
        <f>150000/8</f>
        <v>18750</v>
      </c>
      <c r="E30" s="108" t="s">
        <v>50</v>
      </c>
      <c r="F30" s="108">
        <v>1300</v>
      </c>
      <c r="G30" s="108" t="s">
        <v>51</v>
      </c>
      <c r="H30" s="109">
        <f>F30*D30/1000</f>
        <v>24375</v>
      </c>
      <c r="I30" s="110">
        <v>1</v>
      </c>
      <c r="J30" s="110">
        <f>H30*8*I30</f>
        <v>195000</v>
      </c>
      <c r="K30" s="115">
        <f>H30*I30*30</f>
        <v>731250</v>
      </c>
      <c r="L30" s="52"/>
    </row>
    <row r="31" spans="1:12" s="46" customFormat="1" ht="46.5" customHeight="1" outlineLevel="1">
      <c r="A31" s="57"/>
      <c r="B31" s="120"/>
      <c r="D31" s="77"/>
      <c r="E31" s="78"/>
      <c r="F31" s="78"/>
      <c r="G31" s="78"/>
      <c r="H31" s="79"/>
      <c r="I31" s="84"/>
      <c r="J31" s="84">
        <f>J29-J30</f>
        <v>-171165</v>
      </c>
      <c r="K31" s="184">
        <f>K29-K30</f>
        <v>-641868.75</v>
      </c>
    </row>
    <row r="32" spans="1:12" s="46" customFormat="1" outlineLevel="1">
      <c r="A32" s="254" t="s">
        <v>53</v>
      </c>
      <c r="B32" s="46" t="s">
        <v>54</v>
      </c>
      <c r="D32" s="77"/>
      <c r="E32" s="78"/>
      <c r="F32" s="78"/>
      <c r="G32" s="78"/>
      <c r="H32" s="79"/>
      <c r="I32" s="83"/>
      <c r="J32" s="79"/>
      <c r="K32" s="80"/>
    </row>
    <row r="33" spans="1:12" s="46" customFormat="1" outlineLevel="1">
      <c r="A33" s="254"/>
      <c r="B33" s="46" t="s">
        <v>55</v>
      </c>
      <c r="D33" s="77"/>
      <c r="E33" s="78"/>
      <c r="F33" s="78"/>
      <c r="G33" s="78"/>
      <c r="H33" s="79"/>
      <c r="I33" s="76"/>
      <c r="J33" s="79"/>
      <c r="K33" s="80"/>
    </row>
    <row r="34" spans="1:12" s="46" customFormat="1" outlineLevel="1">
      <c r="A34" s="255"/>
      <c r="B34" s="257" t="s">
        <v>113</v>
      </c>
      <c r="C34" s="257"/>
      <c r="D34" s="258"/>
      <c r="E34" s="258"/>
      <c r="F34" s="258"/>
      <c r="G34" s="258"/>
      <c r="H34" s="258"/>
      <c r="I34" s="258"/>
      <c r="J34" s="258"/>
      <c r="K34" s="86"/>
    </row>
    <row r="35" spans="1:12" s="46" customFormat="1" outlineLevel="1">
      <c r="A35" s="255"/>
      <c r="B35" s="258"/>
      <c r="C35" s="258"/>
      <c r="D35" s="258"/>
      <c r="E35" s="258"/>
      <c r="F35" s="258"/>
      <c r="G35" s="258"/>
      <c r="H35" s="258"/>
      <c r="I35" s="258"/>
      <c r="J35" s="258"/>
      <c r="K35" s="86"/>
    </row>
    <row r="36" spans="1:12" s="46" customFormat="1" outlineLevel="1">
      <c r="A36" s="255"/>
      <c r="B36" s="258"/>
      <c r="C36" s="258"/>
      <c r="D36" s="258"/>
      <c r="E36" s="258"/>
      <c r="F36" s="258"/>
      <c r="G36" s="258"/>
      <c r="H36" s="258"/>
      <c r="I36" s="258"/>
      <c r="J36" s="258"/>
      <c r="K36" s="86"/>
    </row>
    <row r="37" spans="1:12" s="46" customFormat="1" outlineLevel="1">
      <c r="A37" s="255"/>
      <c r="B37" s="258"/>
      <c r="C37" s="258"/>
      <c r="D37" s="258"/>
      <c r="E37" s="258"/>
      <c r="F37" s="258"/>
      <c r="G37" s="258"/>
      <c r="H37" s="258"/>
      <c r="I37" s="258"/>
      <c r="J37" s="258"/>
      <c r="K37" s="86"/>
    </row>
    <row r="38" spans="1:12" ht="37.9" customHeight="1" outlineLevel="1" thickBot="1">
      <c r="A38" s="256"/>
      <c r="B38" s="259"/>
      <c r="C38" s="259"/>
      <c r="D38" s="259"/>
      <c r="E38" s="259"/>
      <c r="F38" s="259"/>
      <c r="G38" s="259"/>
      <c r="H38" s="259"/>
      <c r="I38" s="259"/>
      <c r="J38" s="259"/>
      <c r="K38" s="87"/>
    </row>
    <row r="39" spans="1:12" ht="37.9" customHeight="1" outlineLevel="1">
      <c r="B39" s="104"/>
      <c r="H39" s="30"/>
      <c r="K39" s="104"/>
    </row>
    <row r="40" spans="1:12" ht="15.75" outlineLevel="1" thickBot="1"/>
    <row r="41" spans="1:12" ht="13.15" customHeight="1" outlineLevel="1">
      <c r="A41" s="49" t="s">
        <v>69</v>
      </c>
      <c r="B41" s="50"/>
      <c r="C41" s="50"/>
      <c r="D41" s="50"/>
      <c r="E41" s="50"/>
      <c r="F41" s="50"/>
      <c r="G41" s="50"/>
      <c r="H41" s="50"/>
      <c r="I41" s="50"/>
      <c r="J41" s="50"/>
      <c r="K41" s="50"/>
      <c r="L41" s="85"/>
    </row>
    <row r="42" spans="1:12" ht="13.15" customHeight="1" outlineLevel="1">
      <c r="A42" s="137" t="s">
        <v>85</v>
      </c>
      <c r="B42" s="46"/>
      <c r="C42" s="46"/>
      <c r="D42" s="46"/>
      <c r="E42" s="46"/>
      <c r="F42" s="46"/>
      <c r="G42" s="46"/>
      <c r="H42" s="46"/>
      <c r="I42" s="46"/>
      <c r="J42" s="46"/>
      <c r="K42" s="54"/>
    </row>
    <row r="43" spans="1:12" ht="13.15" customHeight="1" outlineLevel="1">
      <c r="A43" s="137" t="s">
        <v>86</v>
      </c>
      <c r="B43" s="46"/>
      <c r="C43" s="46"/>
      <c r="D43" s="46"/>
      <c r="E43" s="46"/>
      <c r="F43" s="46"/>
      <c r="G43" s="46"/>
      <c r="H43" s="46"/>
      <c r="I43" s="46"/>
      <c r="J43" s="46"/>
      <c r="K43" s="54"/>
    </row>
    <row r="44" spans="1:12" ht="13.15" customHeight="1" outlineLevel="1">
      <c r="A44" s="52"/>
      <c r="B44" s="46"/>
      <c r="C44" s="46"/>
      <c r="D44" s="46"/>
      <c r="E44" s="46"/>
      <c r="F44" s="46"/>
      <c r="G44" s="46"/>
      <c r="H44" s="46"/>
      <c r="I44" s="53"/>
      <c r="J44" s="46"/>
      <c r="K44" s="54"/>
    </row>
    <row r="45" spans="1:12" ht="13.15" customHeight="1" outlineLevel="1">
      <c r="A45" s="52"/>
      <c r="B45" s="46"/>
      <c r="C45" s="46"/>
      <c r="D45" s="46"/>
      <c r="E45" s="46"/>
      <c r="F45" s="46"/>
      <c r="G45" s="46"/>
      <c r="H45" s="46"/>
      <c r="I45" s="53"/>
      <c r="J45" s="46"/>
      <c r="K45" s="54"/>
    </row>
    <row r="46" spans="1:12" ht="13.15" customHeight="1" outlineLevel="1">
      <c r="A46" s="52"/>
      <c r="B46" s="46"/>
      <c r="C46" s="46"/>
      <c r="D46" s="46"/>
      <c r="E46" s="46"/>
      <c r="F46" s="46"/>
      <c r="G46" s="46"/>
      <c r="H46" s="46"/>
      <c r="I46" s="82"/>
      <c r="J46" s="46"/>
      <c r="K46" s="103"/>
    </row>
    <row r="47" spans="1:12" ht="97.9" customHeight="1" outlineLevel="1">
      <c r="A47" s="55"/>
      <c r="B47" s="95" t="s">
        <v>97</v>
      </c>
      <c r="C47" s="95" t="s">
        <v>63</v>
      </c>
      <c r="D47" s="105" t="s">
        <v>106</v>
      </c>
      <c r="E47" s="122" t="s">
        <v>72</v>
      </c>
      <c r="F47" s="91" t="s">
        <v>23</v>
      </c>
      <c r="G47" s="92" t="s">
        <v>24</v>
      </c>
      <c r="H47" s="90" t="s">
        <v>84</v>
      </c>
      <c r="I47" s="130" t="str">
        <f>"Cumul BP sur un cycle commercial de 5 an (ici vente 500 bus)"</f>
        <v>Cumul BP sur un cycle commercial de 5 an (ici vente 500 bus)</v>
      </c>
      <c r="J47" s="131" t="s">
        <v>111</v>
      </c>
      <c r="K47" s="129" t="s">
        <v>70</v>
      </c>
    </row>
    <row r="48" spans="1:12" outlineLevel="1">
      <c r="A48" s="57" t="s">
        <v>31</v>
      </c>
      <c r="B48" s="106" t="s">
        <v>58</v>
      </c>
      <c r="C48" s="106" t="s">
        <v>108</v>
      </c>
      <c r="D48" s="107">
        <v>75000</v>
      </c>
      <c r="E48" s="108" t="s">
        <v>100</v>
      </c>
      <c r="F48" s="108">
        <v>5.9900000000000002E-2</v>
      </c>
      <c r="G48" s="108" t="s">
        <v>99</v>
      </c>
      <c r="H48" s="109">
        <f>F48*D48/1000</f>
        <v>4.4924999999999997</v>
      </c>
      <c r="I48" s="110">
        <v>250</v>
      </c>
      <c r="J48" s="110">
        <f>H48*I48*8</f>
        <v>8985</v>
      </c>
      <c r="K48" s="117">
        <f>H48*I49*15</f>
        <v>16846.875</v>
      </c>
    </row>
    <row r="49" spans="1:11" outlineLevel="1">
      <c r="A49" s="57"/>
      <c r="B49" s="106" t="s">
        <v>59</v>
      </c>
      <c r="C49" s="106" t="s">
        <v>109</v>
      </c>
      <c r="D49" s="107">
        <v>75000</v>
      </c>
      <c r="E49" s="108" t="s">
        <v>100</v>
      </c>
      <c r="F49" s="108">
        <v>0.42</v>
      </c>
      <c r="G49" s="108" t="s">
        <v>99</v>
      </c>
      <c r="H49" s="109">
        <f>F49*D49/1000</f>
        <v>31.5</v>
      </c>
      <c r="I49" s="110">
        <v>250</v>
      </c>
      <c r="J49" s="110">
        <f>H49*I49*8</f>
        <v>63000</v>
      </c>
      <c r="K49" s="117">
        <f>H49*I50*15</f>
        <v>236250</v>
      </c>
    </row>
    <row r="50" spans="1:11" outlineLevel="1">
      <c r="A50" s="57"/>
      <c r="B50" s="106" t="s">
        <v>60</v>
      </c>
      <c r="C50" s="106"/>
      <c r="D50" s="111"/>
      <c r="E50" s="108"/>
      <c r="F50" s="108"/>
      <c r="G50" s="108"/>
      <c r="H50" s="112"/>
      <c r="I50" s="113">
        <f>SUM(I48:I49)</f>
        <v>500</v>
      </c>
      <c r="J50" s="113">
        <f>SUM(J48:J49)</f>
        <v>71985</v>
      </c>
      <c r="K50" s="118">
        <f>SUM(K48:K49)</f>
        <v>253096.875</v>
      </c>
    </row>
    <row r="51" spans="1:11" outlineLevel="1">
      <c r="A51" s="57" t="s">
        <v>32</v>
      </c>
      <c r="B51" s="106" t="s">
        <v>61</v>
      </c>
      <c r="C51" s="106" t="s">
        <v>96</v>
      </c>
      <c r="D51" s="107">
        <v>22750</v>
      </c>
      <c r="E51" s="108" t="s">
        <v>102</v>
      </c>
      <c r="F51" s="108">
        <v>3.1</v>
      </c>
      <c r="G51" s="108" t="s">
        <v>103</v>
      </c>
      <c r="H51" s="109">
        <f>F51*D51/1000</f>
        <v>70.525000000000006</v>
      </c>
      <c r="I51" s="113">
        <v>500</v>
      </c>
      <c r="J51" s="113">
        <f>H51*8*I51</f>
        <v>282100</v>
      </c>
      <c r="K51" s="118">
        <f>H51*I51*15</f>
        <v>528937.5</v>
      </c>
    </row>
    <row r="52" spans="1:11" ht="30" customHeight="1" outlineLevel="1">
      <c r="A52" s="57"/>
      <c r="B52" s="46"/>
      <c r="C52" s="46"/>
      <c r="D52" s="77"/>
      <c r="E52" s="78"/>
      <c r="F52" s="78"/>
      <c r="G52" s="78"/>
      <c r="H52" s="75"/>
      <c r="I52" s="84"/>
      <c r="J52" s="84">
        <f>J50-J51</f>
        <v>-210115</v>
      </c>
      <c r="K52" s="97">
        <f>K50-K51</f>
        <v>-275840.625</v>
      </c>
    </row>
    <row r="53" spans="1:11" ht="14.45" customHeight="1" outlineLevel="1">
      <c r="A53" s="254" t="s">
        <v>53</v>
      </c>
      <c r="B53" s="260" t="s">
        <v>101</v>
      </c>
      <c r="C53" s="260"/>
      <c r="D53" s="260"/>
      <c r="E53" s="260"/>
      <c r="F53" s="260"/>
      <c r="G53" s="260"/>
      <c r="H53" s="260"/>
      <c r="I53" s="260"/>
      <c r="J53" s="260"/>
      <c r="K53" s="88"/>
    </row>
    <row r="54" spans="1:11" outlineLevel="1">
      <c r="A54" s="254"/>
      <c r="B54" s="260"/>
      <c r="C54" s="260"/>
      <c r="D54" s="260"/>
      <c r="E54" s="260"/>
      <c r="F54" s="260"/>
      <c r="G54" s="260"/>
      <c r="H54" s="260"/>
      <c r="I54" s="260"/>
      <c r="J54" s="260"/>
      <c r="K54" s="88"/>
    </row>
    <row r="55" spans="1:11" outlineLevel="1">
      <c r="A55" s="254"/>
      <c r="B55" s="260"/>
      <c r="C55" s="260"/>
      <c r="D55" s="260"/>
      <c r="E55" s="260"/>
      <c r="F55" s="260"/>
      <c r="G55" s="260"/>
      <c r="H55" s="260"/>
      <c r="I55" s="260"/>
      <c r="J55" s="260"/>
      <c r="K55" s="88"/>
    </row>
    <row r="56" spans="1:11" outlineLevel="1">
      <c r="A56" s="254"/>
      <c r="B56" s="260"/>
      <c r="C56" s="260"/>
      <c r="D56" s="260"/>
      <c r="E56" s="260"/>
      <c r="F56" s="260"/>
      <c r="G56" s="260"/>
      <c r="H56" s="260"/>
      <c r="I56" s="260"/>
      <c r="J56" s="260"/>
      <c r="K56" s="88"/>
    </row>
    <row r="57" spans="1:11" outlineLevel="1">
      <c r="A57" s="254"/>
      <c r="B57" s="260"/>
      <c r="C57" s="260"/>
      <c r="D57" s="260"/>
      <c r="E57" s="260"/>
      <c r="F57" s="260"/>
      <c r="G57" s="260"/>
      <c r="H57" s="260"/>
      <c r="I57" s="260"/>
      <c r="J57" s="260"/>
      <c r="K57" s="88"/>
    </row>
    <row r="58" spans="1:11" ht="14.45" customHeight="1" outlineLevel="1">
      <c r="A58" s="255"/>
      <c r="B58" s="257" t="s">
        <v>121</v>
      </c>
      <c r="C58" s="257"/>
      <c r="D58" s="257"/>
      <c r="E58" s="257"/>
      <c r="F58" s="257"/>
      <c r="G58" s="257"/>
      <c r="H58" s="257"/>
      <c r="I58" s="257"/>
      <c r="J58" s="257"/>
      <c r="K58" s="88"/>
    </row>
    <row r="59" spans="1:11" outlineLevel="1">
      <c r="A59" s="255"/>
      <c r="B59" s="257"/>
      <c r="C59" s="257"/>
      <c r="D59" s="257"/>
      <c r="E59" s="257"/>
      <c r="F59" s="257"/>
      <c r="G59" s="257"/>
      <c r="H59" s="257"/>
      <c r="I59" s="257"/>
      <c r="J59" s="257"/>
      <c r="K59" s="88"/>
    </row>
    <row r="60" spans="1:11" outlineLevel="1">
      <c r="A60" s="255"/>
      <c r="B60" s="257"/>
      <c r="C60" s="257"/>
      <c r="D60" s="257"/>
      <c r="E60" s="257"/>
      <c r="F60" s="257"/>
      <c r="G60" s="257"/>
      <c r="H60" s="257"/>
      <c r="I60" s="257"/>
      <c r="J60" s="257"/>
      <c r="K60" s="88"/>
    </row>
    <row r="61" spans="1:11" outlineLevel="1">
      <c r="A61" s="255"/>
      <c r="B61" s="257"/>
      <c r="C61" s="257"/>
      <c r="D61" s="257"/>
      <c r="E61" s="257"/>
      <c r="F61" s="257"/>
      <c r="G61" s="257"/>
      <c r="H61" s="257"/>
      <c r="I61" s="257"/>
      <c r="J61" s="257"/>
      <c r="K61" s="88"/>
    </row>
    <row r="62" spans="1:11" outlineLevel="1">
      <c r="A62" s="255"/>
      <c r="B62" s="257"/>
      <c r="C62" s="257"/>
      <c r="D62" s="257"/>
      <c r="E62" s="257"/>
      <c r="F62" s="257"/>
      <c r="G62" s="257"/>
      <c r="H62" s="257"/>
      <c r="I62" s="257"/>
      <c r="J62" s="257"/>
      <c r="K62" s="88"/>
    </row>
    <row r="63" spans="1:11" outlineLevel="1">
      <c r="A63" s="255"/>
      <c r="B63" s="257"/>
      <c r="C63" s="257"/>
      <c r="D63" s="257"/>
      <c r="E63" s="257"/>
      <c r="F63" s="257"/>
      <c r="G63" s="257"/>
      <c r="H63" s="257"/>
      <c r="I63" s="257"/>
      <c r="J63" s="257"/>
      <c r="K63" s="88"/>
    </row>
    <row r="64" spans="1:11" ht="34.15" customHeight="1" outlineLevel="1" thickBot="1">
      <c r="A64" s="256"/>
      <c r="B64" s="261"/>
      <c r="C64" s="261"/>
      <c r="D64" s="261"/>
      <c r="E64" s="261"/>
      <c r="F64" s="261"/>
      <c r="G64" s="261"/>
      <c r="H64" s="261"/>
      <c r="I64" s="261"/>
      <c r="J64" s="261"/>
      <c r="K64" s="89"/>
    </row>
    <row r="65" spans="1:11" ht="37.9" customHeight="1" outlineLevel="1">
      <c r="H65" s="30"/>
      <c r="J65" s="104"/>
      <c r="K65" s="104"/>
    </row>
    <row r="66" spans="1:11">
      <c r="H66" s="30"/>
    </row>
    <row r="67" spans="1:11" ht="26.25">
      <c r="A67" s="64" t="s">
        <v>62</v>
      </c>
      <c r="B67" s="65"/>
      <c r="C67" s="65"/>
      <c r="D67" s="65"/>
      <c r="E67" s="65"/>
      <c r="F67" s="65"/>
      <c r="G67" s="65"/>
      <c r="H67" s="66"/>
      <c r="I67" s="65"/>
    </row>
    <row r="69" spans="1:11" s="20" customFormat="1" ht="60">
      <c r="A69" s="58" t="s">
        <v>118</v>
      </c>
      <c r="B69" s="45"/>
      <c r="C69" s="30"/>
      <c r="D69" s="30"/>
      <c r="E69" s="30"/>
      <c r="F69" s="30"/>
      <c r="G69" s="30"/>
      <c r="H69" s="30"/>
    </row>
    <row r="70" spans="1:11" ht="15.75" customHeight="1"/>
    <row r="71" spans="1:11" ht="30">
      <c r="A71" s="60" t="s">
        <v>104</v>
      </c>
      <c r="B71" s="182"/>
      <c r="C71" s="181" t="s">
        <v>105</v>
      </c>
    </row>
    <row r="72" spans="1:11" ht="31.15" customHeight="1"/>
    <row r="73" spans="1:11" ht="44.45" customHeight="1">
      <c r="A73" s="60" t="s">
        <v>122</v>
      </c>
      <c r="B73" s="61">
        <f>J87-J97</f>
        <v>0</v>
      </c>
      <c r="C73" s="190" t="s">
        <v>30</v>
      </c>
      <c r="D73" s="62" t="str">
        <f>"sur 8 années d'exploitation ou d'utilisation"</f>
        <v>sur 8 années d'exploitation ou d'utilisation</v>
      </c>
      <c r="E73" s="191"/>
      <c r="F73" s="20"/>
      <c r="G73" s="20"/>
      <c r="H73" s="63"/>
      <c r="I73" s="20"/>
    </row>
    <row r="74" spans="1:11">
      <c r="A74" s="60" t="s">
        <v>33</v>
      </c>
      <c r="B74" s="119">
        <f>K87-K97</f>
        <v>0</v>
      </c>
      <c r="C74" s="203" t="s">
        <v>30</v>
      </c>
      <c r="D74" s="124" t="s">
        <v>71</v>
      </c>
      <c r="F74" s="192"/>
      <c r="G74" s="20"/>
      <c r="H74" s="63"/>
      <c r="I74" s="20"/>
    </row>
    <row r="75" spans="1:11" ht="24" customHeight="1"/>
    <row r="76" spans="1:11" ht="64.150000000000006" customHeight="1">
      <c r="A76" s="47" t="s">
        <v>64</v>
      </c>
      <c r="B76" s="253"/>
      <c r="C76" s="253"/>
      <c r="D76" s="253"/>
      <c r="E76" s="253"/>
      <c r="F76" s="253"/>
      <c r="G76" s="253"/>
      <c r="H76" s="253"/>
      <c r="I76" s="253"/>
    </row>
    <row r="77" spans="1:11" s="31" customFormat="1" ht="27.6" customHeight="1">
      <c r="A77" s="30"/>
      <c r="B77" s="30"/>
      <c r="C77" s="30"/>
      <c r="D77" s="30"/>
      <c r="E77" s="30"/>
      <c r="F77" s="30"/>
      <c r="G77" s="30"/>
      <c r="H77" s="41"/>
      <c r="I77" s="30"/>
    </row>
    <row r="78" spans="1:11" ht="61.15" customHeight="1">
      <c r="A78" s="73" t="s">
        <v>165</v>
      </c>
      <c r="B78" s="250"/>
      <c r="C78" s="251"/>
      <c r="D78" s="251"/>
      <c r="E78" s="251"/>
      <c r="F78" s="251"/>
      <c r="G78" s="251"/>
      <c r="H78" s="251"/>
      <c r="I78" s="251"/>
    </row>
    <row r="79" spans="1:11" ht="42" customHeight="1">
      <c r="I79" s="82"/>
    </row>
    <row r="80" spans="1:11" ht="105">
      <c r="A80" s="31"/>
      <c r="B80" s="206" t="s">
        <v>166</v>
      </c>
      <c r="C80" s="125" t="s">
        <v>169</v>
      </c>
      <c r="D80" s="204" t="s">
        <v>170</v>
      </c>
      <c r="E80" s="125" t="s">
        <v>72</v>
      </c>
      <c r="F80" s="207" t="s">
        <v>23</v>
      </c>
      <c r="G80" s="208" t="s">
        <v>24</v>
      </c>
      <c r="H80" s="94" t="s">
        <v>172</v>
      </c>
      <c r="I80" s="209" t="s">
        <v>167</v>
      </c>
      <c r="J80" s="205" t="s">
        <v>168</v>
      </c>
      <c r="K80" s="134" t="s">
        <v>87</v>
      </c>
    </row>
    <row r="81" spans="1:12">
      <c r="B81" s="161"/>
      <c r="C81" s="162"/>
      <c r="D81" s="151"/>
      <c r="E81" s="163"/>
      <c r="F81" s="164"/>
      <c r="G81" s="165"/>
      <c r="H81" s="166">
        <f>D81*F81</f>
        <v>0</v>
      </c>
      <c r="I81" s="152"/>
      <c r="J81" s="148">
        <f t="shared" ref="J81:J86" si="0">H81*I81*8</f>
        <v>0</v>
      </c>
      <c r="K81" s="148">
        <f>H81*I81*B71</f>
        <v>0</v>
      </c>
    </row>
    <row r="82" spans="1:12">
      <c r="B82" s="167"/>
      <c r="C82" s="161"/>
      <c r="D82" s="153"/>
      <c r="E82" s="154"/>
      <c r="F82" s="154"/>
      <c r="G82" s="154"/>
      <c r="H82" s="166">
        <f t="shared" ref="H82:H86" si="1">D82*F82</f>
        <v>0</v>
      </c>
      <c r="I82" s="154"/>
      <c r="J82" s="155">
        <f t="shared" si="0"/>
        <v>0</v>
      </c>
      <c r="K82" s="148">
        <f>H82*I82*B71</f>
        <v>0</v>
      </c>
    </row>
    <row r="83" spans="1:12" ht="14.45" customHeight="1">
      <c r="B83" s="168"/>
      <c r="C83" s="161"/>
      <c r="D83" s="156"/>
      <c r="E83" s="147"/>
      <c r="F83" s="147"/>
      <c r="G83" s="147"/>
      <c r="H83" s="166">
        <f t="shared" si="1"/>
        <v>0</v>
      </c>
      <c r="I83" s="147"/>
      <c r="J83" s="157">
        <f t="shared" si="0"/>
        <v>0</v>
      </c>
      <c r="K83" s="148">
        <f>H83*I83*B71</f>
        <v>0</v>
      </c>
    </row>
    <row r="84" spans="1:12">
      <c r="B84" s="169"/>
      <c r="C84" s="161"/>
      <c r="D84" s="156"/>
      <c r="E84" s="147"/>
      <c r="F84" s="147"/>
      <c r="G84" s="147"/>
      <c r="H84" s="166">
        <f t="shared" si="1"/>
        <v>0</v>
      </c>
      <c r="I84" s="147"/>
      <c r="J84" s="157">
        <f t="shared" si="0"/>
        <v>0</v>
      </c>
      <c r="K84" s="148">
        <f>H84*I84*B71</f>
        <v>0</v>
      </c>
    </row>
    <row r="85" spans="1:12" ht="16.149999999999999" customHeight="1">
      <c r="B85" s="170"/>
      <c r="C85" s="171"/>
      <c r="D85" s="153"/>
      <c r="E85" s="154"/>
      <c r="F85" s="154"/>
      <c r="G85" s="154"/>
      <c r="H85" s="166">
        <f t="shared" si="1"/>
        <v>0</v>
      </c>
      <c r="I85" s="158"/>
      <c r="J85" s="157">
        <f t="shared" si="0"/>
        <v>0</v>
      </c>
      <c r="K85" s="148">
        <f>H85*I85*B71</f>
        <v>0</v>
      </c>
    </row>
    <row r="86" spans="1:12" ht="13.9" customHeight="1">
      <c r="B86" s="147"/>
      <c r="C86" s="147"/>
      <c r="D86" s="159"/>
      <c r="E86" s="147"/>
      <c r="F86" s="147"/>
      <c r="G86" s="147"/>
      <c r="H86" s="166">
        <f t="shared" si="1"/>
        <v>0</v>
      </c>
      <c r="I86" s="160"/>
      <c r="J86" s="146">
        <f t="shared" si="0"/>
        <v>0</v>
      </c>
      <c r="K86" s="148">
        <f>H86*I86*B71</f>
        <v>0</v>
      </c>
    </row>
    <row r="87" spans="1:12">
      <c r="G87" s="30" t="s">
        <v>25</v>
      </c>
      <c r="I87" s="59"/>
      <c r="J87" s="98">
        <f>SUM(J81:J86)</f>
        <v>0</v>
      </c>
      <c r="K87" s="98">
        <f>SUM(K81:K86)</f>
        <v>0</v>
      </c>
      <c r="L87" s="116"/>
    </row>
    <row r="88" spans="1:12" ht="31.5" customHeight="1">
      <c r="H88" s="30"/>
      <c r="I88" s="42"/>
    </row>
    <row r="89" spans="1:12" ht="67.900000000000006" customHeight="1">
      <c r="A89" s="73" t="s">
        <v>21</v>
      </c>
      <c r="B89" s="252"/>
      <c r="C89" s="253"/>
      <c r="D89" s="253"/>
      <c r="E89" s="253"/>
      <c r="F89" s="253"/>
      <c r="G89" s="253"/>
      <c r="H89" s="253"/>
      <c r="I89" s="253"/>
    </row>
    <row r="90" spans="1:12" ht="48.6" customHeight="1">
      <c r="H90" s="30"/>
      <c r="I90" s="82"/>
    </row>
    <row r="91" spans="1:12" ht="120">
      <c r="B91" s="206" t="s">
        <v>171</v>
      </c>
      <c r="C91" s="96" t="s">
        <v>98</v>
      </c>
      <c r="D91" s="204" t="s">
        <v>170</v>
      </c>
      <c r="E91" s="126" t="s">
        <v>72</v>
      </c>
      <c r="F91" s="114" t="s">
        <v>23</v>
      </c>
      <c r="G91" s="93" t="s">
        <v>24</v>
      </c>
      <c r="H91" s="94" t="s">
        <v>173</v>
      </c>
      <c r="I91" s="133" t="str">
        <f>"Mêmes hypothèses de vente que la solution étudiée pour le projet (sur un cycle commercial de 5 ans)"</f>
        <v>Mêmes hypothèses de vente que la solution étudiée pour le projet (sur un cycle commercial de 5 ans)</v>
      </c>
      <c r="J91" s="135" t="s">
        <v>110</v>
      </c>
      <c r="K91" s="136" t="s">
        <v>87</v>
      </c>
    </row>
    <row r="92" spans="1:12">
      <c r="B92" s="172"/>
      <c r="C92" s="147"/>
      <c r="D92" s="173"/>
      <c r="E92" s="174"/>
      <c r="F92" s="175"/>
      <c r="G92" s="176"/>
      <c r="H92" s="147">
        <f>D92*F92</f>
        <v>0</v>
      </c>
      <c r="I92" s="147"/>
      <c r="J92" s="146">
        <f>H92*I92*8</f>
        <v>0</v>
      </c>
      <c r="K92" s="146">
        <f>H92*I92*B71</f>
        <v>0</v>
      </c>
    </row>
    <row r="93" spans="1:12">
      <c r="B93" s="177"/>
      <c r="C93" s="147"/>
      <c r="D93" s="178"/>
      <c r="E93" s="179"/>
      <c r="F93" s="180"/>
      <c r="G93" s="176"/>
      <c r="H93" s="147">
        <f t="shared" ref="H93:H96" si="2">D93*F93</f>
        <v>0</v>
      </c>
      <c r="I93" s="147"/>
      <c r="J93" s="146">
        <f>H93*I93*8</f>
        <v>0</v>
      </c>
      <c r="K93" s="146">
        <f>H93*I93*8</f>
        <v>0</v>
      </c>
    </row>
    <row r="94" spans="1:12">
      <c r="B94" s="170"/>
      <c r="C94" s="147"/>
      <c r="D94" s="153"/>
      <c r="E94" s="154"/>
      <c r="F94" s="154"/>
      <c r="G94" s="147"/>
      <c r="H94" s="147">
        <f t="shared" si="2"/>
        <v>0</v>
      </c>
      <c r="I94" s="147"/>
      <c r="J94" s="146">
        <f>H94*I94*8</f>
        <v>0</v>
      </c>
      <c r="K94" s="146">
        <f>H94*I94*8</f>
        <v>0</v>
      </c>
    </row>
    <row r="95" spans="1:12" ht="12" customHeight="1">
      <c r="B95" s="172"/>
      <c r="C95" s="147"/>
      <c r="D95" s="156"/>
      <c r="E95" s="147"/>
      <c r="F95" s="147"/>
      <c r="G95" s="147"/>
      <c r="H95" s="147">
        <f t="shared" si="2"/>
        <v>0</v>
      </c>
      <c r="I95" s="147"/>
      <c r="J95" s="149">
        <f>H95*I95*8</f>
        <v>0</v>
      </c>
      <c r="K95" s="149">
        <f>H95*I95*8</f>
        <v>0</v>
      </c>
    </row>
    <row r="96" spans="1:12">
      <c r="B96" s="172"/>
      <c r="C96" s="147"/>
      <c r="D96" s="156"/>
      <c r="E96" s="147"/>
      <c r="F96" s="147"/>
      <c r="G96" s="147"/>
      <c r="H96" s="147">
        <f t="shared" si="2"/>
        <v>0</v>
      </c>
      <c r="I96" s="147"/>
      <c r="J96" s="150">
        <f>H96*I96*8</f>
        <v>0</v>
      </c>
      <c r="K96" s="150">
        <f>H96*I96*8</f>
        <v>0</v>
      </c>
    </row>
    <row r="97" spans="1:11">
      <c r="A97" s="42"/>
      <c r="B97" s="42"/>
      <c r="C97" s="42"/>
      <c r="D97" s="42"/>
      <c r="E97" s="42"/>
      <c r="F97" s="42"/>
      <c r="G97" s="42"/>
      <c r="I97" s="59"/>
      <c r="J97" s="98">
        <f>SUM(J92:J96)</f>
        <v>0</v>
      </c>
      <c r="K97" s="98">
        <f>SUM(K92:K96)</f>
        <v>0</v>
      </c>
    </row>
    <row r="99" spans="1:11" ht="62.45" customHeight="1">
      <c r="A99" s="58" t="s">
        <v>42</v>
      </c>
      <c r="B99" s="252"/>
      <c r="C99" s="253"/>
      <c r="D99" s="253"/>
      <c r="E99" s="253"/>
      <c r="F99" s="253"/>
      <c r="G99" s="253"/>
      <c r="H99" s="253"/>
      <c r="I99" s="253"/>
    </row>
  </sheetData>
  <mergeCells count="9">
    <mergeCell ref="B78:I78"/>
    <mergeCell ref="B99:I99"/>
    <mergeCell ref="B89:I89"/>
    <mergeCell ref="A32:A38"/>
    <mergeCell ref="B34:J38"/>
    <mergeCell ref="B76:I76"/>
    <mergeCell ref="A53:A64"/>
    <mergeCell ref="B53:J57"/>
    <mergeCell ref="B58:J64"/>
  </mergeCells>
  <conditionalFormatting sqref="B69">
    <cfRule type="containsBlanks" dxfId="7" priority="4">
      <formula>LEN(TRIM(B69))=0</formula>
    </cfRule>
  </conditionalFormatting>
  <conditionalFormatting sqref="B76:C76">
    <cfRule type="containsBlanks" dxfId="6" priority="11">
      <formula>LEN(TRIM(B76))=0</formula>
    </cfRule>
  </conditionalFormatting>
  <conditionalFormatting sqref="B78:C78 B99:C99">
    <cfRule type="containsBlanks" dxfId="5" priority="10">
      <formula>LEN(TRIM(B78))=0</formula>
    </cfRule>
  </conditionalFormatting>
  <conditionalFormatting sqref="B89:C89">
    <cfRule type="containsBlanks" dxfId="4" priority="8">
      <formula>LEN(TRIM(B89))=0</formula>
    </cfRule>
  </conditionalFormatting>
  <dataValidations xWindow="1059" yWindow="1188" count="9">
    <dataValidation type="list" allowBlank="1" showInputMessage="1" showErrorMessage="1" sqref="B69" xr:uid="{00000000-0002-0000-0300-000000000000}">
      <formula1>"oui,non"</formula1>
    </dataValidation>
    <dataValidation allowBlank="1" showInputMessage="1" showErrorMessage="1" prompt="Préciser les hypothèses de calcul utilisées (ex: étapes de cycle de vie considérées, etc.). Préciser autant que possible le périmètre de l'analyse et les limites / axes d'approfondissement à faire durant le projet" sqref="B99:C99" xr:uid="{00000000-0002-0000-0300-000001000000}"/>
    <dataValidation allowBlank="1" showInputMessage="1" showErrorMessage="1" prompt="- Solution la plus probable mise en œuvre en l'absence d'innovation, ou_x000a_- Situation actuelle" sqref="B89:C89" xr:uid="{00000000-0002-0000-0300-000002000000}"/>
    <dataValidation allowBlank="1" showInputMessage="1" showErrorMessage="1" prompt="Solution faisant l'objet de l'aide dans le cadre du projet" sqref="B78:C78" xr:uid="{00000000-0002-0000-0300-000003000000}"/>
    <dataValidation allowBlank="1" showInputMessage="1" showErrorMessage="1" prompt="Flux de gaz, matière, d'énergie, etc., qui sera traduit ensuite en émissions de GES par l'intermédiaire des facteurs d'émissions_x000a_" sqref="C81:C86 C92:C96" xr:uid="{00000000-0002-0000-0300-000004000000}"/>
    <dataValidation allowBlank="1" showErrorMessage="1" sqref="I47:J47 H29 B92:B96" xr:uid="{00000000-0002-0000-0300-000005000000}"/>
    <dataValidation allowBlank="1" showInputMessage="1" showErrorMessage="1" prompt="T CO2eq évitées en cas de réalisation du business plan, en cumul à 5 ans post projet" sqref="J91 I80:J80" xr:uid="{00000000-0002-0000-0300-000006000000}"/>
    <dataValidation allowBlank="1" showInputMessage="1" showErrorMessage="1" prompt="Faire la synthèse du bénéfice environnemental pressenti, (en termes d'émissions de CO2) sur la période considérée (ex : 5 ans cumulés post-projet)._x000a_Rappeler les éventuelles limites et hypothèses._x000a_" sqref="B76:I76" xr:uid="{00000000-0002-0000-0300-000007000000}"/>
    <dataValidation allowBlank="1" showErrorMessage="1" prompt="_x000a_" sqref="B81:B86" xr:uid="{00000000-0002-0000-0300-000008000000}"/>
  </dataValidations>
  <hyperlinks>
    <hyperlink ref="A5" r:id="rId1" xr:uid="{00000000-0004-0000-0300-000000000000}"/>
    <hyperlink ref="A10" r:id="rId2" xr:uid="{9F4F6301-A2B4-4504-A72D-477FD251908C}"/>
    <hyperlink ref="A13" r:id="rId3" xr:uid="{B6135137-D311-41FC-B5A5-AA31D88724E9}"/>
    <hyperlink ref="A17" r:id="rId4" xr:uid="{CA6E0626-B509-4D2C-A9E9-A789205285FE}"/>
    <hyperlink ref="A21" r:id="rId5" display="Exemples" xr:uid="{DC11330E-347E-487F-A190-568F68D71789}"/>
  </hyperlinks>
  <pageMargins left="0.7" right="0.7" top="0.75" bottom="0.75" header="0.3" footer="0.3"/>
  <pageSetup paperSize="9" orientation="portrait" r:id="rId6"/>
  <drawing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B1:H20"/>
  <sheetViews>
    <sheetView showGridLines="0" topLeftCell="A3" zoomScaleNormal="100" workbookViewId="0">
      <selection activeCell="C8" sqref="C8:D8"/>
    </sheetView>
  </sheetViews>
  <sheetFormatPr baseColWidth="10" defaultColWidth="2.7109375" defaultRowHeight="14.25" outlineLevelRow="1"/>
  <cols>
    <col min="1" max="1" width="3.85546875" style="21" customWidth="1"/>
    <col min="2" max="3" width="38" style="21" customWidth="1"/>
    <col min="4" max="4" width="44.5703125" style="21" customWidth="1"/>
    <col min="5" max="8" width="20.42578125" style="21" customWidth="1"/>
    <col min="9" max="9" width="15.140625" style="21" customWidth="1"/>
    <col min="10" max="16384" width="2.7109375" style="21"/>
  </cols>
  <sheetData>
    <row r="1" spans="2:8" hidden="1" outlineLevel="1">
      <c r="B1" s="22"/>
      <c r="C1" s="22"/>
      <c r="D1" s="22"/>
      <c r="E1" s="22"/>
      <c r="F1" s="22"/>
      <c r="G1" s="22"/>
      <c r="H1" s="22"/>
    </row>
    <row r="2" spans="2:8" collapsed="1"/>
    <row r="3" spans="2:8" ht="50.45" customHeight="1">
      <c r="B3" s="262" t="s">
        <v>177</v>
      </c>
      <c r="C3" s="262"/>
      <c r="D3" s="262"/>
    </row>
    <row r="4" spans="2:8" ht="21">
      <c r="B4" s="185"/>
      <c r="C4" s="185"/>
      <c r="D4" s="185"/>
    </row>
    <row r="5" spans="2:8" ht="196.5" customHeight="1">
      <c r="B5" s="263" t="s">
        <v>175</v>
      </c>
      <c r="C5" s="263"/>
      <c r="D5" s="263"/>
      <c r="E5" s="23"/>
      <c r="F5" s="23"/>
      <c r="G5" s="23"/>
    </row>
    <row r="6" spans="2:8" ht="18.75">
      <c r="B6" s="187"/>
      <c r="C6" s="187"/>
      <c r="D6" s="186"/>
      <c r="E6" s="23"/>
      <c r="F6" s="23"/>
      <c r="G6" s="23"/>
    </row>
    <row r="7" spans="2:8" ht="36" customHeight="1">
      <c r="B7" s="264" t="s">
        <v>48</v>
      </c>
      <c r="C7" s="265"/>
      <c r="D7" s="265"/>
    </row>
    <row r="8" spans="2:8" ht="58.5" customHeight="1">
      <c r="B8" s="214" t="s">
        <v>194</v>
      </c>
      <c r="C8" s="266"/>
      <c r="D8" s="267"/>
    </row>
    <row r="9" spans="2:8" ht="56.25">
      <c r="B9" s="215" t="s">
        <v>26</v>
      </c>
      <c r="C9" s="211" t="s">
        <v>176</v>
      </c>
      <c r="D9" s="188"/>
    </row>
    <row r="10" spans="2:8" ht="56.25">
      <c r="B10" s="215" t="s">
        <v>74</v>
      </c>
      <c r="C10" s="211" t="s">
        <v>174</v>
      </c>
      <c r="D10" s="188"/>
    </row>
    <row r="12" spans="2:8" ht="7.5" customHeight="1"/>
    <row r="13" spans="2:8" ht="54" customHeight="1">
      <c r="B13" s="262" t="s">
        <v>178</v>
      </c>
      <c r="C13" s="262"/>
      <c r="D13" s="262"/>
    </row>
    <row r="14" spans="2:8" ht="21.75" customHeight="1">
      <c r="B14" s="210"/>
      <c r="C14" s="210"/>
      <c r="D14" s="210"/>
    </row>
    <row r="15" spans="2:8" ht="65.25" customHeight="1">
      <c r="B15" s="268" t="s">
        <v>179</v>
      </c>
      <c r="C15" s="268"/>
      <c r="D15" s="268"/>
    </row>
    <row r="16" spans="2:8" ht="13.5" customHeight="1"/>
    <row r="17" spans="2:4" ht="18.75">
      <c r="B17" s="264" t="s">
        <v>114</v>
      </c>
      <c r="C17" s="265"/>
      <c r="D17" s="265"/>
    </row>
    <row r="18" spans="2:4" ht="58.5" customHeight="1">
      <c r="B18" s="213" t="s">
        <v>182</v>
      </c>
      <c r="C18" s="212" t="s">
        <v>181</v>
      </c>
      <c r="D18" s="188"/>
    </row>
    <row r="19" spans="2:4" ht="90" customHeight="1">
      <c r="B19" s="213" t="s">
        <v>183</v>
      </c>
      <c r="C19" s="212" t="s">
        <v>180</v>
      </c>
      <c r="D19" s="188"/>
    </row>
    <row r="20" spans="2:4" ht="48" customHeight="1"/>
  </sheetData>
  <mergeCells count="7">
    <mergeCell ref="B13:D13"/>
    <mergeCell ref="B3:D3"/>
    <mergeCell ref="B5:D5"/>
    <mergeCell ref="B7:D7"/>
    <mergeCell ref="B17:D17"/>
    <mergeCell ref="C8:D8"/>
    <mergeCell ref="B15:D15"/>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showInputMessage="1" showErrorMessage="1" errorTitle="Saisie non valide" error="Sélectionnez un niveau de TRL dans la liste" promptTitle="TRL début de projet" prompt="Sélectionnez un niveau de TRL dans la liste" xr:uid="{00000000-0002-0000-0500-000001000000}">
          <x14:formula1>
            <xm:f>LISTES!$B$2:$B$11</xm:f>
          </x14:formula1>
          <xm:sqref>D9</xm:sqref>
        </x14:dataValidation>
        <x14:dataValidation type="list" allowBlank="1" showInputMessage="1" showErrorMessage="1" errorTitle="Saisie non valide" error="Sélectionnez un niveau de TRL dans la liste" promptTitle="TRL cible fin de projet" prompt="Sélectionnez un niveau de TRL dans la liste" xr:uid="{00000000-0002-0000-0500-000002000000}">
          <x14:formula1>
            <xm:f>LISTES!$B$3:$B$11</xm:f>
          </x14:formula1>
          <xm:sqref>D10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54317-64A5-46DC-8CA4-191F7F76D5DF}">
  <sheetPr>
    <tabColor rgb="FFFFFF00"/>
  </sheetPr>
  <dimension ref="A1:G34"/>
  <sheetViews>
    <sheetView workbookViewId="0">
      <selection sqref="A1:G1"/>
    </sheetView>
  </sheetViews>
  <sheetFormatPr baseColWidth="10" defaultColWidth="11.42578125" defaultRowHeight="15" customHeight="1"/>
  <cols>
    <col min="1" max="1" width="11.42578125" style="196"/>
    <col min="2" max="2" width="41.140625" style="196" customWidth="1"/>
    <col min="3" max="3" width="74.85546875" style="196" customWidth="1"/>
    <col min="4" max="6" width="11.42578125" style="196"/>
    <col min="7" max="7" width="65.140625" style="196" customWidth="1"/>
    <col min="8" max="16384" width="11.42578125" style="196"/>
  </cols>
  <sheetData>
    <row r="1" spans="1:7" ht="15" customHeight="1">
      <c r="A1" s="273" t="s">
        <v>154</v>
      </c>
      <c r="B1" s="273"/>
      <c r="C1" s="273"/>
      <c r="D1" s="273"/>
      <c r="E1" s="273"/>
      <c r="F1" s="273"/>
      <c r="G1" s="273"/>
    </row>
    <row r="2" spans="1:7" ht="15" customHeight="1">
      <c r="A2" s="273" t="s">
        <v>155</v>
      </c>
      <c r="B2" s="273"/>
      <c r="C2" s="273"/>
      <c r="D2" s="273"/>
      <c r="E2" s="273"/>
      <c r="F2" s="273"/>
      <c r="G2" s="273"/>
    </row>
    <row r="3" spans="1:7" ht="30" customHeight="1">
      <c r="A3" s="302" t="s">
        <v>156</v>
      </c>
      <c r="B3" s="302"/>
      <c r="C3" s="302"/>
      <c r="D3" s="302"/>
      <c r="E3" s="302"/>
      <c r="F3" s="302"/>
      <c r="G3" s="302"/>
    </row>
    <row r="4" spans="1:7" ht="15" customHeight="1">
      <c r="A4" s="303" t="s">
        <v>157</v>
      </c>
      <c r="B4" s="303"/>
      <c r="C4" s="303"/>
      <c r="D4" s="303"/>
      <c r="E4" s="303"/>
      <c r="F4" s="303"/>
      <c r="G4" s="303"/>
    </row>
    <row r="5" spans="1:7" ht="15" customHeight="1">
      <c r="A5" s="272" t="s">
        <v>159</v>
      </c>
      <c r="B5" s="273"/>
      <c r="C5" s="273"/>
      <c r="D5" s="273"/>
      <c r="E5" s="273"/>
      <c r="F5" s="273"/>
      <c r="G5" s="273"/>
    </row>
    <row r="6" spans="1:7" ht="15" customHeight="1">
      <c r="A6" s="272" t="s">
        <v>158</v>
      </c>
      <c r="B6" s="273"/>
      <c r="C6" s="273"/>
      <c r="D6" s="273"/>
      <c r="E6" s="273"/>
      <c r="F6" s="273"/>
      <c r="G6" s="273"/>
    </row>
    <row r="7" spans="1:7" ht="15" customHeight="1">
      <c r="A7" s="272" t="s">
        <v>160</v>
      </c>
      <c r="B7" s="273"/>
      <c r="C7" s="273"/>
      <c r="D7" s="273"/>
      <c r="E7" s="273"/>
      <c r="F7" s="273"/>
      <c r="G7" s="273"/>
    </row>
    <row r="8" spans="1:7" ht="15" customHeight="1" thickBot="1"/>
    <row r="9" spans="1:7" ht="15" customHeight="1" thickBot="1">
      <c r="A9" s="277" t="s">
        <v>140</v>
      </c>
      <c r="B9" s="278"/>
      <c r="C9" s="283" t="s">
        <v>141</v>
      </c>
      <c r="D9" s="289" t="s">
        <v>142</v>
      </c>
      <c r="E9" s="290"/>
      <c r="F9" s="291"/>
      <c r="G9" s="283" t="s">
        <v>143</v>
      </c>
    </row>
    <row r="10" spans="1:7" ht="15" customHeight="1" thickBot="1">
      <c r="A10" s="279"/>
      <c r="B10" s="280"/>
      <c r="C10" s="284"/>
      <c r="D10" s="292" t="s">
        <v>144</v>
      </c>
      <c r="E10" s="293"/>
      <c r="F10" s="294" t="s">
        <v>145</v>
      </c>
      <c r="G10" s="284"/>
    </row>
    <row r="11" spans="1:7" ht="15" customHeight="1" thickBot="1">
      <c r="A11" s="281"/>
      <c r="B11" s="282"/>
      <c r="C11" s="285"/>
      <c r="D11" s="199" t="s">
        <v>146</v>
      </c>
      <c r="E11" s="199" t="s">
        <v>147</v>
      </c>
      <c r="F11" s="295"/>
      <c r="G11" s="285"/>
    </row>
    <row r="12" spans="1:7" ht="15" customHeight="1">
      <c r="A12" s="296"/>
      <c r="B12" s="299" t="s">
        <v>148</v>
      </c>
      <c r="C12" s="286" t="s">
        <v>152</v>
      </c>
      <c r="D12" s="269"/>
      <c r="E12" s="269"/>
      <c r="F12" s="269"/>
      <c r="G12" s="286" t="s">
        <v>149</v>
      </c>
    </row>
    <row r="13" spans="1:7" ht="15" customHeight="1">
      <c r="A13" s="297"/>
      <c r="B13" s="300"/>
      <c r="C13" s="287"/>
      <c r="D13" s="270"/>
      <c r="E13" s="270"/>
      <c r="F13" s="270"/>
      <c r="G13" s="287"/>
    </row>
    <row r="14" spans="1:7" ht="15" customHeight="1">
      <c r="A14" s="297"/>
      <c r="B14" s="300"/>
      <c r="C14" s="287"/>
      <c r="D14" s="270"/>
      <c r="E14" s="270"/>
      <c r="F14" s="270"/>
      <c r="G14" s="287"/>
    </row>
    <row r="15" spans="1:7" ht="15" customHeight="1">
      <c r="A15" s="297"/>
      <c r="B15" s="300"/>
      <c r="C15" s="287"/>
      <c r="D15" s="270"/>
      <c r="E15" s="270"/>
      <c r="F15" s="270"/>
      <c r="G15" s="287"/>
    </row>
    <row r="16" spans="1:7" ht="15" customHeight="1">
      <c r="A16" s="297"/>
      <c r="B16" s="300"/>
      <c r="C16" s="287"/>
      <c r="D16" s="270"/>
      <c r="E16" s="270"/>
      <c r="F16" s="270"/>
      <c r="G16" s="287"/>
    </row>
    <row r="17" spans="1:7" ht="15" customHeight="1">
      <c r="A17" s="297"/>
      <c r="B17" s="300"/>
      <c r="C17" s="287"/>
      <c r="D17" s="270"/>
      <c r="E17" s="270"/>
      <c r="F17" s="270"/>
      <c r="G17" s="287"/>
    </row>
    <row r="18" spans="1:7" ht="15" customHeight="1">
      <c r="A18" s="297"/>
      <c r="B18" s="300"/>
      <c r="C18" s="287"/>
      <c r="D18" s="270"/>
      <c r="E18" s="270"/>
      <c r="F18" s="270"/>
      <c r="G18" s="287"/>
    </row>
    <row r="19" spans="1:7" ht="15" customHeight="1">
      <c r="A19" s="297"/>
      <c r="B19" s="300"/>
      <c r="C19" s="287"/>
      <c r="D19" s="270"/>
      <c r="E19" s="270"/>
      <c r="F19" s="270"/>
      <c r="G19" s="287"/>
    </row>
    <row r="20" spans="1:7" ht="15" customHeight="1">
      <c r="A20" s="297"/>
      <c r="B20" s="300"/>
      <c r="C20" s="287"/>
      <c r="D20" s="270"/>
      <c r="E20" s="270"/>
      <c r="F20" s="270"/>
      <c r="G20" s="287"/>
    </row>
    <row r="21" spans="1:7" ht="15" customHeight="1">
      <c r="A21" s="297"/>
      <c r="B21" s="300"/>
      <c r="C21" s="287"/>
      <c r="D21" s="270"/>
      <c r="E21" s="270"/>
      <c r="F21" s="270"/>
      <c r="G21" s="287"/>
    </row>
    <row r="22" spans="1:7" ht="15" customHeight="1">
      <c r="A22" s="297"/>
      <c r="B22" s="300"/>
      <c r="C22" s="287"/>
      <c r="D22" s="270"/>
      <c r="E22" s="270"/>
      <c r="F22" s="270"/>
      <c r="G22" s="287"/>
    </row>
    <row r="23" spans="1:7" ht="15" customHeight="1" thickBot="1">
      <c r="A23" s="298"/>
      <c r="B23" s="301"/>
      <c r="C23" s="288"/>
      <c r="D23" s="271"/>
      <c r="E23" s="271"/>
      <c r="F23" s="271"/>
      <c r="G23" s="288"/>
    </row>
    <row r="24" spans="1:7" ht="15" customHeight="1" thickBot="1">
      <c r="A24" s="198"/>
      <c r="B24" s="197"/>
      <c r="C24" s="200"/>
      <c r="D24" s="201"/>
      <c r="E24" s="201"/>
      <c r="F24" s="201"/>
      <c r="G24" s="202"/>
    </row>
    <row r="25" spans="1:7" ht="15" customHeight="1">
      <c r="A25" s="296"/>
      <c r="B25" s="299" t="s">
        <v>150</v>
      </c>
      <c r="C25" s="286" t="s">
        <v>153</v>
      </c>
      <c r="D25" s="269"/>
      <c r="E25" s="269"/>
      <c r="F25" s="269"/>
      <c r="G25" s="274" t="s">
        <v>151</v>
      </c>
    </row>
    <row r="26" spans="1:7" ht="15" customHeight="1">
      <c r="A26" s="297"/>
      <c r="B26" s="300"/>
      <c r="C26" s="287"/>
      <c r="D26" s="270"/>
      <c r="E26" s="270"/>
      <c r="F26" s="270"/>
      <c r="G26" s="275"/>
    </row>
    <row r="27" spans="1:7" ht="15" customHeight="1">
      <c r="A27" s="297"/>
      <c r="B27" s="300"/>
      <c r="C27" s="287"/>
      <c r="D27" s="270"/>
      <c r="E27" s="270"/>
      <c r="F27" s="270"/>
      <c r="G27" s="275"/>
    </row>
    <row r="28" spans="1:7" ht="15" customHeight="1">
      <c r="A28" s="297"/>
      <c r="B28" s="300"/>
      <c r="C28" s="287"/>
      <c r="D28" s="270"/>
      <c r="E28" s="270"/>
      <c r="F28" s="270"/>
      <c r="G28" s="275"/>
    </row>
    <row r="29" spans="1:7" ht="15" customHeight="1">
      <c r="A29" s="297"/>
      <c r="B29" s="300"/>
      <c r="C29" s="287"/>
      <c r="D29" s="270"/>
      <c r="E29" s="270"/>
      <c r="F29" s="270"/>
      <c r="G29" s="275"/>
    </row>
    <row r="30" spans="1:7" ht="15" customHeight="1">
      <c r="A30" s="297"/>
      <c r="B30" s="300"/>
      <c r="C30" s="287"/>
      <c r="D30" s="270"/>
      <c r="E30" s="270"/>
      <c r="F30" s="270"/>
      <c r="G30" s="275"/>
    </row>
    <row r="31" spans="1:7" ht="15" customHeight="1">
      <c r="A31" s="297"/>
      <c r="B31" s="300"/>
      <c r="C31" s="287"/>
      <c r="D31" s="270"/>
      <c r="E31" s="270"/>
      <c r="F31" s="270"/>
      <c r="G31" s="275"/>
    </row>
    <row r="32" spans="1:7" ht="15" customHeight="1">
      <c r="A32" s="297"/>
      <c r="B32" s="300"/>
      <c r="C32" s="287"/>
      <c r="D32" s="270"/>
      <c r="E32" s="270"/>
      <c r="F32" s="270"/>
      <c r="G32" s="275"/>
    </row>
    <row r="33" spans="1:7" ht="15" customHeight="1">
      <c r="A33" s="297"/>
      <c r="B33" s="300"/>
      <c r="C33" s="287"/>
      <c r="D33" s="270"/>
      <c r="E33" s="270"/>
      <c r="F33" s="270"/>
      <c r="G33" s="275"/>
    </row>
    <row r="34" spans="1:7" ht="15" customHeight="1" thickBot="1">
      <c r="A34" s="298"/>
      <c r="B34" s="301"/>
      <c r="C34" s="288"/>
      <c r="D34" s="271"/>
      <c r="E34" s="271"/>
      <c r="F34" s="271"/>
      <c r="G34" s="276"/>
    </row>
  </sheetData>
  <mergeCells count="27">
    <mergeCell ref="A6:G6"/>
    <mergeCell ref="A1:G1"/>
    <mergeCell ref="A2:G2"/>
    <mergeCell ref="A3:G3"/>
    <mergeCell ref="A4:G4"/>
    <mergeCell ref="A5:G5"/>
    <mergeCell ref="A7:G7"/>
    <mergeCell ref="G25:G34"/>
    <mergeCell ref="A9:B11"/>
    <mergeCell ref="C9:C11"/>
    <mergeCell ref="G9:G11"/>
    <mergeCell ref="G12:G23"/>
    <mergeCell ref="F12:F23"/>
    <mergeCell ref="D9:F9"/>
    <mergeCell ref="D10:E10"/>
    <mergeCell ref="F10:F11"/>
    <mergeCell ref="C12:C23"/>
    <mergeCell ref="C25:C34"/>
    <mergeCell ref="A12:A23"/>
    <mergeCell ref="B12:B23"/>
    <mergeCell ref="A25:A34"/>
    <mergeCell ref="B25:B34"/>
    <mergeCell ref="F25:F34"/>
    <mergeCell ref="E25:E34"/>
    <mergeCell ref="D25:D34"/>
    <mergeCell ref="D12:D23"/>
    <mergeCell ref="E12:E2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1"/>
  <sheetViews>
    <sheetView workbookViewId="0">
      <selection activeCell="F13" sqref="F13"/>
    </sheetView>
  </sheetViews>
  <sheetFormatPr baseColWidth="10" defaultRowHeight="15"/>
  <cols>
    <col min="2" max="2" width="57.140625" customWidth="1"/>
  </cols>
  <sheetData>
    <row r="1" spans="1:2">
      <c r="B1" s="26" t="s">
        <v>27</v>
      </c>
    </row>
    <row r="2" spans="1:2">
      <c r="B2" s="25" t="s">
        <v>184</v>
      </c>
    </row>
    <row r="3" spans="1:2">
      <c r="B3" s="25" t="s">
        <v>186</v>
      </c>
    </row>
    <row r="4" spans="1:2">
      <c r="B4" s="25" t="s">
        <v>189</v>
      </c>
    </row>
    <row r="5" spans="1:2">
      <c r="A5" s="24"/>
      <c r="B5" s="25" t="s">
        <v>185</v>
      </c>
    </row>
    <row r="6" spans="1:2">
      <c r="B6" s="25" t="s">
        <v>190</v>
      </c>
    </row>
    <row r="7" spans="1:2">
      <c r="B7" s="25" t="s">
        <v>191</v>
      </c>
    </row>
    <row r="8" spans="1:2">
      <c r="B8" s="25" t="s">
        <v>192</v>
      </c>
    </row>
    <row r="9" spans="1:2">
      <c r="B9" s="25" t="s">
        <v>193</v>
      </c>
    </row>
    <row r="10" spans="1:2">
      <c r="B10" s="25" t="s">
        <v>188</v>
      </c>
    </row>
    <row r="11" spans="1:2">
      <c r="B11" s="25" t="s">
        <v>187</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7B57A873A255A4D9D5624C5B429B49D" ma:contentTypeVersion="13" ma:contentTypeDescription="Crée un document." ma:contentTypeScope="" ma:versionID="a11594a95ffaff96307666fb862db4ef">
  <xsd:schema xmlns:xsd="http://www.w3.org/2001/XMLSchema" xmlns:xs="http://www.w3.org/2001/XMLSchema" xmlns:p="http://schemas.microsoft.com/office/2006/metadata/properties" xmlns:ns3="c717edff-10a3-4f0b-b6f4-fb1bdafe1cfb" xmlns:ns4="ee5dc6a6-fb82-446b-bd4c-042acaca487c" targetNamespace="http://schemas.microsoft.com/office/2006/metadata/properties" ma:root="true" ma:fieldsID="50f82df0f98f024bbf56c224f2ede769" ns3:_="" ns4:_="">
    <xsd:import namespace="c717edff-10a3-4f0b-b6f4-fb1bdafe1cfb"/>
    <xsd:import namespace="ee5dc6a6-fb82-446b-bd4c-042acaca487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17edff-10a3-4f0b-b6f4-fb1bdafe1c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5dc6a6-fb82-446b-bd4c-042acaca487c"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SharingHintHash" ma:index="12"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B6599C-621B-4956-940F-FBBB3E658886}">
  <ds:schemaRefs>
    <ds:schemaRef ds:uri="http://schemas.microsoft.com/sharepoint/v3/contenttype/forms"/>
  </ds:schemaRefs>
</ds:datastoreItem>
</file>

<file path=customXml/itemProps2.xml><?xml version="1.0" encoding="utf-8"?>
<ds:datastoreItem xmlns:ds="http://schemas.openxmlformats.org/officeDocument/2006/customXml" ds:itemID="{E15BEAD3-825A-45E5-950B-F40FEB5156A1}">
  <ds:schemaRefs>
    <ds:schemaRef ds:uri="http://purl.org/dc/elements/1.1/"/>
    <ds:schemaRef ds:uri="http://schemas.microsoft.com/office/2006/metadata/properties"/>
    <ds:schemaRef ds:uri="ee5dc6a6-fb82-446b-bd4c-042acaca487c"/>
    <ds:schemaRef ds:uri="c717edff-10a3-4f0b-b6f4-fb1bdafe1cf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6C52B74D-FADD-401A-90BF-92F9744C95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17edff-10a3-4f0b-b6f4-fb1bdafe1cfb"/>
    <ds:schemaRef ds:uri="ee5dc6a6-fb82-446b-bd4c-042acaca48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Mode d'emploi </vt:lpstr>
      <vt:lpstr>Feuil1</vt:lpstr>
      <vt:lpstr>Eval° quali (multicritères)</vt:lpstr>
      <vt:lpstr>Eval° quanti (simplifiée GES)</vt:lpstr>
      <vt:lpstr>Impacts R&amp;D </vt:lpstr>
      <vt:lpstr>ODD</vt:lpstr>
      <vt:lpstr>LISTES</vt:lpstr>
    </vt:vector>
  </TitlesOfParts>
  <Company>Bpifrance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Emilie GARCIA</dc:creator>
  <cp:lastModifiedBy>OULD FERHAT Laurence</cp:lastModifiedBy>
  <dcterms:created xsi:type="dcterms:W3CDTF">2021-01-18T16:21:19Z</dcterms:created>
  <dcterms:modified xsi:type="dcterms:W3CDTF">2023-05-11T14:37:37Z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0x01010067B57A873A255A4D9D5624C5B429B49D</vt:lpwstr>
  </property>
</Properties>
</file>