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W:\PROJETS\DEC_Partages\DEC_DRs_AAP RECYCLAGE\0-ECi_ORMAT\2. Annexe volet technique et financier\Relève 2 et 3\"/>
    </mc:Choice>
  </mc:AlternateContent>
  <xr:revisionPtr revIDLastSave="0" documentId="13_ncr:1_{29A9527E-30EC-438A-B633-52534D588D2B}" xr6:coauthVersionLast="47" xr6:coauthVersionMax="47" xr10:uidLastSave="{00000000-0000-0000-0000-000000000000}"/>
  <bookViews>
    <workbookView xWindow="-120" yWindow="-120" windowWidth="29040" windowHeight="15840" tabRatio="711" firstSheet="1" activeTab="1" xr2:uid="{00000000-000D-0000-FFFF-FFFF00000000}"/>
  </bookViews>
  <sheets>
    <sheet name="modèle" sheetId="1" state="hidden" r:id="rId1"/>
    <sheet name="LISEZ-MOI" sheetId="15" r:id="rId2"/>
    <sheet name="Listes" sheetId="18" state="hidden" r:id="rId3"/>
    <sheet name="A- Projet" sheetId="13" r:id="rId4"/>
    <sheet name="B- Volet financier" sheetId="6" r:id="rId5"/>
    <sheet name="C- Plan de financement" sheetId="9" r:id="rId6"/>
    <sheet name="D-_Déclaration_Santé_financière" sheetId="16" r:id="rId7"/>
    <sheet name="E-Minimis" sheetId="17" r:id="rId8"/>
  </sheets>
  <externalReferences>
    <externalReference r:id="rId9"/>
    <externalReference r:id="rId10"/>
  </externalReferences>
  <definedNames>
    <definedName name="axe_1_">'B- Volet financier'!$A$14</definedName>
    <definedName name="axe_21_">'B- Volet financier'!#REF!</definedName>
    <definedName name="axe_22_">'B- Volet financier'!#REF!</definedName>
    <definedName name="Bois">Listes!$E$10:$E$13</definedName>
    <definedName name="Debouche_Bois">Listes!$E$53:$E$54</definedName>
    <definedName name="Debouche_MetauxBatteries">Listes!$D$53:$D$59</definedName>
    <definedName name="Debouche_Papier_Carton">Listes!$F$53:$F$56</definedName>
    <definedName name="Debouche_Plastiques">Listes!$B$53:$B$72</definedName>
    <definedName name="Debouche_Textiles">Listes!$C$53:$C$55</definedName>
    <definedName name="Debouche_Verre_AutreBat">Listes!$G$53:$G$56</definedName>
    <definedName name="DECLARATION_DES_AIDES_DE_MINIMIS">'E-Minimis'!$A$2</definedName>
    <definedName name="list_Autre">#REF!</definedName>
    <definedName name="list_BTP">#REF!</definedName>
    <definedName name="list_elec">#REF!</definedName>
    <definedName name="list_emballage">#REF!</definedName>
    <definedName name="list_industrie">#REF!</definedName>
    <definedName name="list_Mobilier">#REF!</definedName>
    <definedName name="list_secteur">#REF!</definedName>
    <definedName name="list_transport">#REF!</definedName>
    <definedName name="list_valeur">#REF!</definedName>
    <definedName name="localisation">'[1]Déf. des données'!$A$17:$A$20</definedName>
    <definedName name="Materiau_Bois">Listes!$E$21:$E$22</definedName>
    <definedName name="Materiau_MetauxBatteries">Listes!$D$21:$D$28</definedName>
    <definedName name="Materiau_Papier_Carton">Listes!$F$21:$F$22</definedName>
    <definedName name="Materiau_Plastiques">Listes!$B$21:$B$24</definedName>
    <definedName name="Materiau_Textiles">Listes!$C$21:$C$24</definedName>
    <definedName name="Materiau_Verre_AutreBat">Listes!$G$21:$G$25</definedName>
    <definedName name="nature_activite">'[1]Déf. des données'!$A$24:$A$25</definedName>
    <definedName name="Projet_Bois">Listes!$E$10:$E$13</definedName>
    <definedName name="Projet_MétauxBatteries">Listes!$D$10:$D$13</definedName>
    <definedName name="Projet_Papier_Carton">Listes!$F$10:$F$13</definedName>
    <definedName name="Projet_Plastiques">Listes!$B$10:$B$18</definedName>
    <definedName name="Projet_Textiles">Listes!$C$10:$C$12</definedName>
    <definedName name="Projet_Verre_AutreBat">Listes!$G$10:$G$13</definedName>
    <definedName name="Provenance_Bois">Listes!$E$31:$E$32</definedName>
    <definedName name="Provenance_MetauxBatteries">Listes!$D$31:$D$37</definedName>
    <definedName name="Provenance_Papier_Carton">Listes!$F$31:$F$32</definedName>
    <definedName name="Provenance_Plastiques">Listes!$B$31:$B$49</definedName>
    <definedName name="Provenance_Textiles">Listes!$C$31:$C$36</definedName>
    <definedName name="Provenance_Verre_AutreBat">Listes!$G$31:$G$33</definedName>
    <definedName name="supportjuridique">'[2]partenaire1-Coord'!$AO$1:$AO$2</definedName>
    <definedName name="taille_ent">'[1]Déf. des données'!$A$29:$A$31</definedName>
    <definedName name="typerèglement">'[2]partenaire1-Coord'!$AT$1:$AT$4</definedName>
    <definedName name="_xlnm.Print_Area" localSheetId="3">'A- Projet'!$A$1:$O$35</definedName>
    <definedName name="_xlnm.Print_Area" localSheetId="4">'B- Volet financier'!$A$1:$E$77</definedName>
    <definedName name="_xlnm.Print_Area" localSheetId="5">'C- Plan de financement'!$A$1:$E$42</definedName>
    <definedName name="_xlnm.Print_Area" localSheetId="6">'D-_Déclaration_Santé_financière'!$A$1:$F$71</definedName>
    <definedName name="_xlnm.Print_Area" localSheetId="7">'E-Minimis'!$A$1:$F$33</definedName>
    <definedName name="_xlnm.Print_Area" localSheetId="1">'LISEZ-MOI'!$A$1:$G$20</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0" i="9" l="1"/>
  <c r="C13" i="13"/>
  <c r="L17" i="13"/>
  <c r="I17" i="13"/>
  <c r="F17" i="13"/>
  <c r="F20" i="17"/>
  <c r="E20" i="17"/>
  <c r="E46" i="16"/>
  <c r="E48" i="16" s="1"/>
  <c r="D46" i="16"/>
  <c r="D48" i="16" s="1"/>
  <c r="E33" i="16"/>
  <c r="E34" i="16" s="1"/>
  <c r="D33" i="16"/>
  <c r="D34" i="16" s="1"/>
  <c r="D26" i="16"/>
  <c r="E24" i="16"/>
  <c r="D24" i="16"/>
  <c r="D50" i="16" l="1"/>
  <c r="B11" i="9" l="1"/>
  <c r="E35" i="6"/>
  <c r="C11" i="9" s="1"/>
  <c r="D11" i="9" s="1"/>
  <c r="E41" i="6" l="1"/>
  <c r="E40" i="6" l="1"/>
  <c r="A9" i="9" l="1"/>
  <c r="C37" i="9"/>
  <c r="B19" i="9" l="1"/>
  <c r="B18" i="9"/>
  <c r="B17" i="9"/>
  <c r="B16" i="9"/>
  <c r="B15" i="9"/>
  <c r="B14" i="9"/>
  <c r="B13" i="9"/>
  <c r="B12" i="9"/>
  <c r="B10" i="9"/>
  <c r="B9" i="9"/>
  <c r="B8" i="9"/>
  <c r="E77" i="6" l="1"/>
  <c r="C19" i="9" s="1"/>
  <c r="D19" i="9" s="1"/>
  <c r="E31" i="6"/>
  <c r="C10" i="9" s="1"/>
  <c r="D10" i="9" s="1"/>
  <c r="E27" i="6"/>
  <c r="C9" i="9" s="1"/>
  <c r="E39" i="6"/>
  <c r="D9" i="9" l="1"/>
  <c r="E71" i="6"/>
  <c r="C17" i="9" s="1"/>
  <c r="D17" i="9" s="1"/>
  <c r="E63" i="6"/>
  <c r="C15" i="9" s="1"/>
  <c r="D15" i="9" s="1"/>
  <c r="E75" i="6"/>
  <c r="C18" i="9" s="1"/>
  <c r="D18" i="9" s="1"/>
  <c r="E54" i="6"/>
  <c r="C13" i="9" s="1"/>
  <c r="D13" i="9" s="1"/>
  <c r="E43" i="6"/>
  <c r="C12" i="9" s="1"/>
  <c r="E59" i="6"/>
  <c r="C14" i="9" s="1"/>
  <c r="D14" i="9" s="1"/>
  <c r="E67" i="6"/>
  <c r="C16" i="9" s="1"/>
  <c r="D16" i="9" s="1"/>
  <c r="C20" i="9" l="1"/>
  <c r="D12" i="9"/>
  <c r="E15" i="6"/>
  <c r="A20" i="9" l="1"/>
  <c r="C28" i="9"/>
  <c r="C33" i="9" s="1"/>
  <c r="E8" i="9"/>
  <c r="I37" i="1"/>
  <c r="B18" i="1"/>
  <c r="O17" i="1"/>
  <c r="E18" i="1" s="1"/>
  <c r="E10" i="1"/>
  <c r="B10" i="1"/>
  <c r="A23" i="9" l="1"/>
  <c r="C41" i="9" s="1"/>
  <c r="C42" i="9" s="1"/>
  <c r="D42" i="9" s="1"/>
  <c r="K18" i="1"/>
  <c r="K22" i="1" s="1"/>
  <c r="K10" i="1"/>
  <c r="K14" i="1" s="1"/>
  <c r="B25" i="1" s="1"/>
  <c r="C34" i="1" l="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JARRY Agathe</author>
    <author>MASSON Samuel</author>
  </authors>
  <commentList>
    <comment ref="C6" authorId="0" shapeId="0" xr:uid="{96EF16EE-A9F7-4FA4-9D93-FC6C58999960}">
      <text>
        <r>
          <rPr>
            <b/>
            <sz val="9"/>
            <color indexed="81"/>
            <rFont val="Tahoma"/>
            <charset val="1"/>
          </rPr>
          <t>A compléter uniquement si projet multipartenaire</t>
        </r>
        <r>
          <rPr>
            <sz val="9"/>
            <color indexed="81"/>
            <rFont val="Tahoma"/>
            <charset val="1"/>
          </rPr>
          <t xml:space="preserve">
</t>
        </r>
      </text>
    </comment>
    <comment ref="C7" authorId="0" shapeId="0" xr:uid="{559B9ACB-470E-4E04-A8B6-86109038E3DA}">
      <text>
        <r>
          <rPr>
            <b/>
            <sz val="9"/>
            <color indexed="81"/>
            <rFont val="Tahoma"/>
            <family val="2"/>
          </rPr>
          <t>Modifier la taille et la localisation avec les choix de la liste correspondant à votre entreprise</t>
        </r>
      </text>
    </comment>
    <comment ref="A22" authorId="1" shapeId="0" xr:uid="{00000000-0006-0000-0400-000001000000}">
      <text>
        <r>
          <rPr>
            <sz val="9"/>
            <color indexed="81"/>
            <rFont val="Tahoma"/>
            <family val="2"/>
          </rPr>
          <t>Uniquement matériel totalement amorti sur la durée du projet, sinon à passer en dotation pour amortissements en dépenses de fonctionnement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JARRY Agathe</author>
    <author>MASSON Samuel</author>
  </authors>
  <commentList>
    <comment ref="C6" authorId="0" shapeId="0" xr:uid="{344960D5-A618-4FFA-8710-09F1339310E0}">
      <text>
        <r>
          <rPr>
            <sz val="9"/>
            <color indexed="81"/>
            <rFont val="Tahoma"/>
            <family val="2"/>
          </rPr>
          <t>préciser seulement si projet multipartenaire</t>
        </r>
      </text>
    </comment>
    <comment ref="C23" authorId="1" shapeId="0" xr:uid="{00000000-0006-0000-0500-000001000000}">
      <text>
        <r>
          <rPr>
            <sz val="9"/>
            <color indexed="81"/>
            <rFont val="Tahoma"/>
            <family val="2"/>
          </rPr>
          <t xml:space="preserve">
</t>
        </r>
        <r>
          <rPr>
            <b/>
            <sz val="11"/>
            <color indexed="81"/>
            <rFont val="Tahoma"/>
            <family val="2"/>
          </rPr>
          <t>A compléter</t>
        </r>
      </text>
    </comment>
  </commentList>
</comments>
</file>

<file path=xl/sharedStrings.xml><?xml version="1.0" encoding="utf-8"?>
<sst xmlns="http://schemas.openxmlformats.org/spreadsheetml/2006/main" count="523" uniqueCount="396">
  <si>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</si>
  <si>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</si>
  <si>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</si>
  <si>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</si>
  <si>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</si>
  <si>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</si>
  <si>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</si>
  <si>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</si>
  <si>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</si>
  <si>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</si>
  <si>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</si>
  <si>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</si>
  <si>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</si>
  <si>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</si>
  <si>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</si>
  <si>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</si>
  <si>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</si>
  <si>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</si>
  <si>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</si>
  <si>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</si>
  <si>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</si>
  <si>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</si>
  <si>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</si>
  <si>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</si>
  <si>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</si>
  <si>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</si>
  <si>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</si>
  <si>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</si>
  <si>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</si>
  <si>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</si>
  <si>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</si>
  <si>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</si>
  <si>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</si>
  <si>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</si>
  <si>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</si>
  <si>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</si>
  <si>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</si>
  <si>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</si>
  <si>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</si>
  <si>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</si>
  <si>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</si>
  <si>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</si>
  <si>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</si>
  <si>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</si>
  <si>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</si>
  <si>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</si>
  <si>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</si>
  <si>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</si>
  <si>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</si>
  <si>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</si>
  <si>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</si>
  <si>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</si>
  <si>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</si>
  <si>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</si>
  <si>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</si>
  <si>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</si>
  <si>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</si>
  <si>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</si>
  <si>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</si>
  <si>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</si>
  <si>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</si>
  <si>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</si>
  <si>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</si>
  <si>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</si>
  <si>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</si>
  <si>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</si>
  <si>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</si>
  <si>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</si>
  <si>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Je soussigné,</t>
  </si>
  <si>
    <t xml:space="preserve">représentant légal ou dûment habilité de </t>
  </si>
  <si>
    <t>Fait à :</t>
  </si>
  <si>
    <t>Le :</t>
  </si>
  <si>
    <t xml:space="preserve">certifie que ma structure : </t>
  </si>
  <si>
    <t>Pour une structure répondant à la définition d'entreprise en difficulté, précisez :</t>
  </si>
  <si>
    <t xml:space="preserve">Si micro ou petite entreprise, précisez : </t>
  </si>
  <si>
    <t xml:space="preserve">L'ensemble des dépenses prévisionnelles nécessaires à l'opération doivent être présentées dans ce tableau afin de permettre à l'ADEME d'identifier les dépenses éligibles au calcul de l'aide potentielle. </t>
  </si>
  <si>
    <t xml:space="preserve">Dépenses </t>
  </si>
  <si>
    <t>Acquisition, crédit-bail ou location</t>
  </si>
  <si>
    <t>Si location, 
durée (en mois)</t>
  </si>
  <si>
    <t>Ordinateur (…)</t>
  </si>
  <si>
    <t>Choisir une valeur</t>
  </si>
  <si>
    <t>Autres dépenses à préciser</t>
  </si>
  <si>
    <t>Equipements/investissements : Matériel informatique</t>
  </si>
  <si>
    <t>Logiciels</t>
  </si>
  <si>
    <t>Equipements/investissements : Logiciels et brevets</t>
  </si>
  <si>
    <t>Dépenses directes de personnel</t>
  </si>
  <si>
    <t>Fonctionnement : Prestations extérieures - autres dépenses de sous-traitance (études / honoraires…)</t>
  </si>
  <si>
    <t>Formation</t>
  </si>
  <si>
    <t>Communication</t>
  </si>
  <si>
    <t>Frais de mission (…)</t>
  </si>
  <si>
    <t>Personnel extérieur</t>
  </si>
  <si>
    <t>Fonctionnement : Personnel extérieur (intérimaires)</t>
  </si>
  <si>
    <t>Fournitures (…)</t>
  </si>
  <si>
    <t>Fonctionnement : Autres dépenses (documentation / reproduction / fluides / énergies / petites fournitures …)</t>
  </si>
  <si>
    <t>Informations générales :</t>
  </si>
  <si>
    <t>Sommaire des thèmes</t>
  </si>
  <si>
    <t>Dépenses directes de personnel (salaires chargés non environnés)</t>
  </si>
  <si>
    <t>Poste de dépenses : fonctionnement</t>
  </si>
  <si>
    <t xml:space="preserve">Taille de l'entreprise :    </t>
  </si>
  <si>
    <t xml:space="preserve">Localisation :    </t>
  </si>
  <si>
    <t>Si besoin, insérer des lignes ci-dessus</t>
  </si>
  <si>
    <t>Diagnostic de …</t>
  </si>
  <si>
    <t>Accompagnement pour …</t>
  </si>
  <si>
    <t>Amortissement de …</t>
  </si>
  <si>
    <t>Fonctionnement : Dotation aux amortissements</t>
  </si>
  <si>
    <t>Les notions de coût total et de dépenses éligibles sont définies à l'article 11.1 des règles générales. Elles sont présentées HTR : hors TVA récupérable auprès du Trésor Public.</t>
  </si>
  <si>
    <t>Lien vers les règles générales de l'ADEME</t>
  </si>
  <si>
    <t>Coût lié à la certification de contrôle des dépenses</t>
  </si>
  <si>
    <t>Fonctionnement : Certification des dépenses</t>
  </si>
  <si>
    <t>Synthèse des coûts et aides prévisionnelles demandées à l'ADEME</t>
  </si>
  <si>
    <t>TOTAL DES DEPENSES LIEES AUX ETUDES</t>
  </si>
  <si>
    <t>COÛTS</t>
  </si>
  <si>
    <t xml:space="preserve">Aide demandée à l'ADEME :    </t>
  </si>
  <si>
    <t>Montant maximum de l'aide ADEME avant analyse</t>
  </si>
  <si>
    <t>Plan de financement</t>
  </si>
  <si>
    <t>Financeurs</t>
  </si>
  <si>
    <t>Aides publiques</t>
  </si>
  <si>
    <t>ADEME</t>
  </si>
  <si>
    <t>Autre</t>
  </si>
  <si>
    <t>Sous-total Aides publiques</t>
  </si>
  <si>
    <t>Aides privées</t>
  </si>
  <si>
    <t>Sous-total Aides privées</t>
  </si>
  <si>
    <t>Auto-financement</t>
  </si>
  <si>
    <t>Autofinancement</t>
  </si>
  <si>
    <t>Prêt</t>
  </si>
  <si>
    <t>Sous-total Autofinancement</t>
  </si>
  <si>
    <t>Certificats d'Economies d'Energie (CEE)</t>
  </si>
  <si>
    <t>Montants escomptés</t>
  </si>
  <si>
    <t>Agrofourniture</t>
  </si>
  <si>
    <t>Autres</t>
  </si>
  <si>
    <t>Région</t>
  </si>
  <si>
    <t>BPI</t>
  </si>
  <si>
    <r>
      <t xml:space="preserve">1/ Vous devez indiquer dans ce fichier - </t>
    </r>
    <r>
      <rPr>
        <b/>
        <sz val="10"/>
        <color theme="1"/>
        <rFont val="Arial"/>
        <family val="2"/>
      </rPr>
      <t>ligne par ligne - chaque poste de dépense</t>
    </r>
    <r>
      <rPr>
        <sz val="10"/>
        <color theme="1"/>
        <rFont val="Arial"/>
        <family val="2"/>
      </rPr>
      <t>. 
2/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Matériel informatique) dans l'onglet "Dépenses prévisionnelles" de la plateforme web de l'ADEME
3/ Lors du dépôt : vous devrez également </t>
    </r>
    <r>
      <rPr>
        <b/>
        <sz val="10"/>
        <color theme="1"/>
        <rFont val="Arial"/>
        <family val="2"/>
      </rPr>
      <t>déposer ce fichier complété</t>
    </r>
    <r>
      <rPr>
        <sz val="10"/>
        <color theme="1"/>
        <rFont val="Arial"/>
        <family val="2"/>
      </rPr>
      <t xml:space="preserve">, dans l'onglet "Ajout de documents" </t>
    </r>
  </si>
  <si>
    <t>Coût en € HTR</t>
  </si>
  <si>
    <t>Coût en €</t>
  </si>
  <si>
    <t>B- VOLET FINANCIER
ORPLAST</t>
  </si>
  <si>
    <t>Raison sociale de l'entreprise :</t>
  </si>
  <si>
    <t>Grande</t>
  </si>
  <si>
    <t>Nombre de jours</t>
  </si>
  <si>
    <t>Coût journalier chargé</t>
  </si>
  <si>
    <t>C- SYNTHESE DES COÛTS ET
PLAN DE FINANCEMENT</t>
  </si>
  <si>
    <t>Métropole</t>
  </si>
  <si>
    <t xml:space="preserve">D- L'entreprise est-elle en difficulté au regard de la réglementation européenne ? </t>
  </si>
  <si>
    <t>L’étude de diagnostic permet un état des lieux approfondi à caractère technique et/ou organisationnel de la situation avec une étude critique et comparative des différentes solutions envisageables.</t>
  </si>
  <si>
    <t>L'étude/conseil permet d’accompagner le maître d’ouvrage dans la réalisation de projets et notamment la détermination de sa faisabilité.</t>
  </si>
  <si>
    <t>Catégorie de personnel</t>
  </si>
  <si>
    <t>Comment compléter le fichier ?</t>
  </si>
  <si>
    <t>Les cellules que vous devez compléter sont sur un fonds bleu clair comme suit :</t>
  </si>
  <si>
    <t>Catégorie de dépenses  à reporter &gt;&gt;</t>
  </si>
  <si>
    <t>Equipements/investissements : Autre (à préciser ci-dessus)</t>
  </si>
  <si>
    <t>Fonctionnement : Frais internes de déplacements / Missions / Réceptions</t>
  </si>
  <si>
    <t>Aide écoorganismes</t>
  </si>
  <si>
    <t>AXE 1 : DIAGNOSTICS, ETUDES DE FAISABILITE, ESSAIS</t>
  </si>
  <si>
    <t>1) VÉRIFICATION DES RATIOS FINANCIERS</t>
  </si>
  <si>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</si>
  <si>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</si>
  <si>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</si>
  <si>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</si>
  <si>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</si>
  <si>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</si>
  <si>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</si>
  <si>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</si>
  <si>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</si>
  <si>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</si>
  <si>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</si>
  <si>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</si>
  <si>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</si>
  <si>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</si>
  <si>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</si>
  <si>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</si>
  <si>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</si>
  <si>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</si>
  <si>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</si>
  <si>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</si>
  <si>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</si>
  <si>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</si>
  <si>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</si>
  <si>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</si>
  <si>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</si>
  <si>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</si>
  <si>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</si>
  <si>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A :</t>
  </si>
  <si>
    <t xml:space="preserve">Emprunts obligataires convertibles </t>
  </si>
  <si>
    <t>DS</t>
  </si>
  <si>
    <t>Autres emprunts obligataires</t>
  </si>
  <si>
    <t>DT</t>
  </si>
  <si>
    <t>Emprunts et dettes auprès établissements de crédit</t>
  </si>
  <si>
    <t>DU</t>
  </si>
  <si>
    <t>Emrpunts et dettes financières diverses</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</si>
  <si>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</si>
  <si>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</si>
  <si>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</si>
  <si>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</si>
  <si>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</si>
  <si>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</si>
  <si>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</si>
  <si>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</si>
  <si>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</si>
  <si>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</si>
  <si>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</si>
  <si>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</si>
  <si>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</si>
  <si>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</si>
  <si>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</si>
  <si>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</si>
  <si>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</si>
  <si>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</si>
  <si>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</si>
  <si>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</si>
  <si>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</si>
  <si>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</si>
  <si>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</si>
  <si>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</si>
  <si>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</si>
  <si>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</si>
  <si>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2) DÉCLARATION SUR LA SANTÉ FINANCIÈRE</t>
  </si>
  <si>
    <r>
      <rPr>
        <b/>
        <sz val="11"/>
        <color theme="1"/>
        <rFont val="Arial"/>
        <family val="2"/>
      </rPr>
      <t>n'est pas</t>
    </r>
    <r>
      <rPr>
        <sz val="11"/>
        <color theme="1"/>
        <rFont val="Arial"/>
        <family val="2"/>
      </rPr>
      <t xml:space="preserve"> une</t>
    </r>
    <r>
      <rPr>
        <u/>
        <sz val="11"/>
        <color theme="1"/>
        <rFont val="Arial"/>
        <family val="2"/>
      </rPr>
      <t xml:space="preserve"> entreprise en difficulté</t>
    </r>
    <r>
      <rPr>
        <sz val="11"/>
        <color theme="1"/>
        <rFont val="Arial"/>
        <family val="2"/>
      </rPr>
      <t xml:space="preserve"> au sens de la réglementation communautaire (voir encadré)</t>
    </r>
  </si>
  <si>
    <r>
      <t>est une entreprise devenue en difficulté au sens de la réglementation communautaire</t>
    </r>
    <r>
      <rPr>
        <u/>
        <sz val="11"/>
        <color theme="1"/>
        <rFont val="Arial"/>
        <family val="2"/>
      </rPr>
      <t xml:space="preserve"> après le 30/06/2021 :</t>
    </r>
  </si>
  <si>
    <r>
      <t xml:space="preserve">est devenue en difficulté </t>
    </r>
    <r>
      <rPr>
        <b/>
        <sz val="11"/>
        <color theme="1"/>
        <rFont val="Arial"/>
        <family val="2"/>
      </rPr>
      <t>avant le 31/12/2021</t>
    </r>
    <r>
      <rPr>
        <sz val="11"/>
        <color theme="1"/>
        <rFont val="Arial"/>
        <family val="2"/>
      </rPr>
      <t xml:space="preserve"> et ne fait pas l'objet d'une procédure collective d'insolvabilité en vertu du droit national (sauvegarde, redressement ou liquidation judiciaires) ET n'a pas bénéficié d'une aide au sauvetage ou d'une aide à la restructuration</t>
    </r>
  </si>
  <si>
    <r>
      <t xml:space="preserve">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 
</t>
    </r>
    <r>
      <rPr>
        <i/>
        <sz val="10"/>
        <color theme="1"/>
        <rFont val="Arial"/>
        <family val="2"/>
      </rPr>
      <t>«entreprise en difficulté»: une entreprise remplissant au moins une des conditions suivantes:
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c) lorsque l'entreprise fait l'objet d'une procédure collective d'insolvabilité ou remplit, selon le droit national qui lui est applicable, les conditions de soumission à une procédure collective d'insolvabilité à la demande de ses créanciers,
d) lorsque l'entreprise a bénéficié d'une aide au sauvetage et n'a pas encore remboursé le prêt ou mis fin à la garantie, ou a bénéficié d'une aide à la restructuration et est toujours soumise à un plan de restructuration,
e) dans le cas d'une entreprise autre qu'une PME, lorsque depuis les deux exercices précédents:
1) le ratio emprunts/capitaux propres de l'entreprise est supérieur à 7,5; et
2) le ratio de couverture des intérêts de l'entreprise, calculé sur la base de l'EBITDA, est inférieur à 1,0;</t>
    </r>
  </si>
  <si>
    <t>DECLARATION DES AIDES DE MINIMIS</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</si>
  <si>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</si>
  <si>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t>n'avoir reçu aucune aide de minimis durant les trois derniers exercices fiscaux, dont celui en cours à la date de la présente déclaration.</t>
  </si>
  <si>
    <t xml:space="preserve">avoir reçu ou demandé durant les trois derniers exercices fiscaux, dont celui en cours à la date de la présente attestation, </t>
  </si>
  <si>
    <t>les aide de minimis suivantes :</t>
  </si>
  <si>
    <r>
      <rPr>
        <b/>
        <sz val="11"/>
        <color theme="1"/>
        <rFont val="Calibri"/>
        <family val="2"/>
        <scheme val="minor"/>
      </rPr>
      <t>Consignes pour le remplissage :</t>
    </r>
    <r>
      <rPr>
        <sz val="11"/>
        <color theme="1"/>
        <rFont val="Calibri"/>
        <family val="2"/>
        <scheme val="minor"/>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</si>
  <si>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Date d'octroi 
ou de demande</t>
  </si>
  <si>
    <t xml:space="preserve">Organisme  </t>
  </si>
  <si>
    <t>Base juridique de minimis</t>
  </si>
  <si>
    <t>Montant sollicité</t>
  </si>
  <si>
    <t>Montant obtenu</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</si>
  <si>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</si>
  <si>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</si>
  <si>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Règlement (UE) n°1407/2013 de la Commission du 18/12/2013</t>
  </si>
  <si>
    <t xml:space="preserve"> relatif à l'application des articles 107 et 108 du TFUE aux aides de minimis (de minimis général)</t>
  </si>
  <si>
    <t>Règlement (UE) n°360/2012 de la Commission du 25/04/2012</t>
  </si>
  <si>
    <t>relatif à l'application des articles 107 et 108 du TFUE aux aides de minimis accordées à des entreprises fournissant des SIEG (de minimis SIEG)</t>
  </si>
  <si>
    <t>Règlement (UE) n°1408/2013 modifié de la Commission du 18/12/2013</t>
  </si>
  <si>
    <t>relatif à l'application des articles 107 et 108 du TFUE aux aides de minimis dans le secteur de l'agriculture (de minimis agricole)</t>
  </si>
  <si>
    <t>Règlement (UE) n°717/2014 de la Commission du 27/06/2014</t>
  </si>
  <si>
    <t>relatif à l'application des articles 107 et 108 du TFUE aux aides de minimis dans le secteur de la pêche et de l'aquaculture</t>
  </si>
  <si>
    <t>Fonctionnement : Prestations extérieures - Formation /  Animation</t>
  </si>
  <si>
    <t>La déclaration dans la partie 2 de cet onglet doit être complétée, imprimée, signée par le représentant légal puis scannée et jointe dans le dossier</t>
  </si>
  <si>
    <t>Thématique</t>
  </si>
  <si>
    <t>Plastiques</t>
  </si>
  <si>
    <t>Projet_Plastiques</t>
  </si>
  <si>
    <t>Materiau_Plastiques</t>
  </si>
  <si>
    <t>Provenance_Plastiques</t>
  </si>
  <si>
    <t>Debouche_Plastiques</t>
  </si>
  <si>
    <t>Textiles</t>
  </si>
  <si>
    <t>Projet_Textiles</t>
  </si>
  <si>
    <t>Materiau_Textiles</t>
  </si>
  <si>
    <t>Provenance_Textiles</t>
  </si>
  <si>
    <t>Debouche_Textiles</t>
  </si>
  <si>
    <t>Métaux et batteries</t>
  </si>
  <si>
    <t>Projet_MétauxBatteries</t>
  </si>
  <si>
    <t>Materiau_MetauxBatteries</t>
  </si>
  <si>
    <t>Provenance_MetauxBatteries</t>
  </si>
  <si>
    <t>Debouche_MetauxBatteries</t>
  </si>
  <si>
    <t>Bois</t>
  </si>
  <si>
    <t>Projet_Bois</t>
  </si>
  <si>
    <t>Materiau_Bois</t>
  </si>
  <si>
    <t>Provenance_Bois</t>
  </si>
  <si>
    <t>Debouche_Bois</t>
  </si>
  <si>
    <t>Papier - carton</t>
  </si>
  <si>
    <t>Projet_Papier_Carton</t>
  </si>
  <si>
    <t>Materiau_Papier_Carton</t>
  </si>
  <si>
    <t>Provenance_Papier_Carton</t>
  </si>
  <si>
    <t>Debouche_Papier_Carton</t>
  </si>
  <si>
    <t>Verre et autres matériaux du bâtiment</t>
  </si>
  <si>
    <t>Projet_Verre_AutreBat</t>
  </si>
  <si>
    <t>Materiau_Verre_AutreBat</t>
  </si>
  <si>
    <t>Provenance_Verre_AutreBat</t>
  </si>
  <si>
    <t>Debouche_Verre_AutreBat</t>
  </si>
  <si>
    <t>Objectif ciblé</t>
  </si>
  <si>
    <t>Type de projet</t>
  </si>
  <si>
    <t>Création d'activité</t>
  </si>
  <si>
    <t>Préparation / surtri / contôle qualité du déchet</t>
  </si>
  <si>
    <t>Augmentation d'activité / capacité</t>
  </si>
  <si>
    <t>Production de MPR (régénération / recyclage)</t>
  </si>
  <si>
    <t>Amélioration de la qualité</t>
  </si>
  <si>
    <t>Incorporation de MPR dans un produit</t>
  </si>
  <si>
    <t>Amélioration de la performance</t>
  </si>
  <si>
    <t>Reconditionnement batteries</t>
  </si>
  <si>
    <t>Remanufacturing batteries</t>
  </si>
  <si>
    <t>Sous-type de Matière / materiau du déchet  majoritaire dans les flux</t>
  </si>
  <si>
    <t>Thermoplastique</t>
  </si>
  <si>
    <t>Fibre majoritairement synthétique</t>
  </si>
  <si>
    <t>Batteries lithium</t>
  </si>
  <si>
    <t>NC</t>
  </si>
  <si>
    <t>Verre</t>
  </si>
  <si>
    <t>Thermodurcissable</t>
  </si>
  <si>
    <t>Fibre non synthétique ou mélange</t>
  </si>
  <si>
    <t>Autres batteries</t>
  </si>
  <si>
    <t>Laines minérales</t>
  </si>
  <si>
    <t xml:space="preserve">Composite </t>
  </si>
  <si>
    <t>Métaux aimants permanents</t>
  </si>
  <si>
    <t>Plâtre</t>
  </si>
  <si>
    <t>Elastomère</t>
  </si>
  <si>
    <t>terres rares hors aimants </t>
  </si>
  <si>
    <t>Dérivés ciment / béton</t>
  </si>
  <si>
    <t>Ferreux et alliages ferreux</t>
  </si>
  <si>
    <t xml:space="preserve">Autres </t>
  </si>
  <si>
    <t>Aluminium, cuivre et leurs alliages</t>
  </si>
  <si>
    <t>Métaux précieux</t>
  </si>
  <si>
    <t>Provenance déchet</t>
  </si>
  <si>
    <t>Vêtement et linge ménager</t>
  </si>
  <si>
    <t>Bâtiment</t>
  </si>
  <si>
    <t>Ameublement ou décoration</t>
  </si>
  <si>
    <t>Vêtement et linge professionnel</t>
  </si>
  <si>
    <t>Emballages</t>
  </si>
  <si>
    <t xml:space="preserve">Emballages </t>
  </si>
  <si>
    <t>Bâteau</t>
  </si>
  <si>
    <t>Ameublement</t>
  </si>
  <si>
    <t>Transports</t>
  </si>
  <si>
    <t>Bâtiment (PMCB)</t>
  </si>
  <si>
    <t>Textile technique</t>
  </si>
  <si>
    <t>Energies renouvelables</t>
  </si>
  <si>
    <t>NSP/NC (incorporation seule)</t>
  </si>
  <si>
    <t>Outils bricolage et jardinage</t>
  </si>
  <si>
    <t>Bâtiment (moquette permanente)</t>
  </si>
  <si>
    <t>EEE divers</t>
  </si>
  <si>
    <t>Équipements électriques et électroniques (DEEE)</t>
  </si>
  <si>
    <t>Piles et accumulateurs divers</t>
  </si>
  <si>
    <t>Emballages industriels &amp; commerciaux (DEIC)</t>
  </si>
  <si>
    <t>Emballages ménagers</t>
  </si>
  <si>
    <t>Emballages de la restauration</t>
  </si>
  <si>
    <t>Jouets</t>
  </si>
  <si>
    <t>Produits du sports et loisirs</t>
  </si>
  <si>
    <t>Pneumatiques</t>
  </si>
  <si>
    <t>Textiles (TLC)</t>
  </si>
  <si>
    <t>Textiles sanitaires</t>
  </si>
  <si>
    <t>VHU</t>
  </si>
  <si>
    <t>Vaisselles collectives ou individuelles</t>
  </si>
  <si>
    <t xml:space="preserve">Fournitures de bureaux </t>
  </si>
  <si>
    <t>Autres ou multiple</t>
  </si>
  <si>
    <t>Post-production tous secteurs confondus (hors chute interne)</t>
  </si>
  <si>
    <t>Type de débouché de la MPR</t>
  </si>
  <si>
    <t xml:space="preserve">Produits semi-finis pour l'industrie </t>
  </si>
  <si>
    <t>Fil</t>
  </si>
  <si>
    <t>Panneaux</t>
  </si>
  <si>
    <t>Papier</t>
  </si>
  <si>
    <t>Compounds pour l'industrie</t>
  </si>
  <si>
    <t>Isolant</t>
  </si>
  <si>
    <t>Isolant / ouate</t>
  </si>
  <si>
    <t>NC (prépa/surtri seul)</t>
  </si>
  <si>
    <t>NSP/NC (prépa/surtri seul)</t>
  </si>
  <si>
    <t>Emballages industriels &amp; commerciaux (EIC)</t>
  </si>
  <si>
    <t>Secteur automobile / transport</t>
  </si>
  <si>
    <t>THEMATIQUE</t>
  </si>
  <si>
    <t>Sous-type de matériau</t>
  </si>
  <si>
    <t>NOM DU PROJET</t>
  </si>
  <si>
    <t>zone de texte</t>
  </si>
  <si>
    <t>Type d'études</t>
  </si>
  <si>
    <t>Diagnostic</t>
  </si>
  <si>
    <t>Etudes d'opportunité</t>
  </si>
  <si>
    <t>Etude de faisabilité</t>
  </si>
  <si>
    <t>Autre étude</t>
  </si>
  <si>
    <t>Essais paramètres et machines</t>
  </si>
  <si>
    <t>Essais caractérisation matière</t>
  </si>
  <si>
    <t>Essais utilisation MPR</t>
  </si>
  <si>
    <t>Essais augmentation MPR</t>
  </si>
  <si>
    <t>Autres essais</t>
  </si>
  <si>
    <t>Provenance majoritaire du déchet traité ou à l'origine de la MPR utiliséée (si connue)</t>
  </si>
  <si>
    <t>Débouché majoritaire de la MPRsi connu ou du produit l'utilisant</t>
  </si>
  <si>
    <t xml:space="preserve">Durée du diagnostic, de l'étude ou des essais (en nombre de mois) </t>
  </si>
  <si>
    <t xml:space="preserve">Date prévisionnelle du début du diagnostic, de l'étude ou des essais (en nombre de mois) </t>
  </si>
  <si>
    <t>Augmentation taux d'incorporation MPR</t>
  </si>
  <si>
    <t>1ère incorporation MPR</t>
  </si>
  <si>
    <t>1ère incorporation MPR + chutes internes</t>
  </si>
  <si>
    <t>Augmentation taux d'incorporation MPR + chutes internes</t>
  </si>
  <si>
    <r>
      <rPr>
        <b/>
        <sz val="11"/>
        <color rgb="FFC00000"/>
        <rFont val="Calibri"/>
        <family val="2"/>
        <scheme val="minor"/>
      </rPr>
      <t xml:space="preserve">Le projet vise à réaliser :
</t>
    </r>
    <r>
      <rPr>
        <sz val="11"/>
        <color rgb="FFC00000"/>
        <rFont val="Calibri"/>
        <family val="2"/>
        <scheme val="minor"/>
      </rPr>
      <t xml:space="preserve"> </t>
    </r>
    <r>
      <rPr>
        <i/>
        <sz val="11"/>
        <color theme="1"/>
        <rFont val="Calibri"/>
        <family val="2"/>
        <scheme val="minor"/>
      </rPr>
      <t>(si plusieurs diagnotics, études ou essais sont visés par le projet, vous pouvez remplir jusqu'à 3 cases dans les 3 cases bleu suivantes)</t>
    </r>
  </si>
  <si>
    <t>Description synthétique des diagnostics, études, ou essais, si nécessaire description synthétique du projet ciblé par ces derniers (non confidentielle) :</t>
  </si>
  <si>
    <t>A- Descriptif technique des diagnostics, études et / ou essais</t>
  </si>
  <si>
    <r>
      <t>Etapes visées par le projet  d'investissement éventuel ciblé par le diagnostic, les études de faisabilité, les essais</t>
    </r>
    <r>
      <rPr>
        <i/>
        <sz val="11"/>
        <color rgb="FF000000"/>
        <rFont val="Calibri"/>
        <family val="2"/>
      </rPr>
      <t xml:space="preserve"> (si plusieurs étapes concernées, possibilité d'indiquer jusqu'à 3 étapes dans les 3 cases bleues suivantes)</t>
    </r>
  </si>
  <si>
    <t>Objectif principal du projet d'investissement ciblé par le diagnostic, les études de faisabilité, les essais :</t>
  </si>
  <si>
    <r>
      <t xml:space="preserve">Si connu, évaluation du nombre de tonnes par an préparées/sutriés/contrôlées, régénérées ou incorporées, hors chutes </t>
    </r>
    <r>
      <rPr>
        <b/>
        <u/>
        <sz val="11"/>
        <color theme="1"/>
        <rFont val="Calibri"/>
        <family val="2"/>
        <scheme val="minor"/>
      </rPr>
      <t>internes</t>
    </r>
  </si>
  <si>
    <r>
      <t xml:space="preserve">Si connu, évaluation du Nombre de tonnes par an de </t>
    </r>
    <r>
      <rPr>
        <b/>
        <u/>
        <sz val="11"/>
        <color theme="1"/>
        <rFont val="Calibri"/>
        <family val="2"/>
        <scheme val="minor"/>
      </rPr>
      <t>chutes internes</t>
    </r>
    <r>
      <rPr>
        <b/>
        <sz val="11"/>
        <color theme="1"/>
        <rFont val="Calibri"/>
        <family val="2"/>
        <scheme val="minor"/>
      </rPr>
      <t xml:space="preserve"> préparées/sutriés/contrôlées, régénérées ou incorporées</t>
    </r>
  </si>
  <si>
    <t>Si connue, date espérée de début du projet d'investissement</t>
  </si>
  <si>
    <t xml:space="preserve">Si ce projet d'investissement fait l'objet d'une décision après diagnostic, études ou essais : </t>
  </si>
  <si>
    <t>Certification volontaire</t>
  </si>
  <si>
    <t>Raison sociale de l'entreprise  pilote</t>
  </si>
  <si>
    <t>Projet Mono / multi-partenaire</t>
  </si>
  <si>
    <t>Nombre prévisionnel de diagnostics :</t>
  </si>
  <si>
    <t>Nombre prévisionnel d'accompagnements de projet :</t>
  </si>
  <si>
    <t>Poste de dépenses : équipements / Investissements  (en particulier pour les essais)</t>
  </si>
  <si>
    <t>Descriptif des diagnostics, études ou essais</t>
  </si>
  <si>
    <r>
      <t>est une entreprise devenue en difficulté au sens de la réglementation communautaire</t>
    </r>
    <r>
      <rPr>
        <b/>
        <sz val="11"/>
        <color theme="1"/>
        <rFont val="Arial"/>
        <family val="2"/>
      </rPr>
      <t xml:space="preserve"> </t>
    </r>
    <r>
      <rPr>
        <u/>
        <sz val="11"/>
        <color theme="1"/>
        <rFont val="Arial"/>
        <family val="2"/>
      </rPr>
      <t>entre le 01/01/2020 et le 30/06/2021</t>
    </r>
  </si>
  <si>
    <t xml:space="preserve">Tous les onglets A, B, C,D et E comportent des cellules à compléter. </t>
  </si>
  <si>
    <t>Descriptif du projet potentiel visé par la phase études / essais</t>
  </si>
  <si>
    <t>Si votre projet est un projet multipartenaire, conserver un seul onglet "A" en mettant le nom de l'entreprise pilote ou cheffe de file. Puis dupliquez les onglet B, C, D, E pour chaque partenaire. Chaque partenaire remplit ses onglets B, C, D, E</t>
  </si>
  <si>
    <t>La Déclaration de Santé Financière et la Déclaration d'Aides de Minimis sont à imprimer, faire signer par le représentant légal de l'entreprise, et scanner pour ajout au dossier (ou PDF avec outil de signature électronique)</t>
  </si>
  <si>
    <t>NOTICE de l'annexe 4  de l'Appel à projets "ORMAT" - Axe 1 Diagnostics / études / essais</t>
  </si>
  <si>
    <t>En cas de difficulté de compréhension ou de remplissage, veuillez contacter votre référent en DR -voir Annexe en fin de Cahier des Charges de l'Appel à Projets</t>
  </si>
  <si>
    <t>Mail  du point de contact financeur</t>
  </si>
  <si>
    <t>Merci de renommer ce fichier en remplaçant "Thème Matériau" et "Nom Projet" par la thématique et le nom effectifs de votre projet dans la dénomination du fichier.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</si>
</sst>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0\ &quot;€&quot;;[Red]\-#,##0\ &quot;€&quot;"/>
    <numFmt numFmtId="7" formatCode="#,##0.00\ &quot;€&quot;;\-#,##0.00\ &quot;€&quot;"/>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0.0%"/>
    <numFmt numFmtId="172" formatCode="#,##0.0&quot; t/an&quot;"/>
    <numFmt numFmtId="173" formatCode="_-* #,##0_-;\-* #,##0_-;_-* &quot;-&quot;??_-;_-@_-"/>
    <numFmt numFmtId="174" formatCode="_-* #,##0\ &quot;€&quot;_-;\-* #,##0\ &quot;€&quot;_-;_-* &quot;-&quot;??\ &quot;€&quot;_-;_-@_-"/>
    <numFmt numFmtId="175" formatCode="&quot; &quot;* #,##0.00&quot; &quot;;&quot;-&quot;* #,##0.00&quot; &quot;;&quot; &quot;* &quot;-&quot;#&quot; &quot;;&quot; &quot;@&quot; &quot;"/>
    <numFmt numFmtId="176" formatCode="#,##0&quot; &quot;;&quot;-&quot;#,##0&quot; &quot;"/>
    <numFmt numFmtId="177" formatCode="#,##0.00&quot; &quot;;&quot;-&quot;#,##0.00&quot; &quot;"/>
    <numFmt numFmtId="178" formatCode="[$-F800]dddd\,\ mmmm\ dd\,\ yyyy"/>
  </numFmts>
  <fonts count="83"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2"/>
      <color theme="1"/>
      <name val="Arial"/>
      <family val="2"/>
    </font>
    <font>
      <u/>
      <sz val="11"/>
      <color theme="10"/>
      <name val="Arial"/>
      <family val="2"/>
    </font>
    <font>
      <u/>
      <sz val="11"/>
      <color theme="1"/>
      <name val="Arial"/>
      <family val="2"/>
    </font>
    <font>
      <sz val="11"/>
      <color theme="1"/>
      <name val="Calibri"/>
      <family val="2"/>
      <scheme val="minor"/>
    </font>
    <font>
      <b/>
      <sz val="11"/>
      <color theme="1"/>
      <name val="Calibri"/>
      <family val="2"/>
      <scheme val="minor"/>
    </font>
    <font>
      <b/>
      <sz val="16"/>
      <color rgb="FFC00000"/>
      <name val="Arial"/>
      <family val="2"/>
    </font>
    <font>
      <b/>
      <sz val="10"/>
      <color theme="0"/>
      <name val="Arial"/>
      <family val="2"/>
    </font>
    <font>
      <b/>
      <sz val="18"/>
      <color theme="0"/>
      <name val="Arial"/>
      <family val="2"/>
    </font>
    <font>
      <sz val="10"/>
      <color theme="4"/>
      <name val="Arial"/>
      <family val="2"/>
    </font>
    <font>
      <sz val="11"/>
      <color rgb="FFFFFFFF"/>
      <name val="Calibri"/>
      <family val="2"/>
      <scheme val="minor"/>
    </font>
    <font>
      <sz val="10"/>
      <color theme="0"/>
      <name val="Arial"/>
      <family val="2"/>
    </font>
    <font>
      <b/>
      <sz val="10"/>
      <color rgb="FFC00000"/>
      <name val="Arial"/>
      <family val="2"/>
    </font>
    <font>
      <b/>
      <sz val="16"/>
      <color theme="0"/>
      <name val="Arial"/>
      <family val="2"/>
    </font>
    <font>
      <sz val="9"/>
      <color indexed="81"/>
      <name val="Tahoma"/>
      <family val="2"/>
    </font>
    <font>
      <i/>
      <sz val="10"/>
      <color theme="0" tint="-0.499984740745262"/>
      <name val="Arial"/>
      <family val="2"/>
    </font>
    <font>
      <u/>
      <sz val="10"/>
      <color theme="10"/>
      <name val="Arial"/>
      <family val="2"/>
    </font>
    <font>
      <sz val="14"/>
      <color theme="1"/>
      <name val="Arial"/>
      <family val="2"/>
    </font>
    <font>
      <b/>
      <sz val="14"/>
      <color theme="1"/>
      <name val="Arial"/>
      <family val="2"/>
    </font>
    <font>
      <sz val="4"/>
      <color theme="0"/>
      <name val="Arial"/>
      <family val="2"/>
    </font>
    <font>
      <sz val="4"/>
      <color theme="1"/>
      <name val="Arial"/>
      <family val="2"/>
    </font>
    <font>
      <b/>
      <sz val="4"/>
      <color rgb="FFC00000"/>
      <name val="Arial"/>
      <family val="2"/>
    </font>
    <font>
      <sz val="4"/>
      <color theme="0" tint="-0.499984740745262"/>
      <name val="Arial"/>
      <family val="2"/>
    </font>
    <font>
      <i/>
      <sz val="11"/>
      <color theme="1"/>
      <name val="Calibri"/>
      <family val="2"/>
      <scheme val="minor"/>
    </font>
    <font>
      <b/>
      <sz val="11"/>
      <color indexed="81"/>
      <name val="Tahoma"/>
      <family val="2"/>
    </font>
    <font>
      <i/>
      <sz val="10"/>
      <name val="Calibri"/>
      <family val="2"/>
      <scheme val="minor"/>
    </font>
    <font>
      <b/>
      <sz val="11"/>
      <name val="Calibri"/>
      <family val="2"/>
      <scheme val="minor"/>
    </font>
    <font>
      <b/>
      <u/>
      <sz val="10"/>
      <color rgb="FF002060"/>
      <name val="Arial"/>
      <family val="2"/>
    </font>
    <font>
      <b/>
      <sz val="11"/>
      <color theme="0"/>
      <name val="Calibri"/>
      <family val="2"/>
      <scheme val="minor"/>
    </font>
    <font>
      <sz val="11"/>
      <color rgb="FFFF0000"/>
      <name val="Calibri"/>
      <family val="2"/>
      <scheme val="minor"/>
    </font>
    <font>
      <b/>
      <sz val="11"/>
      <color rgb="FFFF0000"/>
      <name val="Arial"/>
      <family val="2"/>
    </font>
    <font>
      <sz val="11"/>
      <color rgb="FF000000"/>
      <name val="Calibri"/>
      <family val="2"/>
    </font>
    <font>
      <sz val="11"/>
      <color rgb="FF000000"/>
      <name val="Arial"/>
      <family val="2"/>
    </font>
    <font>
      <b/>
      <sz val="18"/>
      <color rgb="FFFFFFFF"/>
      <name val="Arial"/>
      <family val="2"/>
    </font>
    <font>
      <b/>
      <sz val="11"/>
      <color rgb="FFFFFFFF"/>
      <name val="Arial"/>
      <family val="2"/>
    </font>
    <font>
      <b/>
      <sz val="11"/>
      <color rgb="FF16365C"/>
      <name val="Arial"/>
      <family val="2"/>
    </font>
    <font>
      <b/>
      <sz val="11"/>
      <color rgb="FF92D050"/>
      <name val="Arial"/>
      <family val="2"/>
    </font>
    <font>
      <b/>
      <sz val="20"/>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i/>
      <u/>
      <sz val="11"/>
      <color rgb="FFC00000"/>
      <name val="Arial"/>
      <family val="2"/>
    </font>
    <font>
      <b/>
      <sz val="11"/>
      <color theme="0"/>
      <name val="Calibri"/>
      <family val="2"/>
    </font>
    <font>
      <b/>
      <sz val="18"/>
      <color rgb="FFC00000"/>
      <name val="Arial"/>
      <family val="2"/>
    </font>
    <font>
      <b/>
      <sz val="11"/>
      <color rgb="FF000000"/>
      <name val="Calibri"/>
      <family val="2"/>
    </font>
    <font>
      <sz val="11"/>
      <color theme="0" tint="-0.14999847407452621"/>
      <name val="Calibri"/>
      <family val="2"/>
    </font>
    <font>
      <sz val="11"/>
      <color rgb="FFFF0000"/>
      <name val="Calibri"/>
      <family val="2"/>
    </font>
    <font>
      <i/>
      <sz val="11"/>
      <color rgb="FF000000"/>
      <name val="Calibri"/>
      <family val="2"/>
    </font>
    <font>
      <b/>
      <sz val="11"/>
      <color rgb="FFC00000"/>
      <name val="Calibri"/>
      <family val="2"/>
    </font>
    <font>
      <b/>
      <sz val="11"/>
      <color rgb="FFC00000"/>
      <name val="Calibri"/>
      <family val="2"/>
      <scheme val="minor"/>
    </font>
    <font>
      <sz val="11"/>
      <color rgb="FFC00000"/>
      <name val="Calibri"/>
      <family val="2"/>
      <scheme val="minor"/>
    </font>
    <font>
      <b/>
      <u/>
      <sz val="11"/>
      <color theme="1"/>
      <name val="Calibri"/>
      <family val="2"/>
      <scheme val="minor"/>
    </font>
    <font>
      <b/>
      <sz val="11"/>
      <name val="Calibri"/>
      <family val="2"/>
    </font>
    <font>
      <b/>
      <sz val="9"/>
      <color indexed="81"/>
      <name val="Tahoma"/>
      <family val="2"/>
    </font>
    <font>
      <u/>
      <sz val="11"/>
      <color theme="1"/>
      <name val="Calibri"/>
      <family val="2"/>
      <scheme val="minor"/>
    </font>
    <font>
      <sz val="9"/>
      <color indexed="81"/>
      <name val="Tahoma"/>
      <charset val="1"/>
    </font>
    <font>
      <b/>
      <sz val="9"/>
      <color indexed="81"/>
      <name val="Tahoma"/>
      <charset val="1"/>
    </font>
  </fonts>
  <fills count="2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249977111117893"/>
        <bgColor theme="4" tint="0.79998168889431442"/>
      </patternFill>
    </fill>
    <fill>
      <patternFill patternType="solid">
        <fgColor theme="3" tint="0.39997558519241921"/>
        <bgColor theme="4" tint="0.79998168889431442"/>
      </patternFill>
    </fill>
    <fill>
      <patternFill patternType="solid">
        <fgColor rgb="FFFFFFFF"/>
        <bgColor rgb="FFFFFFFF"/>
      </patternFill>
    </fill>
    <fill>
      <patternFill patternType="solid">
        <fgColor rgb="FF16365C"/>
        <bgColor rgb="FF16365C"/>
      </patternFill>
    </fill>
    <fill>
      <patternFill patternType="solid">
        <fgColor rgb="FFD9E1F2"/>
        <bgColor rgb="FFD9E1F2"/>
      </patternFill>
    </fill>
    <fill>
      <patternFill patternType="solid">
        <fgColor rgb="FF92D050"/>
        <bgColor rgb="FF92D050"/>
      </patternFill>
    </fill>
    <fill>
      <patternFill patternType="solid">
        <fgColor theme="5"/>
        <bgColor indexed="64"/>
      </patternFill>
    </fill>
    <fill>
      <patternFill patternType="solid">
        <fgColor theme="0" tint="-0.14999847407452621"/>
        <bgColor theme="4" tint="0.79998168889431442"/>
      </patternFill>
    </fill>
    <fill>
      <patternFill patternType="solid">
        <fgColor theme="0" tint="-0.14999847407452621"/>
        <bgColor rgb="FFFFFFFF"/>
      </patternFill>
    </fill>
    <fill>
      <patternFill patternType="solid">
        <fgColor theme="4"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rgb="FFFF0000"/>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4" tint="0.79998168889431442"/>
        <bgColor rgb="FFD9E1F2"/>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medium">
        <color indexed="64"/>
      </right>
      <top style="thin">
        <color rgb="FFC00000"/>
      </top>
      <bottom style="thin">
        <color rgb="FFC00000"/>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auto="1"/>
      </right>
      <top style="thin">
        <color auto="1"/>
      </top>
      <bottom/>
      <diagonal/>
    </border>
    <border>
      <left style="thin">
        <color indexed="64"/>
      </left>
      <right style="thin">
        <color auto="1"/>
      </right>
      <top/>
      <bottom/>
      <diagonal/>
    </border>
    <border>
      <left/>
      <right/>
      <top/>
      <bottom style="hair">
        <color indexed="64"/>
      </bottom>
      <diagonal/>
    </border>
    <border>
      <left/>
      <right/>
      <top style="hair">
        <color indexed="64"/>
      </top>
      <bottom style="hair">
        <color indexed="64"/>
      </bottom>
      <diagonal/>
    </border>
    <border>
      <left/>
      <right style="hair">
        <color indexed="64"/>
      </right>
      <top style="thin">
        <color rgb="FFC00000"/>
      </top>
      <bottom style="hair">
        <color indexed="64"/>
      </bottom>
      <diagonal/>
    </border>
    <border>
      <left/>
      <right/>
      <top style="thin">
        <color rgb="FFC00000"/>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thin">
        <color rgb="FFC00000"/>
      </bottom>
      <diagonal/>
    </border>
    <border>
      <left/>
      <right/>
      <top style="hair">
        <color indexed="64"/>
      </top>
      <bottom style="thin">
        <color rgb="FFC00000"/>
      </bottom>
      <diagonal/>
    </border>
    <border>
      <left style="thin">
        <color rgb="FF000000"/>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style="thin">
        <color rgb="FF000000"/>
      </right>
      <top style="thin">
        <color rgb="FF000000"/>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right/>
      <top style="hair">
        <color indexed="64"/>
      </top>
      <bottom/>
      <diagonal/>
    </border>
    <border>
      <left style="hair">
        <color indexed="64"/>
      </left>
      <right style="hair">
        <color theme="0" tint="-0.499984740745262"/>
      </right>
      <top/>
      <bottom style="hair">
        <color indexed="64"/>
      </bottom>
      <diagonal/>
    </border>
    <border>
      <left/>
      <right style="hair">
        <color theme="0" tint="-0.499984740745262"/>
      </right>
      <top/>
      <bottom style="hair">
        <color indexed="64"/>
      </bottom>
      <diagonal/>
    </border>
    <border>
      <left style="hair">
        <color indexed="64"/>
      </left>
      <right/>
      <top/>
      <bottom/>
      <diagonal/>
    </border>
    <border>
      <left style="hair">
        <color indexed="64"/>
      </left>
      <right style="hair">
        <color indexed="64"/>
      </right>
      <top/>
      <bottom/>
      <diagonal/>
    </border>
    <border>
      <left style="thin">
        <color theme="0" tint="-0.499984740745262"/>
      </left>
      <right/>
      <top style="thin">
        <color theme="0" tint="-0.499984740745262"/>
      </top>
      <bottom style="thin">
        <color theme="0" tint="-0.499984740745262"/>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s>
  <cellStyleXfs count="14">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9" fontId="27" fillId="0" borderId="0" applyFont="0" applyFill="0" applyBorder="0" applyAlignment="0" applyProtection="0"/>
    <xf numFmtId="0" fontId="54" fillId="0" borderId="0"/>
    <xf numFmtId="175" fontId="54" fillId="0" borderId="0" applyFont="0" applyFill="0" applyBorder="0" applyAlignment="0" applyProtection="0"/>
    <xf numFmtId="0" fontId="23" fillId="0" borderId="0" applyNumberFormat="0" applyFill="0" applyBorder="0" applyAlignment="0" applyProtection="0"/>
    <xf numFmtId="0" fontId="27" fillId="0" borderId="0"/>
  </cellStyleXfs>
  <cellXfs count="45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0" fillId="0" borderId="0" xfId="0" applyFont="1" applyAlignment="1">
      <alignment horizontal="left" vertical="center"/>
    </xf>
    <xf numFmtId="0" fontId="7" fillId="0" borderId="0" xfId="0" applyFont="1" applyAlignment="1">
      <alignment horizontal="right" vertical="center"/>
    </xf>
    <xf numFmtId="0" fontId="31" fillId="0" borderId="0" xfId="0" applyFont="1" applyAlignment="1">
      <alignment horizontal="left" vertical="center"/>
    </xf>
    <xf numFmtId="0" fontId="30" fillId="5" borderId="0" xfId="0" applyFont="1" applyFill="1" applyAlignment="1">
      <alignment vertical="center" wrapText="1"/>
    </xf>
    <xf numFmtId="0" fontId="30" fillId="5" borderId="0" xfId="0" applyFont="1" applyFill="1" applyAlignment="1">
      <alignment horizontal="center" vertical="center" wrapText="1"/>
    </xf>
    <xf numFmtId="169" fontId="35" fillId="2" borderId="17" xfId="0" applyNumberFormat="1" applyFont="1" applyFill="1" applyBorder="1" applyAlignment="1">
      <alignment vertical="center"/>
    </xf>
    <xf numFmtId="169" fontId="35" fillId="0" borderId="0" xfId="0" applyNumberFormat="1" applyFont="1" applyAlignment="1">
      <alignment vertical="center"/>
    </xf>
    <xf numFmtId="0" fontId="3" fillId="4" borderId="0" xfId="0" applyFont="1" applyFill="1" applyAlignment="1" applyProtection="1">
      <alignment horizontal="left"/>
      <protection locked="0"/>
    </xf>
    <xf numFmtId="0" fontId="38" fillId="4" borderId="0" xfId="0" applyFont="1" applyFill="1" applyAlignment="1" applyProtection="1">
      <alignment horizontal="left" vertical="center"/>
      <protection locked="0"/>
    </xf>
    <xf numFmtId="0" fontId="3" fillId="4" borderId="23" xfId="0"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2" xfId="0" applyFont="1" applyFill="1" applyBorder="1" applyAlignment="1" applyProtection="1">
      <alignment horizontal="left" vertical="center" wrapText="1"/>
      <protection locked="0"/>
    </xf>
    <xf numFmtId="0" fontId="3" fillId="4" borderId="23" xfId="0" applyFont="1" applyFill="1" applyBorder="1" applyAlignment="1" applyProtection="1">
      <alignment horizontal="left" vertical="center"/>
      <protection locked="0"/>
    </xf>
    <xf numFmtId="0" fontId="14" fillId="4" borderId="16" xfId="0" applyFont="1" applyFill="1" applyBorder="1" applyAlignment="1" applyProtection="1">
      <alignment horizontal="left" vertical="center" wrapText="1"/>
      <protection locked="0"/>
    </xf>
    <xf numFmtId="0" fontId="3" fillId="4" borderId="14" xfId="0" applyFont="1" applyFill="1" applyBorder="1" applyAlignment="1" applyProtection="1">
      <alignment horizontal="left" vertical="center"/>
      <protection locked="0"/>
    </xf>
    <xf numFmtId="0" fontId="14" fillId="4" borderId="16" xfId="0" applyFont="1" applyFill="1" applyBorder="1" applyAlignment="1" applyProtection="1">
      <alignment horizontal="left" vertical="center"/>
      <protection locked="0"/>
    </xf>
    <xf numFmtId="0" fontId="3" fillId="2" borderId="0" xfId="0" applyFont="1" applyFill="1"/>
    <xf numFmtId="0" fontId="5" fillId="0" borderId="0" xfId="0" applyFont="1" applyAlignment="1">
      <alignment vertical="center"/>
    </xf>
    <xf numFmtId="0" fontId="3" fillId="0" borderId="0" xfId="0" applyFont="1"/>
    <xf numFmtId="0" fontId="7" fillId="2" borderId="0" xfId="0" applyFont="1" applyFill="1" applyAlignment="1">
      <alignment horizontal="right"/>
    </xf>
    <xf numFmtId="0" fontId="32" fillId="2" borderId="0" xfId="0" applyFont="1" applyFill="1"/>
    <xf numFmtId="0" fontId="24" fillId="0" borderId="0" xfId="0" applyFont="1" applyAlignment="1">
      <alignment horizontal="lef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3" fillId="0" borderId="0" xfId="0" applyFont="1" applyAlignment="1">
      <alignment vertical="center"/>
    </xf>
    <xf numFmtId="0" fontId="34" fillId="6" borderId="25" xfId="0" applyFont="1" applyFill="1" applyBorder="1" applyAlignment="1">
      <alignment vertical="center"/>
    </xf>
    <xf numFmtId="0" fontId="34" fillId="6" borderId="26" xfId="0" applyFont="1" applyFill="1" applyBorder="1"/>
    <xf numFmtId="0" fontId="30" fillId="6" borderId="27" xfId="0" applyFont="1" applyFill="1" applyBorder="1" applyAlignment="1">
      <alignment horizontal="right" vertical="center"/>
    </xf>
    <xf numFmtId="0" fontId="34" fillId="0" borderId="0" xfId="0" applyFont="1" applyAlignment="1">
      <alignment vertical="center"/>
    </xf>
    <xf numFmtId="0" fontId="30" fillId="0" borderId="0" xfId="0" applyFont="1" applyAlignment="1">
      <alignment horizontal="right" vertical="center"/>
    </xf>
    <xf numFmtId="0" fontId="3" fillId="0" borderId="0" xfId="0" applyFont="1" applyAlignment="1">
      <alignment horizontal="left" vertical="center"/>
    </xf>
    <xf numFmtId="0" fontId="6" fillId="2" borderId="0" xfId="0" applyFont="1" applyFill="1"/>
    <xf numFmtId="0" fontId="6" fillId="2" borderId="0" xfId="0" applyFont="1" applyFill="1" applyAlignment="1">
      <alignment vertical="center"/>
    </xf>
    <xf numFmtId="0" fontId="6" fillId="0" borderId="0" xfId="0" applyFont="1"/>
    <xf numFmtId="0" fontId="7" fillId="2" borderId="0" xfId="0" applyFont="1" applyFill="1" applyAlignment="1">
      <alignment horizontal="right" vertical="center"/>
    </xf>
    <xf numFmtId="0" fontId="32" fillId="2" borderId="0" xfId="0" applyFont="1" applyFill="1" applyAlignment="1">
      <alignment vertical="center"/>
    </xf>
    <xf numFmtId="0" fontId="23" fillId="0" borderId="0" xfId="6" applyAlignment="1" applyProtection="1">
      <alignment vertical="center"/>
    </xf>
    <xf numFmtId="0" fontId="0" fillId="0" borderId="0" xfId="0" applyAlignment="1">
      <alignment vertical="center"/>
    </xf>
    <xf numFmtId="0" fontId="28" fillId="0" borderId="18" xfId="0" applyFont="1" applyBorder="1" applyAlignment="1">
      <alignment horizontal="right" vertical="center"/>
    </xf>
    <xf numFmtId="0" fontId="34" fillId="6" borderId="26" xfId="0" applyFont="1" applyFill="1" applyBorder="1" applyAlignment="1">
      <alignment vertical="center"/>
    </xf>
    <xf numFmtId="0" fontId="39" fillId="2" borderId="0" xfId="6" applyFont="1" applyFill="1" applyBorder="1" applyAlignment="1" applyProtection="1">
      <alignment horizontal="left" vertical="center" indent="3"/>
    </xf>
    <xf numFmtId="0" fontId="7" fillId="0" borderId="0" xfId="0" applyFont="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7" fillId="3" borderId="8" xfId="0" applyFont="1" applyFill="1" applyBorder="1" applyAlignment="1">
      <alignment horizontal="left" vertical="center"/>
    </xf>
    <xf numFmtId="0" fontId="7" fillId="3" borderId="10" xfId="0" applyFont="1" applyFill="1" applyBorder="1" applyAlignment="1">
      <alignment horizontal="left" vertical="center"/>
    </xf>
    <xf numFmtId="44" fontId="7" fillId="3" borderId="7" xfId="0" applyNumberFormat="1" applyFont="1" applyFill="1" applyBorder="1" applyAlignment="1">
      <alignment horizontal="right" vertical="center"/>
    </xf>
    <xf numFmtId="0" fontId="7" fillId="3" borderId="7" xfId="0" applyFont="1" applyFill="1" applyBorder="1" applyAlignment="1">
      <alignment horizontal="center" vertical="center"/>
    </xf>
    <xf numFmtId="0" fontId="5" fillId="0" borderId="0" xfId="0" applyFont="1"/>
    <xf numFmtId="0" fontId="40" fillId="0" borderId="0" xfId="0" applyFont="1"/>
    <xf numFmtId="0" fontId="40" fillId="0" borderId="0" xfId="0" applyFont="1" applyAlignment="1">
      <alignment horizontal="right" vertical="center"/>
    </xf>
    <xf numFmtId="44" fontId="6" fillId="0" borderId="33" xfId="0" applyNumberFormat="1" applyFont="1" applyBorder="1" applyAlignment="1">
      <alignment horizontal="right" vertical="center"/>
    </xf>
    <xf numFmtId="44" fontId="6" fillId="0" borderId="34" xfId="0" applyNumberFormat="1" applyFont="1" applyBorder="1" applyAlignment="1">
      <alignment horizontal="right" vertical="center"/>
    </xf>
    <xf numFmtId="44" fontId="6" fillId="0" borderId="35" xfId="0" applyNumberFormat="1" applyFont="1" applyBorder="1" applyAlignment="1">
      <alignment horizontal="right" vertical="center"/>
    </xf>
    <xf numFmtId="0" fontId="7" fillId="3" borderId="7" xfId="0" applyFont="1" applyFill="1" applyBorder="1" applyAlignment="1">
      <alignment horizontal="center" vertical="center" wrapText="1"/>
    </xf>
    <xf numFmtId="44" fontId="34" fillId="0" borderId="36" xfId="0" applyNumberFormat="1" applyFont="1" applyBorder="1" applyAlignment="1">
      <alignment horizontal="right" vertical="center"/>
    </xf>
    <xf numFmtId="44" fontId="34" fillId="0" borderId="37" xfId="0" applyNumberFormat="1" applyFont="1" applyBorder="1" applyAlignment="1">
      <alignment horizontal="right" vertical="center"/>
    </xf>
    <xf numFmtId="44" fontId="34" fillId="0" borderId="11" xfId="0" applyNumberFormat="1" applyFont="1" applyBorder="1" applyAlignment="1">
      <alignment horizontal="right" vertical="center"/>
    </xf>
    <xf numFmtId="0" fontId="10" fillId="0" borderId="0" xfId="0" applyFont="1"/>
    <xf numFmtId="0" fontId="5" fillId="0" borderId="33" xfId="0" applyFont="1" applyBorder="1" applyAlignment="1">
      <alignment vertical="center"/>
    </xf>
    <xf numFmtId="44" fontId="5" fillId="0" borderId="33" xfId="8" applyFont="1" applyBorder="1" applyProtection="1"/>
    <xf numFmtId="0" fontId="5" fillId="0" borderId="34" xfId="0" applyFont="1" applyBorder="1" applyAlignment="1">
      <alignment vertical="center"/>
    </xf>
    <xf numFmtId="0" fontId="10" fillId="0" borderId="35" xfId="0" applyFont="1" applyBorder="1" applyAlignment="1">
      <alignment vertical="center"/>
    </xf>
    <xf numFmtId="44" fontId="10" fillId="0" borderId="35" xfId="8" applyFont="1" applyBorder="1" applyProtection="1"/>
    <xf numFmtId="44" fontId="10" fillId="3" borderId="7" xfId="8" applyFont="1" applyFill="1" applyBorder="1" applyProtection="1"/>
    <xf numFmtId="0" fontId="10" fillId="3" borderId="8" xfId="0" applyFont="1" applyFill="1" applyBorder="1" applyAlignment="1">
      <alignment horizontal="center"/>
    </xf>
    <xf numFmtId="0" fontId="10" fillId="3" borderId="10" xfId="0" applyFont="1" applyFill="1" applyBorder="1" applyAlignment="1">
      <alignment vertical="center"/>
    </xf>
    <xf numFmtId="0" fontId="5" fillId="4" borderId="34" xfId="0" applyFont="1" applyFill="1" applyBorder="1" applyAlignment="1" applyProtection="1">
      <alignment vertical="center"/>
      <protection locked="0"/>
    </xf>
    <xf numFmtId="44" fontId="5" fillId="4" borderId="34" xfId="8" applyFont="1" applyFill="1" applyBorder="1" applyProtection="1">
      <protection locked="0"/>
    </xf>
    <xf numFmtId="0" fontId="5" fillId="4" borderId="33" xfId="0" applyFont="1" applyFill="1" applyBorder="1" applyAlignment="1" applyProtection="1">
      <alignment vertical="center"/>
      <protection locked="0"/>
    </xf>
    <xf numFmtId="44" fontId="5" fillId="4" borderId="33" xfId="8" applyFont="1" applyFill="1" applyBorder="1" applyProtection="1">
      <protection locked="0"/>
    </xf>
    <xf numFmtId="0" fontId="34" fillId="2" borderId="0" xfId="0" applyFont="1" applyFill="1"/>
    <xf numFmtId="0" fontId="42" fillId="2" borderId="0" xfId="0" applyFont="1" applyFill="1"/>
    <xf numFmtId="0" fontId="43" fillId="2" borderId="0" xfId="0" applyFont="1" applyFill="1" applyAlignment="1">
      <alignment vertical="center"/>
    </xf>
    <xf numFmtId="0" fontId="44" fillId="2" borderId="0" xfId="0" applyFont="1" applyFill="1" applyAlignment="1">
      <alignment horizontal="center" vertical="center" wrapText="1"/>
    </xf>
    <xf numFmtId="14" fontId="45" fillId="2" borderId="0" xfId="0" applyNumberFormat="1" applyFont="1" applyFill="1" applyAlignment="1">
      <alignment horizontal="center"/>
    </xf>
    <xf numFmtId="0" fontId="43" fillId="2" borderId="0" xfId="0" applyFont="1" applyFill="1"/>
    <xf numFmtId="0" fontId="6" fillId="4" borderId="0" xfId="0" applyFont="1" applyFill="1" applyAlignment="1" applyProtection="1">
      <alignment horizontal="left" vertical="center"/>
      <protection locked="0"/>
    </xf>
    <xf numFmtId="0" fontId="3" fillId="4" borderId="22" xfId="0" applyFont="1" applyFill="1" applyBorder="1" applyAlignment="1" applyProtection="1">
      <alignment horizontal="left" vertical="center"/>
      <protection locked="0"/>
    </xf>
    <xf numFmtId="169" fontId="3" fillId="4" borderId="24" xfId="0" applyNumberFormat="1" applyFont="1" applyFill="1" applyBorder="1" applyAlignment="1" applyProtection="1">
      <alignment vertical="center"/>
      <protection locked="0"/>
    </xf>
    <xf numFmtId="169" fontId="3" fillId="4" borderId="15" xfId="0" applyNumberFormat="1" applyFont="1" applyFill="1" applyBorder="1" applyAlignment="1" applyProtection="1">
      <alignment vertical="center"/>
      <protection locked="0"/>
    </xf>
    <xf numFmtId="169" fontId="3" fillId="4" borderId="23" xfId="0" applyNumberFormat="1" applyFont="1" applyFill="1" applyBorder="1" applyAlignment="1" applyProtection="1">
      <alignment vertical="center"/>
      <protection locked="0"/>
    </xf>
    <xf numFmtId="169" fontId="3" fillId="4" borderId="14" xfId="0" applyNumberFormat="1" applyFont="1" applyFill="1" applyBorder="1" applyAlignment="1" applyProtection="1">
      <alignment vertical="center"/>
      <protection locked="0"/>
    </xf>
    <xf numFmtId="0" fontId="6" fillId="4" borderId="19" xfId="0" applyFont="1" applyFill="1" applyBorder="1" applyAlignment="1" applyProtection="1">
      <alignment horizontal="center" vertical="center"/>
      <protection locked="0"/>
    </xf>
    <xf numFmtId="0" fontId="5" fillId="2" borderId="0" xfId="0" applyFont="1" applyFill="1"/>
    <xf numFmtId="0" fontId="29" fillId="2" borderId="0" xfId="0" applyFont="1" applyFill="1" applyAlignment="1">
      <alignment horizontal="center" vertical="center" wrapText="1"/>
    </xf>
    <xf numFmtId="169" fontId="33" fillId="0" borderId="0" xfId="0" applyNumberFormat="1" applyFont="1" applyAlignment="1">
      <alignment vertical="center"/>
    </xf>
    <xf numFmtId="169" fontId="3" fillId="4" borderId="0" xfId="0" applyNumberFormat="1" applyFont="1" applyFill="1" applyAlignment="1" applyProtection="1">
      <alignment vertical="center"/>
      <protection locked="0"/>
    </xf>
    <xf numFmtId="169" fontId="7" fillId="2" borderId="0" xfId="0" applyNumberFormat="1" applyFont="1" applyFill="1" applyAlignment="1">
      <alignment vertical="center"/>
    </xf>
    <xf numFmtId="0" fontId="3" fillId="4" borderId="38" xfId="0" applyFont="1" applyFill="1" applyBorder="1" applyAlignment="1" applyProtection="1">
      <alignment horizontal="left" vertical="center" wrapText="1"/>
      <protection locked="0"/>
    </xf>
    <xf numFmtId="0" fontId="3" fillId="4" borderId="39" xfId="0" applyFont="1" applyFill="1" applyBorder="1" applyAlignment="1" applyProtection="1">
      <alignment horizontal="left" vertical="center" wrapText="1"/>
      <protection locked="0"/>
    </xf>
    <xf numFmtId="0" fontId="14" fillId="4" borderId="39" xfId="0" applyFont="1" applyFill="1" applyBorder="1" applyAlignment="1" applyProtection="1">
      <alignment horizontal="left" vertical="center"/>
      <protection locked="0"/>
    </xf>
    <xf numFmtId="0" fontId="3" fillId="4" borderId="38" xfId="0" applyFont="1" applyFill="1" applyBorder="1" applyAlignment="1" applyProtection="1">
      <alignment horizontal="left" vertical="center"/>
      <protection locked="0"/>
    </xf>
    <xf numFmtId="169" fontId="3" fillId="4" borderId="22" xfId="0" applyNumberFormat="1" applyFont="1" applyFill="1" applyBorder="1" applyAlignment="1" applyProtection="1">
      <alignment vertical="center"/>
      <protection locked="0"/>
    </xf>
    <xf numFmtId="0" fontId="3" fillId="4" borderId="39" xfId="0" applyFont="1" applyFill="1" applyBorder="1" applyAlignment="1" applyProtection="1">
      <alignment horizontal="left" vertical="center"/>
      <protection locked="0"/>
    </xf>
    <xf numFmtId="169" fontId="3" fillId="4" borderId="16" xfId="0" applyNumberFormat="1" applyFont="1" applyFill="1" applyBorder="1" applyAlignment="1" applyProtection="1">
      <alignment vertical="center"/>
      <protection locked="0"/>
    </xf>
    <xf numFmtId="0" fontId="3" fillId="4" borderId="41" xfId="0" applyFont="1" applyFill="1" applyBorder="1" applyAlignment="1" applyProtection="1">
      <alignment horizontal="left"/>
      <protection locked="0"/>
    </xf>
    <xf numFmtId="169" fontId="3" fillId="4" borderId="40" xfId="0" applyNumberFormat="1" applyFont="1" applyFill="1" applyBorder="1" applyAlignment="1" applyProtection="1">
      <alignment vertical="center"/>
      <protection locked="0"/>
    </xf>
    <xf numFmtId="0" fontId="3" fillId="4" borderId="39" xfId="0" applyFont="1" applyFill="1" applyBorder="1" applyAlignment="1" applyProtection="1">
      <alignment horizontal="left"/>
      <protection locked="0"/>
    </xf>
    <xf numFmtId="0" fontId="3" fillId="4" borderId="41" xfId="0" applyFont="1" applyFill="1" applyBorder="1" applyAlignment="1" applyProtection="1">
      <alignment horizontal="left" vertical="center"/>
      <protection locked="0"/>
    </xf>
    <xf numFmtId="0" fontId="3" fillId="4" borderId="42" xfId="0" applyFont="1" applyFill="1" applyBorder="1" applyAlignment="1" applyProtection="1">
      <alignment horizontal="left"/>
      <protection locked="0"/>
    </xf>
    <xf numFmtId="0" fontId="38" fillId="4" borderId="43" xfId="0" applyFont="1" applyFill="1" applyBorder="1" applyAlignment="1" applyProtection="1">
      <alignment horizontal="left" vertical="center"/>
      <protection locked="0"/>
    </xf>
    <xf numFmtId="169" fontId="3" fillId="4" borderId="44" xfId="0" applyNumberFormat="1" applyFont="1" applyFill="1" applyBorder="1" applyAlignment="1" applyProtection="1">
      <alignment vertical="center"/>
      <protection locked="0"/>
    </xf>
    <xf numFmtId="0" fontId="38" fillId="4" borderId="46" xfId="0" applyFont="1" applyFill="1" applyBorder="1" applyAlignment="1" applyProtection="1">
      <alignment horizontal="left" vertical="center"/>
      <protection locked="0"/>
    </xf>
    <xf numFmtId="0" fontId="3" fillId="4" borderId="46" xfId="0" applyFont="1" applyFill="1" applyBorder="1" applyAlignment="1" applyProtection="1">
      <alignment horizontal="left"/>
      <protection locked="0"/>
    </xf>
    <xf numFmtId="0" fontId="3" fillId="4" borderId="45" xfId="0" applyFont="1" applyFill="1" applyBorder="1" applyAlignment="1" applyProtection="1">
      <alignment horizontal="left"/>
      <protection locked="0"/>
    </xf>
    <xf numFmtId="0" fontId="0" fillId="4" borderId="0" xfId="0" applyFill="1"/>
    <xf numFmtId="0" fontId="49" fillId="0" borderId="0" xfId="0" applyFont="1"/>
    <xf numFmtId="0" fontId="50" fillId="2" borderId="0" xfId="0" applyFont="1" applyFill="1" applyAlignment="1">
      <alignment vertical="center"/>
    </xf>
    <xf numFmtId="0" fontId="55" fillId="9" borderId="0" xfId="10" applyFont="1" applyFill="1"/>
    <xf numFmtId="0" fontId="29" fillId="9" borderId="0" xfId="10" applyFont="1" applyFill="1" applyAlignment="1">
      <alignment horizontal="center" vertical="center" wrapText="1"/>
    </xf>
    <xf numFmtId="0" fontId="54" fillId="0" borderId="0" xfId="10"/>
    <xf numFmtId="0" fontId="55" fillId="9" borderId="0" xfId="10" applyFont="1" applyFill="1" applyAlignment="1">
      <alignment wrapText="1"/>
    </xf>
    <xf numFmtId="0" fontId="18" fillId="9" borderId="0" xfId="10" applyFont="1" applyFill="1"/>
    <xf numFmtId="0" fontId="57" fillId="10" borderId="47" xfId="10" applyFont="1" applyFill="1" applyBorder="1" applyAlignment="1">
      <alignment horizontal="center"/>
    </xf>
    <xf numFmtId="0" fontId="57" fillId="10" borderId="48" xfId="10" applyFont="1" applyFill="1" applyBorder="1" applyAlignment="1">
      <alignment horizontal="center"/>
    </xf>
    <xf numFmtId="0" fontId="57" fillId="10" borderId="49" xfId="10" applyFont="1" applyFill="1" applyBorder="1" applyAlignment="1">
      <alignment horizontal="center"/>
    </xf>
    <xf numFmtId="0" fontId="55" fillId="9" borderId="50" xfId="10" applyFont="1" applyFill="1" applyBorder="1"/>
    <xf numFmtId="0" fontId="55" fillId="9" borderId="50" xfId="10" applyFont="1" applyFill="1" applyBorder="1" applyAlignment="1">
      <alignment horizontal="center"/>
    </xf>
    <xf numFmtId="176" fontId="55" fillId="11" borderId="50" xfId="11" applyNumberFormat="1" applyFont="1" applyFill="1" applyBorder="1" applyAlignment="1" applyProtection="1">
      <alignment horizontal="right" indent="2"/>
      <protection locked="0"/>
    </xf>
    <xf numFmtId="0" fontId="57" fillId="10" borderId="47" xfId="10" applyFont="1" applyFill="1" applyBorder="1"/>
    <xf numFmtId="176" fontId="57" fillId="10" borderId="48" xfId="11" applyNumberFormat="1" applyFont="1" applyFill="1" applyBorder="1" applyAlignment="1">
      <alignment horizontal="right" indent="2"/>
    </xf>
    <xf numFmtId="176" fontId="57" fillId="10" borderId="49" xfId="11" applyNumberFormat="1" applyFont="1" applyFill="1" applyBorder="1" applyAlignment="1">
      <alignment horizontal="right" indent="2"/>
    </xf>
    <xf numFmtId="0" fontId="58" fillId="9" borderId="0" xfId="10" applyFont="1" applyFill="1" applyAlignment="1">
      <alignment horizontal="center"/>
    </xf>
    <xf numFmtId="0" fontId="57" fillId="12" borderId="0" xfId="10" applyFont="1" applyFill="1" applyAlignment="1">
      <alignment horizontal="center"/>
    </xf>
    <xf numFmtId="0" fontId="55" fillId="9" borderId="50" xfId="10" applyFont="1" applyFill="1" applyBorder="1" applyAlignment="1">
      <alignment vertical="center" wrapText="1"/>
    </xf>
    <xf numFmtId="0" fontId="55" fillId="9" borderId="50" xfId="10" applyFont="1" applyFill="1" applyBorder="1" applyAlignment="1">
      <alignment horizontal="center" vertical="center" wrapText="1"/>
    </xf>
    <xf numFmtId="176" fontId="55" fillId="11" borderId="50" xfId="11" applyNumberFormat="1" applyFont="1" applyFill="1" applyBorder="1" applyAlignment="1" applyProtection="1">
      <alignment horizontal="right" vertical="center" wrapText="1" indent="2"/>
      <protection locked="0"/>
    </xf>
    <xf numFmtId="0" fontId="55" fillId="9" borderId="0" xfId="10" applyFont="1" applyFill="1" applyAlignment="1">
      <alignment vertical="center" wrapText="1"/>
    </xf>
    <xf numFmtId="0" fontId="57" fillId="10" borderId="51" xfId="10" applyFont="1" applyFill="1" applyBorder="1" applyAlignment="1">
      <alignment vertical="center" wrapText="1"/>
    </xf>
    <xf numFmtId="0" fontId="57" fillId="10" borderId="52" xfId="10" applyFont="1" applyFill="1" applyBorder="1" applyAlignment="1">
      <alignment horizontal="center" vertical="center" wrapText="1"/>
    </xf>
    <xf numFmtId="176" fontId="57" fillId="10" borderId="52" xfId="11" applyNumberFormat="1" applyFont="1" applyFill="1" applyBorder="1" applyAlignment="1">
      <alignment horizontal="right" vertical="center" wrapText="1" indent="2"/>
    </xf>
    <xf numFmtId="176" fontId="57" fillId="10" borderId="53" xfId="11" applyNumberFormat="1" applyFont="1" applyFill="1" applyBorder="1" applyAlignment="1">
      <alignment horizontal="right" vertical="center" wrapText="1" indent="2"/>
    </xf>
    <xf numFmtId="0" fontId="57" fillId="10" borderId="54" xfId="10" applyFont="1" applyFill="1" applyBorder="1" applyAlignment="1">
      <alignment vertical="center" wrapText="1"/>
    </xf>
    <xf numFmtId="0" fontId="57" fillId="10" borderId="55" xfId="10" applyFont="1" applyFill="1" applyBorder="1" applyAlignment="1">
      <alignment horizontal="center" vertical="center" wrapText="1"/>
    </xf>
    <xf numFmtId="177" fontId="59" fillId="10" borderId="55" xfId="11" applyNumberFormat="1" applyFont="1" applyFill="1" applyBorder="1" applyAlignment="1">
      <alignment horizontal="center" vertical="center" wrapText="1"/>
    </xf>
    <xf numFmtId="177" fontId="59" fillId="10" borderId="56" xfId="11" applyNumberFormat="1" applyFont="1" applyFill="1" applyBorder="1" applyAlignment="1">
      <alignment horizontal="center" vertical="center" wrapText="1"/>
    </xf>
    <xf numFmtId="0" fontId="5" fillId="2" borderId="0" xfId="10" applyFont="1" applyFill="1"/>
    <xf numFmtId="0" fontId="24" fillId="2" borderId="0" xfId="10" applyFont="1" applyFill="1" applyAlignment="1">
      <alignment horizontal="left" vertical="center"/>
    </xf>
    <xf numFmtId="0" fontId="5" fillId="4" borderId="14" xfId="10" applyFont="1" applyFill="1" applyBorder="1" applyAlignment="1" applyProtection="1">
      <alignment horizontal="left"/>
      <protection locked="0"/>
    </xf>
    <xf numFmtId="0" fontId="24" fillId="2" borderId="0" xfId="10" applyFont="1" applyFill="1" applyAlignment="1">
      <alignment horizontal="center" vertical="center"/>
    </xf>
    <xf numFmtId="0" fontId="5" fillId="2" borderId="0" xfId="10" applyFont="1" applyFill="1" applyAlignment="1">
      <alignment vertical="center"/>
    </xf>
    <xf numFmtId="0" fontId="5" fillId="2" borderId="0" xfId="10" applyFont="1" applyFill="1" applyAlignment="1">
      <alignment horizontal="left" vertical="center"/>
    </xf>
    <xf numFmtId="0" fontId="5" fillId="2" borderId="0" xfId="10" applyFont="1" applyFill="1" applyAlignment="1">
      <alignment horizontal="left" vertical="center" wrapText="1"/>
    </xf>
    <xf numFmtId="0" fontId="4" fillId="2" borderId="0" xfId="10" applyFont="1" applyFill="1"/>
    <xf numFmtId="0" fontId="5" fillId="2" borderId="0" xfId="10" applyFont="1" applyFill="1" applyAlignment="1">
      <alignment horizontal="left"/>
    </xf>
    <xf numFmtId="0" fontId="5" fillId="2" borderId="0" xfId="10" applyFont="1" applyFill="1" applyAlignment="1">
      <alignment horizontal="center" vertical="center"/>
    </xf>
    <xf numFmtId="0" fontId="5" fillId="2" borderId="0" xfId="10" applyFont="1" applyFill="1" applyAlignment="1">
      <alignment horizontal="left" wrapText="1"/>
    </xf>
    <xf numFmtId="0" fontId="5" fillId="2" borderId="0" xfId="10" applyFont="1" applyFill="1" applyAlignment="1">
      <alignment horizontal="left" vertical="center" indent="15"/>
    </xf>
    <xf numFmtId="0" fontId="24" fillId="2" borderId="0" xfId="10" applyFont="1" applyFill="1" applyAlignment="1">
      <alignment horizontal="right" vertical="center"/>
    </xf>
    <xf numFmtId="14" fontId="5" fillId="4" borderId="14" xfId="10" applyNumberFormat="1" applyFont="1" applyFill="1" applyBorder="1" applyAlignment="1" applyProtection="1">
      <alignment horizontal="center"/>
      <protection locked="0"/>
    </xf>
    <xf numFmtId="0" fontId="25" fillId="2" borderId="0" xfId="12" applyFont="1" applyFill="1" applyAlignment="1">
      <alignment horizontal="left" vertical="center" indent="15"/>
    </xf>
    <xf numFmtId="0" fontId="5" fillId="2" borderId="5" xfId="10" applyFont="1" applyFill="1" applyBorder="1"/>
    <xf numFmtId="0" fontId="24" fillId="2" borderId="5" xfId="10" applyFont="1" applyFill="1" applyBorder="1" applyAlignment="1">
      <alignment horizontal="right" vertical="center"/>
    </xf>
    <xf numFmtId="14" fontId="5" fillId="2" borderId="5" xfId="10" applyNumberFormat="1" applyFont="1" applyFill="1" applyBorder="1" applyAlignment="1" applyProtection="1">
      <alignment horizontal="center"/>
      <protection locked="0"/>
    </xf>
    <xf numFmtId="0" fontId="27" fillId="2" borderId="0" xfId="13" applyFill="1"/>
    <xf numFmtId="0" fontId="61" fillId="2" borderId="0" xfId="13" applyFont="1" applyFill="1" applyAlignment="1">
      <alignment horizontal="left" vertical="center"/>
    </xf>
    <xf numFmtId="0" fontId="27" fillId="4" borderId="14" xfId="13" applyFill="1" applyBorder="1" applyAlignment="1" applyProtection="1">
      <alignment horizontal="left"/>
      <protection locked="0"/>
    </xf>
    <xf numFmtId="0" fontId="61" fillId="2" borderId="0" xfId="13" applyFont="1" applyFill="1" applyAlignment="1">
      <alignment horizontal="right" vertical="center"/>
    </xf>
    <xf numFmtId="0" fontId="61" fillId="2" borderId="0" xfId="13" applyFont="1" applyFill="1" applyAlignment="1">
      <alignment vertical="center" wrapText="1"/>
    </xf>
    <xf numFmtId="0" fontId="27" fillId="2" borderId="0" xfId="13" applyFill="1" applyAlignment="1">
      <alignment vertical="center"/>
    </xf>
    <xf numFmtId="0" fontId="27" fillId="2" borderId="0" xfId="13" applyFill="1" applyAlignment="1">
      <alignment horizontal="left" vertical="center"/>
    </xf>
    <xf numFmtId="0" fontId="27" fillId="2" borderId="0" xfId="13" applyFill="1" applyAlignment="1">
      <alignment horizontal="left" vertical="center" wrapText="1"/>
    </xf>
    <xf numFmtId="0" fontId="27" fillId="2" borderId="0" xfId="13" applyFill="1" applyAlignment="1">
      <alignment horizontal="left"/>
    </xf>
    <xf numFmtId="0" fontId="51" fillId="5" borderId="44" xfId="13" applyFont="1" applyFill="1" applyBorder="1" applyAlignment="1">
      <alignment horizontal="center" vertical="center" wrapText="1"/>
    </xf>
    <xf numFmtId="0" fontId="51" fillId="5" borderId="57" xfId="13" applyFont="1" applyFill="1" applyBorder="1" applyAlignment="1">
      <alignment horizontal="center" vertical="center" wrapText="1"/>
    </xf>
    <xf numFmtId="0" fontId="51" fillId="5" borderId="43" xfId="13" applyFont="1" applyFill="1" applyBorder="1" applyAlignment="1">
      <alignment horizontal="center" vertical="center" wrapText="1"/>
    </xf>
    <xf numFmtId="178" fontId="27" fillId="4" borderId="58" xfId="13" applyNumberFormat="1" applyFill="1" applyBorder="1" applyAlignment="1" applyProtection="1">
      <alignment horizontal="left"/>
      <protection locked="0"/>
    </xf>
    <xf numFmtId="0" fontId="27" fillId="4" borderId="59" xfId="13" applyFill="1" applyBorder="1" applyAlignment="1" applyProtection="1">
      <alignment horizontal="left"/>
      <protection locked="0"/>
    </xf>
    <xf numFmtId="0" fontId="27" fillId="4" borderId="24" xfId="13" applyFill="1" applyBorder="1" applyAlignment="1" applyProtection="1">
      <alignment horizontal="left"/>
      <protection locked="0"/>
    </xf>
    <xf numFmtId="44" fontId="27" fillId="4" borderId="23" xfId="13" applyNumberFormat="1" applyFill="1" applyBorder="1" applyAlignment="1" applyProtection="1">
      <alignment horizontal="left"/>
      <protection locked="0"/>
    </xf>
    <xf numFmtId="0" fontId="27" fillId="4" borderId="60" xfId="13" applyFill="1" applyBorder="1" applyAlignment="1" applyProtection="1">
      <alignment horizontal="left"/>
      <protection locked="0"/>
    </xf>
    <xf numFmtId="44" fontId="27" fillId="4" borderId="61" xfId="13" applyNumberFormat="1" applyFill="1" applyBorder="1" applyAlignment="1" applyProtection="1">
      <alignment horizontal="left"/>
      <protection locked="0"/>
    </xf>
    <xf numFmtId="0" fontId="20" fillId="14" borderId="62" xfId="13" applyFont="1" applyFill="1" applyBorder="1" applyAlignment="1">
      <alignment horizontal="right"/>
    </xf>
    <xf numFmtId="44" fontId="63" fillId="14" borderId="9" xfId="13" applyNumberFormat="1" applyFont="1" applyFill="1" applyBorder="1"/>
    <xf numFmtId="44" fontId="63" fillId="14" borderId="10" xfId="13" applyNumberFormat="1" applyFont="1" applyFill="1" applyBorder="1"/>
    <xf numFmtId="0" fontId="27" fillId="2" borderId="0" xfId="13" applyFill="1" applyAlignment="1">
      <alignment vertical="top"/>
    </xf>
    <xf numFmtId="0" fontId="64" fillId="2" borderId="0" xfId="13" applyFont="1" applyFill="1" applyAlignment="1">
      <alignment vertical="top" wrapText="1"/>
    </xf>
    <xf numFmtId="0" fontId="61" fillId="2" borderId="0" xfId="13" applyFont="1" applyFill="1" applyAlignment="1">
      <alignment horizontal="center" vertical="center"/>
    </xf>
    <xf numFmtId="0" fontId="27" fillId="2" borderId="0" xfId="13" applyFill="1" applyAlignment="1">
      <alignment horizontal="left" vertical="center" indent="15"/>
    </xf>
    <xf numFmtId="14" fontId="27" fillId="4" borderId="14" xfId="13" applyNumberFormat="1" applyFill="1" applyBorder="1" applyAlignment="1" applyProtection="1">
      <alignment horizontal="center"/>
      <protection locked="0"/>
    </xf>
    <xf numFmtId="0" fontId="23" fillId="2" borderId="0" xfId="12" applyFill="1" applyAlignment="1">
      <alignment horizontal="left" vertical="center" indent="15"/>
    </xf>
    <xf numFmtId="0" fontId="27" fillId="2" borderId="5" xfId="13" applyFill="1" applyBorder="1"/>
    <xf numFmtId="0" fontId="61" fillId="2" borderId="5" xfId="13" applyFont="1" applyFill="1" applyBorder="1" applyAlignment="1">
      <alignment horizontal="right" vertical="center"/>
    </xf>
    <xf numFmtId="14" fontId="27" fillId="2" borderId="5" xfId="13" applyNumberFormat="1" applyFill="1" applyBorder="1" applyAlignment="1" applyProtection="1">
      <alignment horizontal="center"/>
      <protection locked="0"/>
    </xf>
    <xf numFmtId="0" fontId="23" fillId="2" borderId="0" xfId="12" applyFill="1" applyAlignment="1">
      <alignment horizontal="left"/>
    </xf>
    <xf numFmtId="0" fontId="65" fillId="2" borderId="0" xfId="13" applyFont="1" applyFill="1" applyAlignment="1">
      <alignment horizontal="left" vertical="center"/>
    </xf>
    <xf numFmtId="0" fontId="66" fillId="2" borderId="0" xfId="13" applyFont="1" applyFill="1" applyAlignment="1">
      <alignment horizontal="right"/>
    </xf>
    <xf numFmtId="0" fontId="66" fillId="2" borderId="0" xfId="13" applyFont="1" applyFill="1"/>
    <xf numFmtId="0" fontId="68" fillId="16" borderId="0" xfId="10" applyFont="1" applyFill="1"/>
    <xf numFmtId="0" fontId="54" fillId="4" borderId="0" xfId="10" applyFill="1"/>
    <xf numFmtId="0" fontId="54" fillId="17" borderId="0" xfId="10" applyFill="1"/>
    <xf numFmtId="0" fontId="54" fillId="18" borderId="0" xfId="10" applyFill="1"/>
    <xf numFmtId="0" fontId="54" fillId="19" borderId="0" xfId="10" applyFill="1"/>
    <xf numFmtId="0" fontId="54" fillId="20" borderId="36" xfId="10" applyFill="1" applyBorder="1"/>
    <xf numFmtId="0" fontId="68" fillId="16" borderId="36" xfId="10" applyFont="1" applyFill="1" applyBorder="1"/>
    <xf numFmtId="0" fontId="54" fillId="0" borderId="36" xfId="10" applyBorder="1"/>
    <xf numFmtId="0" fontId="54" fillId="4" borderId="0" xfId="10" applyFill="1" applyAlignment="1">
      <alignment wrapText="1"/>
    </xf>
    <xf numFmtId="0" fontId="68" fillId="21" borderId="0" xfId="10" applyFont="1" applyFill="1" applyAlignment="1">
      <alignment wrapText="1"/>
    </xf>
    <xf numFmtId="0" fontId="68" fillId="0" borderId="0" xfId="10" applyFont="1"/>
    <xf numFmtId="0" fontId="54" fillId="17" borderId="0" xfId="10" applyFill="1" applyAlignment="1">
      <alignment vertical="center"/>
    </xf>
    <xf numFmtId="0" fontId="54" fillId="17" borderId="0" xfId="10" applyFill="1" applyAlignment="1">
      <alignment wrapText="1"/>
    </xf>
    <xf numFmtId="0" fontId="68" fillId="0" borderId="0" xfId="10" applyFont="1" applyAlignment="1">
      <alignment wrapText="1"/>
    </xf>
    <xf numFmtId="0" fontId="68" fillId="22" borderId="0" xfId="10" applyFont="1" applyFill="1"/>
    <xf numFmtId="0" fontId="27" fillId="18" borderId="0" xfId="13" applyFill="1" applyAlignment="1">
      <alignment vertical="center"/>
    </xf>
    <xf numFmtId="0" fontId="27" fillId="18" borderId="0" xfId="13" applyFill="1"/>
    <xf numFmtId="0" fontId="54" fillId="18" borderId="0" xfId="13" applyFont="1" applyFill="1" applyAlignment="1">
      <alignment vertical="center"/>
    </xf>
    <xf numFmtId="0" fontId="27" fillId="23" borderId="0" xfId="13" applyFill="1"/>
    <xf numFmtId="0" fontId="68" fillId="24" borderId="0" xfId="10" applyFont="1" applyFill="1" applyAlignment="1">
      <alignment wrapText="1"/>
    </xf>
    <xf numFmtId="0" fontId="54" fillId="19" borderId="0" xfId="10" applyFill="1" applyAlignment="1">
      <alignment vertical="center"/>
    </xf>
    <xf numFmtId="0" fontId="27" fillId="19" borderId="0" xfId="13" applyFill="1"/>
    <xf numFmtId="0" fontId="54" fillId="19" borderId="0" xfId="10" applyFill="1" applyAlignment="1">
      <alignment vertical="center" wrapText="1"/>
    </xf>
    <xf numFmtId="0" fontId="54" fillId="23" borderId="0" xfId="10" applyFill="1" applyAlignment="1">
      <alignment wrapText="1"/>
    </xf>
    <xf numFmtId="0" fontId="2" fillId="0" borderId="0" xfId="0" applyFont="1"/>
    <xf numFmtId="0" fontId="3" fillId="0" borderId="0" xfId="0" applyFont="1" applyAlignment="1" applyProtection="1">
      <alignment horizontal="center"/>
      <protection locked="0"/>
    </xf>
    <xf numFmtId="0" fontId="3" fillId="0" borderId="0" xfId="0" applyFont="1" applyAlignment="1">
      <alignment horizontal="center"/>
    </xf>
    <xf numFmtId="171" fontId="14" fillId="0" borderId="0" xfId="9" applyNumberFormat="1" applyFont="1" applyFill="1" applyBorder="1" applyAlignment="1" applyProtection="1">
      <alignment horizontal="right" indent="1"/>
      <protection locked="0"/>
    </xf>
    <xf numFmtId="172" fontId="3" fillId="0" borderId="0" xfId="0" applyNumberFormat="1" applyFont="1" applyAlignment="1" applyProtection="1">
      <alignment horizontal="right" indent="1"/>
      <protection locked="0"/>
    </xf>
    <xf numFmtId="172" fontId="14" fillId="0" borderId="0" xfId="0" applyNumberFormat="1" applyFont="1" applyAlignment="1" applyProtection="1">
      <alignment horizontal="right" indent="1"/>
      <protection locked="0"/>
    </xf>
    <xf numFmtId="172" fontId="14" fillId="0" borderId="0" xfId="0" applyNumberFormat="1" applyFont="1" applyAlignment="1">
      <alignment horizontal="center" vertical="center" wrapText="1"/>
    </xf>
    <xf numFmtId="0" fontId="3" fillId="0" borderId="0" xfId="0" applyFont="1" applyAlignment="1">
      <alignment horizontal="left" indent="2"/>
    </xf>
    <xf numFmtId="0" fontId="3" fillId="0" borderId="0" xfId="0" applyFont="1" applyProtection="1">
      <protection locked="0"/>
    </xf>
    <xf numFmtId="0" fontId="34" fillId="0" borderId="0" xfId="0" applyFont="1"/>
    <xf numFmtId="0" fontId="14" fillId="0" borderId="0" xfId="0" applyFont="1"/>
    <xf numFmtId="0" fontId="3" fillId="0" borderId="0" xfId="0" applyFont="1" applyAlignment="1">
      <alignment horizontal="center" vertical="center"/>
    </xf>
    <xf numFmtId="172" fontId="3" fillId="0" borderId="0" xfId="0" applyNumberFormat="1" applyFont="1" applyAlignment="1">
      <alignment horizontal="center" vertical="center" wrapText="1"/>
    </xf>
    <xf numFmtId="171" fontId="3" fillId="0" borderId="0" xfId="9" applyNumberFormat="1" applyFont="1" applyFill="1" applyBorder="1" applyAlignment="1" applyProtection="1">
      <alignment horizontal="right" indent="1"/>
      <protection locked="0"/>
    </xf>
    <xf numFmtId="174" fontId="3" fillId="0" borderId="0" xfId="0" applyNumberFormat="1" applyFont="1" applyProtection="1">
      <protection locked="0"/>
    </xf>
    <xf numFmtId="174" fontId="14" fillId="0" borderId="0" xfId="0" applyNumberFormat="1" applyFont="1" applyProtection="1">
      <protection locked="0"/>
    </xf>
    <xf numFmtId="173" fontId="3" fillId="0" borderId="0" xfId="7" applyNumberFormat="1" applyFont="1" applyFill="1" applyBorder="1" applyProtection="1">
      <protection locked="0"/>
    </xf>
    <xf numFmtId="173" fontId="14" fillId="0" borderId="0" xfId="7" applyNumberFormat="1" applyFont="1" applyFill="1" applyBorder="1" applyProtection="1">
      <protection locked="0"/>
    </xf>
    <xf numFmtId="0" fontId="29" fillId="2" borderId="0" xfId="0" applyFont="1" applyFill="1" applyAlignment="1">
      <alignment vertical="center" wrapText="1"/>
    </xf>
    <xf numFmtId="0" fontId="71" fillId="0" borderId="0" xfId="0" applyFont="1"/>
    <xf numFmtId="0" fontId="70" fillId="0" borderId="7" xfId="0" applyFont="1" applyBorder="1" applyAlignment="1">
      <alignment wrapText="1"/>
    </xf>
    <xf numFmtId="0" fontId="72" fillId="0" borderId="0" xfId="0" applyFont="1"/>
    <xf numFmtId="0" fontId="0" fillId="0" borderId="65" xfId="0" applyBorder="1"/>
    <xf numFmtId="14" fontId="0" fillId="11" borderId="50" xfId="0" applyNumberFormat="1" applyFill="1" applyBorder="1" applyProtection="1">
      <protection locked="0"/>
    </xf>
    <xf numFmtId="0" fontId="3" fillId="25" borderId="0" xfId="0" applyFont="1" applyFill="1"/>
    <xf numFmtId="0" fontId="68" fillId="26" borderId="36" xfId="10" applyFont="1" applyFill="1" applyBorder="1"/>
    <xf numFmtId="0" fontId="0" fillId="0" borderId="7" xfId="0" applyBorder="1" applyAlignment="1">
      <alignment wrapText="1"/>
    </xf>
    <xf numFmtId="0" fontId="0" fillId="0" borderId="0" xfId="0" applyAlignment="1">
      <alignment wrapText="1"/>
    </xf>
    <xf numFmtId="1" fontId="0" fillId="11" borderId="50" xfId="0" applyNumberFormat="1" applyFill="1" applyBorder="1" applyProtection="1">
      <protection locked="0"/>
    </xf>
    <xf numFmtId="0" fontId="28" fillId="0" borderId="64" xfId="0" applyFont="1" applyBorder="1"/>
    <xf numFmtId="0" fontId="28" fillId="0" borderId="0" xfId="0" applyFont="1" applyAlignment="1">
      <alignment horizontal="left" wrapText="1"/>
    </xf>
    <xf numFmtId="0" fontId="28" fillId="0" borderId="0" xfId="0" applyFont="1" applyAlignment="1">
      <alignment wrapText="1"/>
    </xf>
    <xf numFmtId="1" fontId="0" fillId="0" borderId="0" xfId="0" applyNumberFormat="1" applyProtection="1">
      <protection locked="0"/>
    </xf>
    <xf numFmtId="14" fontId="0" fillId="0" borderId="0" xfId="0" applyNumberFormat="1" applyProtection="1">
      <protection locked="0"/>
    </xf>
    <xf numFmtId="0" fontId="28" fillId="0" borderId="7" xfId="0" applyFont="1" applyBorder="1" applyAlignment="1">
      <alignment wrapText="1"/>
    </xf>
    <xf numFmtId="0" fontId="54" fillId="4" borderId="0" xfId="10" applyFill="1" applyAlignment="1">
      <alignment vertical="center"/>
    </xf>
    <xf numFmtId="0" fontId="68" fillId="22" borderId="36" xfId="10" applyFont="1" applyFill="1" applyBorder="1"/>
    <xf numFmtId="0" fontId="74" fillId="0" borderId="0" xfId="0" applyFont="1"/>
    <xf numFmtId="0" fontId="74" fillId="0" borderId="7" xfId="0" applyFont="1" applyBorder="1"/>
    <xf numFmtId="0" fontId="7" fillId="0" borderId="0" xfId="0" applyFont="1" applyAlignment="1">
      <alignment horizontal="right" vertical="center" indent="1"/>
    </xf>
    <xf numFmtId="0" fontId="28" fillId="0" borderId="7" xfId="0" applyFont="1" applyBorder="1"/>
    <xf numFmtId="0" fontId="70" fillId="0" borderId="7" xfId="0" applyFont="1" applyBorder="1" applyAlignment="1">
      <alignment horizontal="center" vertical="center"/>
    </xf>
    <xf numFmtId="0" fontId="70" fillId="0" borderId="7" xfId="0" applyFont="1" applyBorder="1" applyAlignment="1">
      <alignment horizontal="center" wrapText="1"/>
    </xf>
    <xf numFmtId="0" fontId="78" fillId="0" borderId="7" xfId="0" applyFont="1" applyBorder="1" applyAlignment="1">
      <alignment vertical="center"/>
    </xf>
    <xf numFmtId="0" fontId="74" fillId="0" borderId="17" xfId="0" applyFont="1" applyBorder="1" applyAlignment="1">
      <alignment vertical="center"/>
    </xf>
    <xf numFmtId="0" fontId="28" fillId="0" borderId="50" xfId="0" applyFont="1" applyBorder="1" applyAlignment="1">
      <alignment horizontal="left" vertical="center" wrapText="1"/>
    </xf>
    <xf numFmtId="0" fontId="28" fillId="0" borderId="0" xfId="0" applyFont="1" applyAlignment="1">
      <alignment horizontal="left" vertical="center" wrapText="1"/>
    </xf>
    <xf numFmtId="0" fontId="80" fillId="0" borderId="0" xfId="0" applyFont="1"/>
    <xf numFmtId="0" fontId="77" fillId="0" borderId="0" xfId="0" applyFont="1" applyAlignment="1">
      <alignment vertical="center"/>
    </xf>
    <xf numFmtId="0" fontId="0" fillId="4" borderId="7" xfId="0" applyFill="1" applyBorder="1" applyAlignment="1" applyProtection="1">
      <alignment horizontal="center" vertical="center"/>
      <protection locked="0"/>
    </xf>
    <xf numFmtId="0" fontId="0" fillId="4" borderId="7" xfId="0" applyFill="1" applyBorder="1" applyProtection="1">
      <protection locked="0"/>
    </xf>
    <xf numFmtId="2" fontId="0" fillId="4" borderId="7" xfId="0" applyNumberFormat="1" applyFill="1" applyBorder="1" applyProtection="1">
      <protection locked="0"/>
    </xf>
    <xf numFmtId="0" fontId="30" fillId="4" borderId="7" xfId="0" applyFont="1" applyFill="1" applyBorder="1" applyAlignment="1" applyProtection="1">
      <alignment horizontal="left" vertical="center"/>
      <protection locked="0"/>
    </xf>
    <xf numFmtId="0" fontId="53" fillId="3" borderId="7" xfId="0" applyFont="1" applyFill="1" applyBorder="1"/>
    <xf numFmtId="0" fontId="5" fillId="0" borderId="33" xfId="8" applyNumberFormat="1" applyFont="1" applyBorder="1" applyProtection="1"/>
    <xf numFmtId="0" fontId="5" fillId="4" borderId="34" xfId="8" applyNumberFormat="1" applyFont="1" applyFill="1" applyBorder="1" applyProtection="1">
      <protection locked="0"/>
    </xf>
    <xf numFmtId="0" fontId="10" fillId="0" borderId="35" xfId="8" applyNumberFormat="1" applyFont="1" applyBorder="1" applyProtection="1"/>
    <xf numFmtId="0" fontId="5" fillId="4" borderId="33" xfId="8" applyNumberFormat="1" applyFont="1" applyFill="1" applyBorder="1" applyProtection="1">
      <protection locked="0"/>
    </xf>
    <xf numFmtId="0" fontId="70" fillId="4" borderId="17" xfId="0" applyFont="1" applyFill="1" applyBorder="1" applyAlignment="1" applyProtection="1">
      <alignment horizontal="center" vertical="center"/>
      <protection locked="0"/>
    </xf>
    <xf numFmtId="0" fontId="70" fillId="4" borderId="7" xfId="0" applyFont="1" applyFill="1" applyBorder="1" applyAlignment="1" applyProtection="1">
      <alignment wrapText="1"/>
      <protection locked="0"/>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0" fillId="0" borderId="0" xfId="0" applyAlignment="1">
      <alignment horizontal="left"/>
    </xf>
    <xf numFmtId="0" fontId="31" fillId="7" borderId="0" xfId="0" applyFont="1" applyFill="1" applyAlignment="1">
      <alignment horizontal="left" vertical="center"/>
    </xf>
    <xf numFmtId="0" fontId="0" fillId="0" borderId="0" xfId="0" applyAlignment="1">
      <alignment horizontal="left" wrapText="1"/>
    </xf>
    <xf numFmtId="0" fontId="29" fillId="2" borderId="0" xfId="0" applyFont="1" applyFill="1" applyAlignment="1">
      <alignment horizontal="center" vertical="center" wrapText="1"/>
    </xf>
    <xf numFmtId="0" fontId="3" fillId="0" borderId="0" xfId="0" applyFont="1" applyProtection="1">
      <protection locked="0"/>
    </xf>
    <xf numFmtId="0" fontId="14" fillId="0" borderId="0" xfId="0" applyFont="1" applyAlignment="1">
      <alignment horizontal="center"/>
    </xf>
    <xf numFmtId="0" fontId="3" fillId="0" borderId="0" xfId="0" applyFont="1" applyAlignment="1">
      <alignment horizontal="center"/>
    </xf>
    <xf numFmtId="0" fontId="3" fillId="0" borderId="0" xfId="0" applyFont="1" applyAlignment="1" applyProtection="1">
      <alignment horizontal="center"/>
      <protection locked="0"/>
    </xf>
    <xf numFmtId="0" fontId="31" fillId="0" borderId="0" xfId="0" applyFont="1" applyAlignment="1">
      <alignment horizontal="left" vertical="center"/>
    </xf>
    <xf numFmtId="0" fontId="3" fillId="0" borderId="0" xfId="0" applyFont="1" applyAlignment="1">
      <alignment horizontal="left" vertical="center"/>
    </xf>
    <xf numFmtId="0" fontId="69" fillId="2" borderId="0" xfId="0" applyFont="1" applyFill="1" applyAlignment="1">
      <alignment horizontal="center" vertical="center" wrapText="1"/>
    </xf>
    <xf numFmtId="0" fontId="0" fillId="27" borderId="7" xfId="0" applyFill="1" applyBorder="1" applyProtection="1">
      <protection locked="0"/>
    </xf>
    <xf numFmtId="0" fontId="73" fillId="11" borderId="50" xfId="0" applyFont="1" applyFill="1" applyBorder="1" applyAlignment="1" applyProtection="1">
      <alignment horizontal="left" vertical="center"/>
      <protection locked="0"/>
    </xf>
    <xf numFmtId="0" fontId="28" fillId="0" borderId="0" xfId="0" applyFont="1" applyAlignment="1">
      <alignment horizontal="left" wrapText="1"/>
    </xf>
    <xf numFmtId="0" fontId="28" fillId="0" borderId="63" xfId="0" applyFont="1" applyBorder="1" applyAlignment="1">
      <alignment horizontal="left" wrapText="1"/>
    </xf>
    <xf numFmtId="0" fontId="28" fillId="0" borderId="65" xfId="0" applyFont="1" applyBorder="1" applyAlignment="1">
      <alignment horizontal="left" wrapText="1"/>
    </xf>
    <xf numFmtId="0" fontId="52" fillId="0" borderId="12" xfId="0" applyFont="1" applyBorder="1" applyAlignment="1">
      <alignment horizontal="center" wrapText="1"/>
    </xf>
    <xf numFmtId="0" fontId="52" fillId="0" borderId="0" xfId="0" applyFont="1" applyAlignment="1">
      <alignment horizontal="center" wrapText="1"/>
    </xf>
    <xf numFmtId="0" fontId="60" fillId="25" borderId="0" xfId="0" applyFont="1" applyFill="1" applyAlignment="1">
      <alignment horizontal="left" vertical="center" wrapText="1"/>
    </xf>
    <xf numFmtId="0" fontId="48" fillId="0" borderId="20" xfId="0" applyFont="1" applyBorder="1" applyAlignment="1">
      <alignment horizontal="center" wrapText="1"/>
    </xf>
    <xf numFmtId="0" fontId="48" fillId="0" borderId="21" xfId="0" applyFont="1" applyBorder="1" applyAlignment="1">
      <alignment horizontal="center" wrapText="1"/>
    </xf>
    <xf numFmtId="0" fontId="36" fillId="8" borderId="0" xfId="0" applyFont="1" applyFill="1" applyAlignment="1">
      <alignment horizontal="left"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44" fontId="41" fillId="4" borderId="31" xfId="0" applyNumberFormat="1" applyFont="1" applyFill="1" applyBorder="1" applyAlignment="1" applyProtection="1">
      <alignment horizontal="center"/>
      <protection locked="0"/>
    </xf>
    <xf numFmtId="44" fontId="41" fillId="4" borderId="32" xfId="0" applyNumberFormat="1" applyFont="1" applyFill="1" applyBorder="1" applyAlignment="1" applyProtection="1">
      <alignment horizontal="center"/>
      <protection locked="0"/>
    </xf>
    <xf numFmtId="0" fontId="9" fillId="0" borderId="12" xfId="0" applyFont="1" applyBorder="1" applyAlignment="1">
      <alignment horizontal="center" vertical="center" wrapText="1"/>
    </xf>
    <xf numFmtId="0" fontId="5" fillId="2" borderId="0" xfId="10" applyFont="1" applyFill="1" applyAlignment="1">
      <alignment horizontal="left" wrapText="1"/>
    </xf>
    <xf numFmtId="0" fontId="3" fillId="3" borderId="8" xfId="10" applyFont="1" applyFill="1" applyBorder="1" applyAlignment="1">
      <alignment horizontal="left" vertical="top" wrapText="1"/>
    </xf>
    <xf numFmtId="0" fontId="3" fillId="3" borderId="9" xfId="10" applyFont="1" applyFill="1" applyBorder="1" applyAlignment="1">
      <alignment horizontal="left" vertical="top" wrapText="1"/>
    </xf>
    <xf numFmtId="0" fontId="3" fillId="3" borderId="10" xfId="10" applyFont="1" applyFill="1" applyBorder="1" applyAlignment="1">
      <alignment horizontal="left" vertical="top" wrapText="1"/>
    </xf>
    <xf numFmtId="0" fontId="67" fillId="15" borderId="0" xfId="10" applyFont="1" applyFill="1" applyAlignment="1">
      <alignment horizontal="center" wrapText="1"/>
    </xf>
    <xf numFmtId="0" fontId="29" fillId="9" borderId="0" xfId="10" applyFont="1" applyFill="1" applyAlignment="1">
      <alignment horizontal="center" vertical="center" wrapText="1"/>
    </xf>
    <xf numFmtId="0" fontId="29" fillId="9" borderId="0" xfId="10" applyFont="1" applyFill="1" applyAlignment="1">
      <alignment horizontal="center" wrapText="1"/>
    </xf>
    <xf numFmtId="0" fontId="56" fillId="10" borderId="0" xfId="10" applyFont="1" applyFill="1" applyAlignment="1">
      <alignment horizontal="left" vertical="center"/>
    </xf>
    <xf numFmtId="0" fontId="5" fillId="4" borderId="15" xfId="10" applyFont="1" applyFill="1" applyBorder="1" applyAlignment="1" applyProtection="1">
      <alignment horizontal="center"/>
      <protection locked="0"/>
    </xf>
    <xf numFmtId="0" fontId="5" fillId="4" borderId="16" xfId="10" applyFont="1" applyFill="1" applyBorder="1" applyAlignment="1" applyProtection="1">
      <alignment horizontal="center"/>
      <protection locked="0"/>
    </xf>
    <xf numFmtId="0" fontId="24" fillId="2" borderId="0" xfId="10" applyFont="1" applyFill="1" applyAlignment="1">
      <alignment horizontal="left" vertical="center" wrapText="1"/>
    </xf>
    <xf numFmtId="0" fontId="60" fillId="13" borderId="0" xfId="13" applyFont="1" applyFill="1" applyAlignment="1">
      <alignment horizontal="center" vertical="center"/>
    </xf>
    <xf numFmtId="0" fontId="27" fillId="4" borderId="15" xfId="13" applyFill="1" applyBorder="1" applyAlignment="1" applyProtection="1">
      <alignment horizontal="center"/>
      <protection locked="0"/>
    </xf>
    <xf numFmtId="0" fontId="27" fillId="4" borderId="16" xfId="13" applyFill="1" applyBorder="1" applyAlignment="1" applyProtection="1">
      <alignment horizontal="center"/>
      <protection locked="0"/>
    </xf>
    <xf numFmtId="0" fontId="61" fillId="2" borderId="0" xfId="13" applyFont="1" applyFill="1" applyAlignment="1">
      <alignment horizontal="left" vertical="center" wrapText="1"/>
    </xf>
    <xf numFmtId="0" fontId="27" fillId="2" borderId="0" xfId="13" applyFill="1" applyAlignment="1">
      <alignment horizontal="left" vertical="center" wrapText="1"/>
    </xf>
    <xf numFmtId="0" fontId="27" fillId="2" borderId="38" xfId="13" applyFill="1" applyBorder="1" applyAlignment="1">
      <alignment horizontal="left" vertical="center" wrapText="1"/>
    </xf>
    <xf numFmtId="0" fontId="27" fillId="3" borderId="8" xfId="13" applyFill="1" applyBorder="1" applyAlignment="1">
      <alignment horizontal="left" vertical="top" wrapText="1"/>
    </xf>
    <xf numFmtId="0" fontId="27" fillId="3" borderId="9" xfId="13" applyFill="1" applyBorder="1" applyAlignment="1">
      <alignment horizontal="left" vertical="top" wrapText="1"/>
    </xf>
    <xf numFmtId="0" fontId="27" fillId="3" borderId="10" xfId="13" applyFill="1" applyBorder="1" applyAlignment="1">
      <alignment horizontal="left" vertical="top" wrapText="1"/>
    </xf>
  </cellXfs>
  <cellStyles count="14">
    <cellStyle name="Euro" xfId="1" xr:uid="{00000000-0005-0000-0000-000000000000}"/>
    <cellStyle name="Euro 2" xfId="4" xr:uid="{00000000-0005-0000-0000-000001000000}"/>
    <cellStyle name="Lien hypertexte" xfId="6" builtinId="8"/>
    <cellStyle name="Lien hypertexte 2" xfId="12" xr:uid="{8DAD2CA2-57E7-4495-ADF4-12B74D63143E}"/>
    <cellStyle name="Milliers" xfId="7" builtinId="3"/>
    <cellStyle name="Milliers 2" xfId="5" xr:uid="{00000000-0005-0000-0000-000004000000}"/>
    <cellStyle name="Milliers 3" xfId="11" xr:uid="{EF4C1A1E-3C90-42D2-B2A3-A317CFDC29B6}"/>
    <cellStyle name="Monétaire" xfId="8" builtinId="4"/>
    <cellStyle name="Normal" xfId="0" builtinId="0"/>
    <cellStyle name="Normal 2" xfId="2" xr:uid="{00000000-0005-0000-0000-000007000000}"/>
    <cellStyle name="Normal 3" xfId="10" xr:uid="{C6205A75-DFFD-4714-999B-A66D9608E9A2}"/>
    <cellStyle name="Normal 3 2" xfId="13" xr:uid="{1C820DA5-41FF-4843-8B97-60610A27EFEC}"/>
    <cellStyle name="Pourcentage" xfId="9" builtinId="5"/>
    <cellStyle name="Pourcentage 2" xfId="3" xr:uid="{00000000-0005-0000-0000-000009000000}"/>
  </cellStyles>
  <dxfs count="6">
    <dxf>
      <font>
        <color rgb="FFFF0000"/>
        <family val="2"/>
      </font>
    </dxf>
    <dxf>
      <font>
        <color rgb="FFFF0000"/>
        <family val="2"/>
      </font>
    </dxf>
    <dxf>
      <fill>
        <patternFill patternType="solid">
          <fgColor rgb="FFFF0000"/>
          <bgColor rgb="FFFF0000"/>
        </patternFill>
      </fill>
    </dxf>
    <dxf>
      <fill>
        <patternFill patternType="solid">
          <fgColor rgb="FFFF0000"/>
          <bgColor rgb="FFFF0000"/>
        </patternFill>
      </fill>
    </dxf>
    <dxf>
      <font>
        <color theme="0"/>
      </font>
      <fill>
        <patternFill patternType="none">
          <bgColor auto="1"/>
        </patternFill>
      </fill>
      <border>
        <right/>
        <top/>
        <bottom/>
        <vertical/>
        <horizontal/>
      </border>
    </dxf>
    <dxf>
      <font>
        <b val="0"/>
        <i/>
        <color theme="0" tint="-0.499984740745262"/>
      </font>
    </dxf>
  </dxfs>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9525</xdr:rowOff>
    </xdr:from>
    <xdr:to>
      <xdr:col>1</xdr:col>
      <xdr:colOff>713469</xdr:colOff>
      <xdr:row>7</xdr:row>
      <xdr:rowOff>82550</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a:srcRect t="8849" b="9372"/>
        <a:stretch/>
      </xdr:blipFill>
      <xdr:spPr>
        <a:xfrm>
          <a:off x="152400" y="190500"/>
          <a:ext cx="2148569" cy="1162050"/>
        </a:xfrm>
        <a:prstGeom prst="rect">
          <a:avLst/>
        </a:prstGeom>
      </xdr:spPr>
    </xdr:pic>
    <xdr:clientData/>
  </xdr:twoCellAnchor>
  <xdr:twoCellAnchor editAs="oneCell">
    <xdr:from>
      <xdr:col>1</xdr:col>
      <xdr:colOff>685799</xdr:colOff>
      <xdr:row>1</xdr:row>
      <xdr:rowOff>28574</xdr:rowOff>
    </xdr:from>
    <xdr:to>
      <xdr:col>1</xdr:col>
      <xdr:colOff>1581150</xdr:colOff>
      <xdr:row>7</xdr:row>
      <xdr:rowOff>76199</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2"/>
        <a:srcRect l="27270" t="12674" r="29720" b="18769"/>
        <a:stretch/>
      </xdr:blipFill>
      <xdr:spPr>
        <a:xfrm>
          <a:off x="2276474" y="209549"/>
          <a:ext cx="895351"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0</xdr:col>
      <xdr:colOff>2180319</xdr:colOff>
      <xdr:row>7</xdr:row>
      <xdr:rowOff>28576</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5</xdr:col>
      <xdr:colOff>469899</xdr:colOff>
      <xdr:row>1</xdr:row>
      <xdr:rowOff>95250</xdr:rowOff>
    </xdr:from>
    <xdr:to>
      <xdr:col>6</xdr:col>
      <xdr:colOff>996950</xdr:colOff>
      <xdr:row>7</xdr:row>
      <xdr:rowOff>139700</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rotWithShape="1">
        <a:blip xmlns:r="http://schemas.openxmlformats.org/officeDocument/2006/relationships" r:embed="rId2"/>
        <a:srcRect l="27270" t="12674" r="29720" b="18769"/>
        <a:stretch/>
      </xdr:blipFill>
      <xdr:spPr>
        <a:xfrm>
          <a:off x="10109199" y="276225"/>
          <a:ext cx="996951"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64772</xdr:rowOff>
    </xdr:from>
    <xdr:to>
      <xdr:col>1</xdr:col>
      <xdr:colOff>2142219</xdr:colOff>
      <xdr:row>0</xdr:row>
      <xdr:rowOff>1358901</xdr:rowOff>
    </xdr:to>
    <xdr:pic>
      <xdr:nvPicPr>
        <xdr:cNvPr id="10" name="Image 9">
          <a:extLst>
            <a:ext uri="{FF2B5EF4-FFF2-40B4-BE49-F238E27FC236}">
              <a16:creationId xmlns:a16="http://schemas.microsoft.com/office/drawing/2014/main" id="{00000000-0008-0000-0400-00000A000000}"/>
            </a:ext>
          </a:extLst>
        </xdr:cNvPr>
        <xdr:cNvPicPr>
          <a:picLocks noChangeAspect="1"/>
        </xdr:cNvPicPr>
      </xdr:nvPicPr>
      <xdr:blipFill rotWithShape="1">
        <a:blip xmlns:r="http://schemas.openxmlformats.org/officeDocument/2006/relationships" r:embed="rId1"/>
        <a:srcRect b="8703"/>
        <a:stretch/>
      </xdr:blipFill>
      <xdr:spPr>
        <a:xfrm>
          <a:off x="762000" y="64772"/>
          <a:ext cx="2148569" cy="1297304"/>
        </a:xfrm>
        <a:prstGeom prst="rect">
          <a:avLst/>
        </a:prstGeom>
      </xdr:spPr>
    </xdr:pic>
    <xdr:clientData/>
  </xdr:twoCellAnchor>
  <xdr:twoCellAnchor editAs="oneCell">
    <xdr:from>
      <xdr:col>1</xdr:col>
      <xdr:colOff>2124075</xdr:colOff>
      <xdr:row>0</xdr:row>
      <xdr:rowOff>200025</xdr:rowOff>
    </xdr:from>
    <xdr:to>
      <xdr:col>1</xdr:col>
      <xdr:colOff>2990850</xdr:colOff>
      <xdr:row>0</xdr:row>
      <xdr:rowOff>1295401</xdr:rowOff>
    </xdr:to>
    <xdr:pic>
      <xdr:nvPicPr>
        <xdr:cNvPr id="11" name="Image 10">
          <a:extLst>
            <a:ext uri="{FF2B5EF4-FFF2-40B4-BE49-F238E27FC236}">
              <a16:creationId xmlns:a16="http://schemas.microsoft.com/office/drawing/2014/main" id="{00000000-0008-0000-0400-00000B000000}"/>
            </a:ext>
          </a:extLst>
        </xdr:cNvPr>
        <xdr:cNvPicPr>
          <a:picLocks noChangeAspect="1"/>
        </xdr:cNvPicPr>
      </xdr:nvPicPr>
      <xdr:blipFill rotWithShape="1">
        <a:blip xmlns:r="http://schemas.openxmlformats.org/officeDocument/2006/relationships" r:embed="rId2"/>
        <a:srcRect l="27270" t="12099" r="31092" b="21648"/>
        <a:stretch/>
      </xdr:blipFill>
      <xdr:spPr>
        <a:xfrm>
          <a:off x="2886075" y="200025"/>
          <a:ext cx="866775" cy="1095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64772</xdr:rowOff>
    </xdr:from>
    <xdr:to>
      <xdr:col>1</xdr:col>
      <xdr:colOff>2145394</xdr:colOff>
      <xdr:row>1</xdr:row>
      <xdr:rowOff>1358901</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srcRect b="8703"/>
        <a:stretch/>
      </xdr:blipFill>
      <xdr:spPr>
        <a:xfrm>
          <a:off x="762000" y="64772"/>
          <a:ext cx="2148569" cy="1297304"/>
        </a:xfrm>
        <a:prstGeom prst="rect">
          <a:avLst/>
        </a:prstGeom>
      </xdr:spPr>
    </xdr:pic>
    <xdr:clientData/>
  </xdr:twoCellAnchor>
  <xdr:twoCellAnchor editAs="oneCell">
    <xdr:from>
      <xdr:col>1</xdr:col>
      <xdr:colOff>2124075</xdr:colOff>
      <xdr:row>1</xdr:row>
      <xdr:rowOff>200025</xdr:rowOff>
    </xdr:from>
    <xdr:to>
      <xdr:col>1</xdr:col>
      <xdr:colOff>2990850</xdr:colOff>
      <xdr:row>1</xdr:row>
      <xdr:rowOff>1295401</xdr:rowOff>
    </xdr:to>
    <xdr:pic>
      <xdr:nvPicPr>
        <xdr:cNvPr id="4" name="Image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2"/>
        <a:srcRect l="27270" t="12099" r="31092" b="21648"/>
        <a:stretch/>
      </xdr:blipFill>
      <xdr:spPr>
        <a:xfrm>
          <a:off x="2886075" y="200025"/>
          <a:ext cx="866775" cy="1095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55</xdr:row>
          <xdr:rowOff>28575</xdr:rowOff>
        </xdr:from>
        <xdr:to>
          <xdr:col>1</xdr:col>
          <xdr:colOff>142875</xdr:colOff>
          <xdr:row>57</xdr:row>
          <xdr:rowOff>9525</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58</xdr:row>
          <xdr:rowOff>47625</xdr:rowOff>
        </xdr:from>
        <xdr:to>
          <xdr:col>1</xdr:col>
          <xdr:colOff>142875</xdr:colOff>
          <xdr:row>60</xdr:row>
          <xdr:rowOff>9525</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60</xdr:row>
          <xdr:rowOff>47625</xdr:rowOff>
        </xdr:from>
        <xdr:to>
          <xdr:col>1</xdr:col>
          <xdr:colOff>142875</xdr:colOff>
          <xdr:row>62</xdr:row>
          <xdr:rowOff>47625</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xdr:row>
      <xdr:rowOff>0</xdr:rowOff>
    </xdr:from>
    <xdr:to>
      <xdr:col>1</xdr:col>
      <xdr:colOff>1418319</xdr:colOff>
      <xdr:row>6</xdr:row>
      <xdr:rowOff>122382</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177800"/>
          <a:ext cx="2183494" cy="1420957"/>
        </a:xfrm>
        <a:prstGeom prst="rect">
          <a:avLst/>
        </a:prstGeom>
      </xdr:spPr>
    </xdr:pic>
    <xdr:clientData/>
  </xdr:twoCellAnchor>
  <xdr:twoCellAnchor editAs="oneCell">
    <xdr:from>
      <xdr:col>4</xdr:col>
      <xdr:colOff>139700</xdr:colOff>
      <xdr:row>1</xdr:row>
      <xdr:rowOff>0</xdr:rowOff>
    </xdr:from>
    <xdr:to>
      <xdr:col>5</xdr:col>
      <xdr:colOff>240665</xdr:colOff>
      <xdr:row>7</xdr:row>
      <xdr:rowOff>124295</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2"/>
        <a:srcRect r="3655"/>
        <a:stretch/>
      </xdr:blipFill>
      <xdr:spPr>
        <a:xfrm>
          <a:off x="8966200" y="177800"/>
          <a:ext cx="2139315" cy="16038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2105025</xdr:colOff>
          <xdr:row>64</xdr:row>
          <xdr:rowOff>114300</xdr:rowOff>
        </xdr:from>
        <xdr:to>
          <xdr:col>1</xdr:col>
          <xdr:colOff>2400300</xdr:colOff>
          <xdr:row>64</xdr:row>
          <xdr:rowOff>333375</xdr:rowOff>
        </xdr:to>
        <xdr:sp macro="" textlink="">
          <xdr:nvSpPr>
            <xdr:cNvPr id="10249" name="Option Button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28575</xdr:rowOff>
        </xdr:from>
        <xdr:to>
          <xdr:col>1</xdr:col>
          <xdr:colOff>104775</xdr:colOff>
          <xdr:row>5</xdr:row>
          <xdr:rowOff>247650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6</xdr:row>
          <xdr:rowOff>47625</xdr:rowOff>
        </xdr:from>
        <xdr:to>
          <xdr:col>1</xdr:col>
          <xdr:colOff>104775</xdr:colOff>
          <xdr:row>7</xdr:row>
          <xdr:rowOff>19050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475267</xdr:colOff>
      <xdr:row>0</xdr:row>
      <xdr:rowOff>1417782</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00100" y="0"/>
          <a:ext cx="2180242" cy="1420957"/>
        </a:xfrm>
        <a:prstGeom prst="rect">
          <a:avLst/>
        </a:prstGeom>
      </xdr:spPr>
    </xdr:pic>
    <xdr:clientData/>
  </xdr:twoCellAnchor>
  <xdr:twoCellAnchor editAs="oneCell">
    <xdr:from>
      <xdr:col>4</xdr:col>
      <xdr:colOff>1830737</xdr:colOff>
      <xdr:row>0</xdr:row>
      <xdr:rowOff>0</xdr:rowOff>
    </xdr:from>
    <xdr:to>
      <xdr:col>5</xdr:col>
      <xdr:colOff>1794325</xdr:colOff>
      <xdr:row>0</xdr:row>
      <xdr:rowOff>1568699</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2"/>
        <a:srcRect r="3655"/>
        <a:stretch/>
      </xdr:blipFill>
      <xdr:spPr>
        <a:xfrm>
          <a:off x="9532048" y="0"/>
          <a:ext cx="2100905" cy="1568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ademe.fr/aides-financieres-ladem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data.europa.eu/eli/reg/2013/1407/oj"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405" t="s">
        <v>0</v>
      </c>
      <c r="B1" s="405"/>
      <c r="C1" s="405"/>
      <c r="D1" s="405"/>
      <c r="E1" s="405"/>
      <c r="F1" s="405"/>
      <c r="G1" s="405"/>
      <c r="H1" s="405"/>
      <c r="I1" s="405"/>
      <c r="J1" s="405"/>
      <c r="K1" s="405"/>
      <c r="L1" s="405"/>
      <c r="M1" s="405"/>
      <c r="N1" s="405"/>
      <c r="O1" s="405"/>
      <c r="P1" s="405"/>
      <c r="Q1" s="405"/>
    </row>
    <row r="2" spans="1:17" ht="15.75" x14ac:dyDescent="0.25">
      <c r="A2" s="406" t="s">
        <v>1</v>
      </c>
      <c r="B2" s="406"/>
      <c r="C2" s="406"/>
      <c r="D2" s="406"/>
      <c r="E2" s="406"/>
      <c r="F2" s="406"/>
      <c r="G2" s="406"/>
      <c r="H2" s="406"/>
      <c r="I2" s="406"/>
      <c r="J2" s="406"/>
      <c r="K2" s="406"/>
      <c r="L2" s="406"/>
      <c r="M2" s="406"/>
      <c r="N2" s="406"/>
      <c r="O2" s="406"/>
      <c r="P2" s="406"/>
      <c r="Q2" s="406"/>
    </row>
    <row r="3" spans="1:17" x14ac:dyDescent="0.25">
      <c r="A3" s="407" t="s">
        <v>2</v>
      </c>
      <c r="B3" s="407"/>
      <c r="C3" s="407"/>
      <c r="D3" s="407"/>
      <c r="E3" s="407"/>
      <c r="F3" s="407"/>
      <c r="G3" s="407"/>
      <c r="H3" s="407"/>
      <c r="I3" s="407"/>
      <c r="J3" s="407"/>
      <c r="K3" s="407"/>
      <c r="L3" s="407"/>
      <c r="M3" s="407"/>
      <c r="N3" s="407"/>
      <c r="O3" s="407"/>
      <c r="P3" s="407"/>
      <c r="Q3" s="407"/>
    </row>
    <row r="4" spans="1:17" x14ac:dyDescent="0.25">
      <c r="A4" s="1" t="s">
        <v>3</v>
      </c>
      <c r="B4" s="1"/>
      <c r="C4" s="1"/>
      <c r="D4" s="1"/>
      <c r="E4" s="2"/>
      <c r="F4" s="2"/>
      <c r="G4" s="2"/>
      <c r="H4" s="2"/>
      <c r="I4" s="2"/>
      <c r="J4" s="2"/>
      <c r="K4" s="2"/>
      <c r="L4" s="2"/>
      <c r="M4" s="2"/>
      <c r="N4" s="2"/>
      <c r="O4" s="2"/>
      <c r="P4" s="2"/>
      <c r="Q4" s="2"/>
    </row>
    <row r="5" spans="1:17" x14ac:dyDescent="0.25">
      <c r="A5" s="408" t="s">
        <v>4</v>
      </c>
      <c r="B5" s="408"/>
      <c r="C5" s="408"/>
      <c r="D5" s="408"/>
      <c r="E5" s="408"/>
      <c r="F5" s="408"/>
      <c r="G5" s="408"/>
      <c r="H5" s="408"/>
      <c r="I5" s="408"/>
      <c r="J5" s="408"/>
      <c r="K5" s="408"/>
      <c r="L5" s="408"/>
      <c r="M5" s="408"/>
      <c r="N5" s="408"/>
      <c r="O5" s="408"/>
      <c r="P5" s="408"/>
      <c r="Q5" s="408"/>
    </row>
    <row r="6" spans="1:17" x14ac:dyDescent="0.25">
      <c r="A6" s="401" t="s">
        <v>5</v>
      </c>
      <c r="B6" s="401"/>
      <c r="C6" s="401"/>
      <c r="D6" s="401"/>
      <c r="E6" s="401"/>
      <c r="F6" s="401"/>
      <c r="G6" s="401"/>
      <c r="H6" s="401"/>
      <c r="I6" s="401"/>
      <c r="J6" s="401"/>
      <c r="K6" s="401"/>
      <c r="L6" s="401"/>
      <c r="M6" s="401"/>
      <c r="N6" s="401"/>
      <c r="O6" s="401"/>
      <c r="P6" s="401"/>
      <c r="Q6" s="401"/>
    </row>
    <row r="7" spans="1:17" x14ac:dyDescent="0.25">
      <c r="A7" s="3"/>
      <c r="B7" s="3"/>
      <c r="C7" s="3"/>
      <c r="D7" s="3"/>
      <c r="E7" s="3"/>
      <c r="F7" s="3"/>
      <c r="G7" s="3"/>
      <c r="H7" s="3"/>
      <c r="I7" s="3"/>
      <c r="J7" s="3"/>
      <c r="K7" s="3"/>
      <c r="L7" s="3"/>
      <c r="M7" s="3"/>
      <c r="N7" s="3"/>
      <c r="O7" s="3"/>
      <c r="P7" s="3"/>
      <c r="Q7" s="3"/>
    </row>
    <row r="8" spans="1:17" x14ac:dyDescent="0.25">
      <c r="A8" s="401" t="s">
        <v>6</v>
      </c>
      <c r="B8" s="401"/>
      <c r="C8" s="401"/>
      <c r="D8" s="401"/>
      <c r="E8" s="401"/>
      <c r="F8" s="401"/>
      <c r="G8" s="401"/>
      <c r="H8" s="401"/>
      <c r="I8" s="401"/>
      <c r="J8" s="401"/>
      <c r="K8" s="401"/>
      <c r="L8" s="401"/>
      <c r="M8" s="401"/>
      <c r="N8" s="401"/>
      <c r="O8" s="4">
        <v>87.5</v>
      </c>
      <c r="P8" s="401" t="s">
        <v>7</v>
      </c>
      <c r="Q8" s="401"/>
    </row>
    <row r="9" spans="1:17" x14ac:dyDescent="0.25">
      <c r="A9" s="5"/>
      <c r="B9" s="403" t="s">
        <v>8</v>
      </c>
      <c r="C9" s="403"/>
      <c r="D9" s="403"/>
      <c r="E9" s="403"/>
      <c r="F9" s="403"/>
      <c r="G9" s="403"/>
      <c r="H9" s="403"/>
      <c r="I9" s="403"/>
      <c r="J9" s="403"/>
      <c r="K9" s="403"/>
      <c r="L9" s="6">
        <v>109.7</v>
      </c>
      <c r="M9" s="401" t="s">
        <v>9</v>
      </c>
      <c r="N9" s="401"/>
      <c r="O9" s="7"/>
      <c r="P9" s="5"/>
      <c r="Q9" s="5"/>
    </row>
    <row r="10" spans="1:17" x14ac:dyDescent="0.25">
      <c r="A10" s="7"/>
      <c r="B10" s="402">
        <f>O8</f>
        <v>87.5</v>
      </c>
      <c r="C10" s="402"/>
      <c r="D10" s="8" t="s">
        <v>10</v>
      </c>
      <c r="E10" s="6">
        <f>L9</f>
        <v>109.7</v>
      </c>
      <c r="F10" s="8" t="s">
        <v>11</v>
      </c>
      <c r="G10" s="8" t="s">
        <v>10</v>
      </c>
      <c r="H10" s="9">
        <v>20</v>
      </c>
      <c r="I10" s="5" t="s">
        <v>12</v>
      </c>
      <c r="J10" s="5" t="s">
        <v>13</v>
      </c>
      <c r="K10" s="391">
        <f>(B10*E10)*H10</f>
        <v>191975</v>
      </c>
      <c r="L10" s="391"/>
      <c r="M10" s="391"/>
      <c r="N10" s="5"/>
      <c r="O10" s="5"/>
      <c r="P10" s="5"/>
      <c r="Q10" s="5"/>
    </row>
    <row r="11" spans="1:17" x14ac:dyDescent="0.25">
      <c r="A11" s="392" t="s">
        <v>14</v>
      </c>
      <c r="B11" s="392"/>
      <c r="C11" s="392"/>
      <c r="D11" s="392"/>
      <c r="E11" s="392"/>
      <c r="F11" s="392"/>
      <c r="G11" s="392"/>
      <c r="H11" s="392"/>
      <c r="I11" s="392"/>
      <c r="J11" s="392"/>
      <c r="K11" s="392"/>
      <c r="L11" s="392"/>
      <c r="M11" s="392"/>
      <c r="N11" s="392"/>
      <c r="O11" s="392"/>
      <c r="P11" s="392"/>
      <c r="Q11" s="2"/>
    </row>
    <row r="12" spans="1:17" x14ac:dyDescent="0.25">
      <c r="A12" s="2"/>
      <c r="B12" s="2"/>
      <c r="C12" s="2"/>
      <c r="D12" s="10" t="s">
        <v>15</v>
      </c>
      <c r="E12" s="404">
        <v>0</v>
      </c>
      <c r="F12" s="404"/>
      <c r="G12" s="404"/>
      <c r="H12" s="10"/>
      <c r="I12" s="10"/>
      <c r="J12" s="10"/>
      <c r="K12" s="10"/>
      <c r="L12" s="10"/>
      <c r="M12" s="10"/>
      <c r="N12" s="10"/>
      <c r="O12" s="10"/>
      <c r="P12" s="10"/>
      <c r="Q12" s="11"/>
    </row>
    <row r="13" spans="1:17" x14ac:dyDescent="0.25">
      <c r="A13" s="12"/>
      <c r="B13" s="394" t="s">
        <v>16</v>
      </c>
      <c r="C13" s="395"/>
      <c r="D13" s="395"/>
      <c r="E13" s="395"/>
      <c r="F13" s="395"/>
      <c r="G13" s="395"/>
      <c r="H13" s="395"/>
      <c r="I13" s="395"/>
      <c r="J13" s="395"/>
      <c r="K13" s="395"/>
      <c r="L13" s="395"/>
      <c r="M13" s="395"/>
      <c r="N13" s="395"/>
      <c r="O13" s="395"/>
      <c r="P13" s="395"/>
      <c r="Q13" s="396"/>
    </row>
    <row r="14" spans="1:17" x14ac:dyDescent="0.25">
      <c r="A14" s="13"/>
      <c r="B14" s="409" t="s">
        <v>17</v>
      </c>
      <c r="C14" s="399"/>
      <c r="D14" s="399"/>
      <c r="E14" s="399"/>
      <c r="F14" s="399"/>
      <c r="G14" s="399"/>
      <c r="H14" s="399"/>
      <c r="I14" s="399"/>
      <c r="J14" s="399"/>
      <c r="K14" s="399">
        <f>K10-E12</f>
        <v>191975</v>
      </c>
      <c r="L14" s="399"/>
      <c r="M14" s="399"/>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400" t="s">
        <v>18</v>
      </c>
      <c r="B16" s="400"/>
      <c r="C16" s="400"/>
      <c r="D16" s="400"/>
      <c r="E16" s="400"/>
      <c r="F16" s="400"/>
      <c r="G16" s="400"/>
      <c r="H16" s="400"/>
      <c r="I16" s="400"/>
      <c r="J16" s="400"/>
      <c r="K16" s="400"/>
      <c r="L16" s="400"/>
      <c r="M16" s="400"/>
      <c r="N16" s="400"/>
      <c r="O16" s="19">
        <v>75</v>
      </c>
      <c r="P16" s="401" t="s">
        <v>19</v>
      </c>
      <c r="Q16" s="401"/>
    </row>
    <row r="17" spans="1:17" x14ac:dyDescent="0.25">
      <c r="A17" s="7"/>
      <c r="B17" s="402" t="s">
        <v>20</v>
      </c>
      <c r="C17" s="402"/>
      <c r="D17" s="402"/>
      <c r="E17" s="402"/>
      <c r="F17" s="402"/>
      <c r="G17" s="402"/>
      <c r="H17" s="402"/>
      <c r="I17" s="402"/>
      <c r="J17" s="402"/>
      <c r="K17" s="402"/>
      <c r="L17" s="402"/>
      <c r="M17" s="402"/>
      <c r="N17" s="402"/>
      <c r="O17" s="20">
        <f>L9</f>
        <v>109.7</v>
      </c>
      <c r="P17" s="21" t="s">
        <v>21</v>
      </c>
      <c r="Q17" s="3"/>
    </row>
    <row r="18" spans="1:17" x14ac:dyDescent="0.25">
      <c r="A18" s="7"/>
      <c r="B18" s="390">
        <f>O16</f>
        <v>75</v>
      </c>
      <c r="C18" s="390"/>
      <c r="D18" s="5" t="s">
        <v>10</v>
      </c>
      <c r="E18" s="22">
        <f>O17</f>
        <v>109.7</v>
      </c>
      <c r="F18" s="5" t="s">
        <v>22</v>
      </c>
      <c r="G18" s="5" t="s">
        <v>10</v>
      </c>
      <c r="H18" s="23">
        <v>20</v>
      </c>
      <c r="I18" s="5" t="s">
        <v>12</v>
      </c>
      <c r="J18" s="5" t="s">
        <v>13</v>
      </c>
      <c r="K18" s="391">
        <f>(B18*E18)*H18</f>
        <v>164550</v>
      </c>
      <c r="L18" s="391"/>
      <c r="M18" s="391"/>
      <c r="N18" s="5"/>
      <c r="O18" s="5"/>
      <c r="P18" s="5"/>
      <c r="Q18" s="3"/>
    </row>
    <row r="19" spans="1:17" x14ac:dyDescent="0.25">
      <c r="A19" s="392" t="s">
        <v>14</v>
      </c>
      <c r="B19" s="392"/>
      <c r="C19" s="392"/>
      <c r="D19" s="392"/>
      <c r="E19" s="392"/>
      <c r="F19" s="392"/>
      <c r="G19" s="392"/>
      <c r="H19" s="392"/>
      <c r="I19" s="392"/>
      <c r="J19" s="392"/>
      <c r="K19" s="392"/>
      <c r="L19" s="392"/>
      <c r="M19" s="392"/>
      <c r="N19" s="392"/>
      <c r="O19" s="392"/>
      <c r="P19" s="392"/>
      <c r="Q19" s="2"/>
    </row>
    <row r="20" spans="1:17" x14ac:dyDescent="0.25">
      <c r="A20" s="2"/>
      <c r="B20" s="2"/>
      <c r="C20" s="2"/>
      <c r="D20" s="10" t="s">
        <v>15</v>
      </c>
      <c r="E20" s="393">
        <v>0</v>
      </c>
      <c r="F20" s="393"/>
      <c r="G20" s="393"/>
      <c r="H20" s="10"/>
      <c r="I20" s="10"/>
      <c r="J20" s="10"/>
      <c r="K20" s="10"/>
      <c r="L20" s="10"/>
      <c r="M20" s="10"/>
      <c r="N20" s="10"/>
      <c r="O20" s="10"/>
      <c r="P20" s="10"/>
      <c r="Q20" s="11"/>
    </row>
    <row r="21" spans="1:17" x14ac:dyDescent="0.25">
      <c r="A21" s="12"/>
      <c r="B21" s="394" t="s">
        <v>23</v>
      </c>
      <c r="C21" s="395"/>
      <c r="D21" s="395"/>
      <c r="E21" s="395"/>
      <c r="F21" s="395"/>
      <c r="G21" s="395"/>
      <c r="H21" s="395"/>
      <c r="I21" s="395"/>
      <c r="J21" s="395"/>
      <c r="K21" s="395"/>
      <c r="L21" s="395"/>
      <c r="M21" s="395"/>
      <c r="N21" s="395"/>
      <c r="O21" s="395"/>
      <c r="P21" s="395"/>
      <c r="Q21" s="396"/>
    </row>
    <row r="22" spans="1:17" x14ac:dyDescent="0.25">
      <c r="A22" s="13"/>
      <c r="B22" s="397" t="s">
        <v>24</v>
      </c>
      <c r="C22" s="398"/>
      <c r="D22" s="398"/>
      <c r="E22" s="398"/>
      <c r="F22" s="398"/>
      <c r="G22" s="398"/>
      <c r="H22" s="398"/>
      <c r="I22" s="398"/>
      <c r="J22" s="398"/>
      <c r="K22" s="399">
        <f>K18-E20</f>
        <v>164550</v>
      </c>
      <c r="L22" s="399"/>
      <c r="M22" s="399"/>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382" t="s">
        <v>25</v>
      </c>
      <c r="B24" s="382"/>
      <c r="C24" s="382"/>
      <c r="D24" s="382"/>
      <c r="E24" s="382"/>
      <c r="F24" s="382"/>
      <c r="G24" s="382"/>
      <c r="H24" s="382"/>
      <c r="I24" s="382"/>
      <c r="J24" s="382"/>
      <c r="K24" s="382"/>
      <c r="L24" s="382"/>
      <c r="M24" s="382"/>
      <c r="N24" s="382"/>
      <c r="O24" s="382"/>
      <c r="P24" s="382"/>
      <c r="Q24" s="382"/>
    </row>
    <row r="25" spans="1:17" x14ac:dyDescent="0.25">
      <c r="A25" s="25" t="s">
        <v>26</v>
      </c>
      <c r="B25" s="383">
        <f>K14+K22</f>
        <v>356525</v>
      </c>
      <c r="C25" s="383"/>
      <c r="D25" s="383"/>
      <c r="E25" s="384"/>
      <c r="F25" s="384"/>
      <c r="G25" s="384"/>
      <c r="H25" s="385"/>
      <c r="I25" s="385"/>
      <c r="J25" s="385"/>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344" t="s">
        <v>27</v>
      </c>
      <c r="B27" s="344"/>
      <c r="C27" s="344"/>
      <c r="D27" s="344"/>
      <c r="E27" s="344"/>
      <c r="F27" s="344"/>
      <c r="G27" s="344"/>
      <c r="H27" s="344"/>
      <c r="I27" s="344"/>
      <c r="J27" s="344"/>
      <c r="K27" s="344"/>
      <c r="L27" s="344"/>
      <c r="M27" s="344"/>
      <c r="N27" s="344"/>
      <c r="O27" s="344"/>
      <c r="P27" s="344"/>
      <c r="Q27" s="344"/>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386" t="s">
        <v>30</v>
      </c>
      <c r="B32" s="386"/>
      <c r="C32" s="387" t="s">
        <v>31</v>
      </c>
      <c r="D32" s="388"/>
      <c r="E32" s="388"/>
      <c r="F32" s="388"/>
      <c r="G32" s="388"/>
      <c r="H32" s="388"/>
      <c r="I32" s="388"/>
      <c r="J32" s="388"/>
      <c r="K32" s="388"/>
      <c r="L32" s="388"/>
      <c r="M32" s="388"/>
      <c r="N32" s="388"/>
      <c r="O32" s="388"/>
      <c r="P32" s="388"/>
      <c r="Q32" s="389"/>
    </row>
    <row r="33" spans="1:17" x14ac:dyDescent="0.25">
      <c r="A33" s="354">
        <v>0.15</v>
      </c>
      <c r="B33" s="360"/>
      <c r="C33" s="361" t="s">
        <v>32</v>
      </c>
      <c r="D33" s="362"/>
      <c r="E33" s="362"/>
      <c r="F33" s="362"/>
      <c r="G33" s="362"/>
      <c r="H33" s="362"/>
      <c r="I33" s="362"/>
      <c r="J33" s="362"/>
      <c r="K33" s="362"/>
      <c r="L33" s="362"/>
      <c r="M33" s="362"/>
      <c r="N33" s="362"/>
      <c r="O33" s="362"/>
      <c r="P33" s="362"/>
      <c r="Q33" s="363"/>
    </row>
    <row r="34" spans="1:17" x14ac:dyDescent="0.25">
      <c r="A34" s="354"/>
      <c r="B34" s="360"/>
      <c r="C34" s="364">
        <f>A33*B25</f>
        <v>53478.75</v>
      </c>
      <c r="D34" s="364"/>
      <c r="E34" s="365"/>
      <c r="F34" s="366" t="s">
        <v>33</v>
      </c>
      <c r="G34" s="366"/>
      <c r="H34" s="366"/>
      <c r="I34" s="366"/>
      <c r="J34" s="366"/>
      <c r="K34" s="366"/>
      <c r="L34" s="366"/>
      <c r="M34" s="366"/>
      <c r="N34" s="366"/>
      <c r="O34" s="366"/>
      <c r="P34" s="366"/>
      <c r="Q34" s="367"/>
    </row>
    <row r="35" spans="1:17" x14ac:dyDescent="0.25">
      <c r="A35" s="368">
        <v>0.8</v>
      </c>
      <c r="B35" s="369"/>
      <c r="C35" s="361" t="s">
        <v>34</v>
      </c>
      <c r="D35" s="362"/>
      <c r="E35" s="362"/>
      <c r="F35" s="362"/>
      <c r="G35" s="362"/>
      <c r="H35" s="362"/>
      <c r="I35" s="362"/>
      <c r="J35" s="362"/>
      <c r="K35" s="362"/>
      <c r="L35" s="362"/>
      <c r="M35" s="362"/>
      <c r="N35" s="362"/>
      <c r="O35" s="362"/>
      <c r="P35" s="362"/>
      <c r="Q35" s="363"/>
    </row>
    <row r="36" spans="1:17" x14ac:dyDescent="0.25">
      <c r="A36" s="370"/>
      <c r="B36" s="371"/>
      <c r="C36" s="374" t="s">
        <v>35</v>
      </c>
      <c r="D36" s="375"/>
      <c r="E36" s="375"/>
      <c r="F36" s="375"/>
      <c r="G36" s="375"/>
      <c r="H36" s="375"/>
      <c r="I36" s="375"/>
      <c r="J36" s="375"/>
      <c r="K36" s="375"/>
      <c r="L36" s="375"/>
      <c r="M36" s="375"/>
      <c r="N36" s="375"/>
      <c r="O36" s="375"/>
      <c r="P36" s="375"/>
      <c r="Q36" s="376"/>
    </row>
    <row r="37" spans="1:17" x14ac:dyDescent="0.25">
      <c r="A37" s="370"/>
      <c r="B37" s="371"/>
      <c r="C37" s="377" t="s">
        <v>36</v>
      </c>
      <c r="D37" s="378"/>
      <c r="E37" s="378"/>
      <c r="F37" s="378"/>
      <c r="G37" s="378"/>
      <c r="H37" s="378"/>
      <c r="I37" s="379">
        <f>A35</f>
        <v>0.8</v>
      </c>
      <c r="J37" s="379"/>
      <c r="K37" s="380" t="s">
        <v>37</v>
      </c>
      <c r="L37" s="380"/>
      <c r="M37" s="380"/>
      <c r="N37" s="380"/>
      <c r="O37" s="380"/>
      <c r="P37" s="380"/>
      <c r="Q37" s="381"/>
    </row>
    <row r="38" spans="1:17" x14ac:dyDescent="0.25">
      <c r="A38" s="372"/>
      <c r="B38" s="373"/>
      <c r="C38" s="350">
        <f>C34</f>
        <v>53478.75</v>
      </c>
      <c r="D38" s="351"/>
      <c r="E38" s="351"/>
      <c r="F38" s="352" t="s">
        <v>38</v>
      </c>
      <c r="G38" s="352"/>
      <c r="H38" s="352"/>
      <c r="I38" s="352"/>
      <c r="J38" s="352"/>
      <c r="K38" s="353">
        <f>(B25*A35)-C34</f>
        <v>231741.25</v>
      </c>
      <c r="L38" s="353"/>
      <c r="M38" s="353"/>
      <c r="N38" s="14"/>
      <c r="O38" s="14"/>
      <c r="P38" s="14"/>
      <c r="Q38" s="31"/>
    </row>
    <row r="39" spans="1:17" x14ac:dyDescent="0.25">
      <c r="A39" s="354">
        <v>0.2</v>
      </c>
      <c r="B39" s="354"/>
      <c r="C39" s="355" t="s">
        <v>39</v>
      </c>
      <c r="D39" s="356"/>
      <c r="E39" s="356"/>
      <c r="F39" s="357"/>
      <c r="G39" s="357"/>
      <c r="H39" s="357"/>
      <c r="I39" s="32"/>
      <c r="J39" s="32"/>
      <c r="K39" s="33"/>
      <c r="L39" s="33"/>
      <c r="M39" s="33"/>
      <c r="N39" s="33"/>
      <c r="O39" s="33"/>
      <c r="P39" s="33"/>
      <c r="Q39" s="34"/>
    </row>
    <row r="40" spans="1:17" x14ac:dyDescent="0.25">
      <c r="A40" s="354"/>
      <c r="B40" s="354"/>
      <c r="C40" s="358" t="s">
        <v>40</v>
      </c>
      <c r="D40" s="352"/>
      <c r="E40" s="352"/>
      <c r="F40" s="352"/>
      <c r="G40" s="352"/>
      <c r="H40" s="352"/>
      <c r="I40" s="352"/>
      <c r="J40" s="352"/>
      <c r="K40" s="352"/>
      <c r="L40" s="352"/>
      <c r="M40" s="352"/>
      <c r="N40" s="352"/>
      <c r="O40" s="352"/>
      <c r="P40" s="352"/>
      <c r="Q40" s="359"/>
    </row>
    <row r="41" spans="1:17" x14ac:dyDescent="0.25">
      <c r="A41" s="26" t="s">
        <v>41</v>
      </c>
      <c r="B41" s="2"/>
      <c r="C41" s="2"/>
      <c r="D41" s="2"/>
      <c r="E41" s="2"/>
      <c r="F41" s="2"/>
      <c r="G41" s="2"/>
      <c r="H41" s="2"/>
      <c r="I41" s="2"/>
      <c r="J41" s="2"/>
      <c r="K41" s="2"/>
      <c r="L41" s="2"/>
      <c r="M41" s="2"/>
      <c r="N41" s="2"/>
      <c r="O41" s="2"/>
      <c r="P41" s="2"/>
      <c r="Q41" s="2"/>
    </row>
    <row r="42" spans="1:17" x14ac:dyDescent="0.25">
      <c r="A42" s="344" t="s">
        <v>42</v>
      </c>
      <c r="B42" s="345"/>
      <c r="C42" s="345"/>
      <c r="D42" s="345"/>
      <c r="E42" s="345"/>
      <c r="F42" s="345"/>
      <c r="G42" s="345"/>
      <c r="H42" s="345"/>
      <c r="I42" s="345"/>
      <c r="J42" s="345"/>
      <c r="K42" s="345"/>
      <c r="L42" s="345"/>
      <c r="M42" s="345"/>
      <c r="N42" s="345"/>
      <c r="O42" s="345"/>
      <c r="P42" s="345"/>
      <c r="Q42" s="345"/>
    </row>
    <row r="43" spans="1:17" ht="35.25" customHeight="1" x14ac:dyDescent="0.25">
      <c r="A43" s="344" t="s">
        <v>43</v>
      </c>
      <c r="B43" s="344"/>
      <c r="C43" s="344"/>
      <c r="D43" s="344"/>
      <c r="E43" s="344"/>
      <c r="F43" s="344"/>
      <c r="G43" s="344"/>
      <c r="H43" s="344"/>
      <c r="I43" s="344"/>
      <c r="J43" s="344"/>
      <c r="K43" s="344"/>
      <c r="L43" s="344"/>
      <c r="M43" s="344"/>
      <c r="N43" s="344"/>
      <c r="O43" s="344"/>
      <c r="P43" s="344"/>
      <c r="Q43" s="344"/>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344" t="s">
        <v>45</v>
      </c>
      <c r="B45" s="344"/>
      <c r="C45" s="344"/>
      <c r="D45" s="344"/>
      <c r="E45" s="344"/>
      <c r="F45" s="344"/>
      <c r="G45" s="344"/>
      <c r="H45" s="344"/>
      <c r="I45" s="344"/>
      <c r="J45" s="344"/>
      <c r="K45" s="344"/>
      <c r="L45" s="344"/>
      <c r="M45" s="344"/>
      <c r="N45" s="344"/>
      <c r="O45" s="344"/>
      <c r="P45" s="344"/>
      <c r="Q45" s="344"/>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346" t="s">
        <v>47</v>
      </c>
      <c r="B47" s="346"/>
      <c r="C47" s="346"/>
      <c r="D47" s="346"/>
      <c r="E47" s="346"/>
      <c r="F47" s="346"/>
      <c r="G47" s="346"/>
      <c r="H47" s="346"/>
      <c r="I47" s="346"/>
      <c r="J47" s="346"/>
      <c r="K47" s="346"/>
      <c r="L47" s="346"/>
      <c r="M47" s="346"/>
      <c r="N47" s="346"/>
      <c r="O47" s="346"/>
      <c r="P47" s="346"/>
      <c r="Q47" s="346"/>
    </row>
    <row r="48" spans="1:17" ht="15.75" x14ac:dyDescent="0.25">
      <c r="A48" s="347" t="s">
        <v>48</v>
      </c>
      <c r="B48" s="347"/>
      <c r="C48" s="347"/>
      <c r="D48" s="347"/>
      <c r="E48" s="347"/>
      <c r="F48" s="347"/>
      <c r="G48" s="347"/>
      <c r="H48" s="347"/>
      <c r="I48" s="347"/>
      <c r="J48" s="347"/>
      <c r="K48" s="347"/>
      <c r="L48" s="347"/>
      <c r="M48" s="347"/>
      <c r="N48" s="347"/>
      <c r="O48" s="347"/>
      <c r="P48" s="347"/>
      <c r="Q48" s="347"/>
    </row>
    <row r="49" spans="1:17" ht="15.75" x14ac:dyDescent="0.25">
      <c r="A49" s="348" t="s">
        <v>49</v>
      </c>
      <c r="B49" s="349"/>
      <c r="C49" s="349"/>
      <c r="D49" s="349"/>
      <c r="E49" s="349"/>
      <c r="F49" s="349"/>
      <c r="G49" s="349"/>
      <c r="H49" s="349"/>
      <c r="I49" s="349"/>
      <c r="J49" s="349"/>
      <c r="K49" s="349"/>
      <c r="L49" s="349"/>
      <c r="M49" s="349"/>
      <c r="N49" s="349"/>
      <c r="O49" s="349"/>
      <c r="P49" s="349"/>
      <c r="Q49" s="349"/>
    </row>
    <row r="50" spans="1:17" x14ac:dyDescent="0.25">
      <c r="A50" s="339" t="s">
        <v>50</v>
      </c>
      <c r="B50" s="340"/>
      <c r="C50" s="340"/>
      <c r="D50" s="340"/>
      <c r="E50" s="340"/>
      <c r="F50" s="340"/>
      <c r="G50" s="340"/>
      <c r="H50" s="340"/>
      <c r="I50" s="340"/>
      <c r="J50" s="340"/>
      <c r="K50" s="340"/>
      <c r="L50" s="340"/>
      <c r="M50" s="340"/>
      <c r="N50" s="340"/>
      <c r="O50" s="340"/>
      <c r="P50" s="340"/>
      <c r="Q50" s="340"/>
    </row>
    <row r="51" spans="1:17" x14ac:dyDescent="0.25">
      <c r="A51" s="341" t="s">
        <v>51</v>
      </c>
      <c r="B51" s="341"/>
      <c r="C51" s="341"/>
      <c r="D51" s="341"/>
      <c r="E51" s="341"/>
      <c r="F51" s="341"/>
      <c r="G51" s="341"/>
      <c r="H51" s="341"/>
      <c r="I51" s="36" t="s">
        <v>52</v>
      </c>
      <c r="J51" s="37"/>
      <c r="K51" s="37"/>
      <c r="L51" s="341" t="s">
        <v>53</v>
      </c>
      <c r="M51" s="341"/>
      <c r="N51" s="341"/>
      <c r="O51" s="341"/>
      <c r="P51" s="342" t="s">
        <v>54</v>
      </c>
      <c r="Q51" s="343"/>
    </row>
    <row r="52" spans="1:17" x14ac:dyDescent="0.25">
      <c r="A52" s="335" t="s">
        <v>55</v>
      </c>
      <c r="B52" s="335"/>
      <c r="C52" s="335"/>
      <c r="D52" s="335"/>
      <c r="E52" s="335"/>
      <c r="F52" s="335"/>
      <c r="G52" s="335"/>
      <c r="H52" s="335"/>
      <c r="I52" s="331"/>
      <c r="J52" s="331"/>
      <c r="K52" s="331"/>
      <c r="L52" s="331"/>
      <c r="M52" s="331"/>
      <c r="N52" s="331"/>
      <c r="O52" s="331"/>
      <c r="P52" s="319"/>
      <c r="Q52" s="321"/>
    </row>
    <row r="53" spans="1:17" x14ac:dyDescent="0.25">
      <c r="A53" s="336" t="s">
        <v>56</v>
      </c>
      <c r="B53" s="337"/>
      <c r="C53" s="337"/>
      <c r="D53" s="337"/>
      <c r="E53" s="337"/>
      <c r="F53" s="337"/>
      <c r="G53" s="337"/>
      <c r="H53" s="338"/>
      <c r="I53" s="331"/>
      <c r="J53" s="331"/>
      <c r="K53" s="331"/>
      <c r="L53" s="331"/>
      <c r="M53" s="331"/>
      <c r="N53" s="331"/>
      <c r="O53" s="331"/>
      <c r="P53" s="319"/>
      <c r="Q53" s="321"/>
    </row>
    <row r="54" spans="1:17" x14ac:dyDescent="0.25">
      <c r="A54" s="331"/>
      <c r="B54" s="331"/>
      <c r="C54" s="331"/>
      <c r="D54" s="331"/>
      <c r="E54" s="331"/>
      <c r="F54" s="331"/>
      <c r="G54" s="331"/>
      <c r="H54" s="331"/>
      <c r="I54" s="331"/>
      <c r="J54" s="331"/>
      <c r="K54" s="331"/>
      <c r="L54" s="331"/>
      <c r="M54" s="331"/>
      <c r="N54" s="331"/>
      <c r="O54" s="331"/>
      <c r="P54" s="319"/>
      <c r="Q54" s="321"/>
    </row>
    <row r="55" spans="1:17" x14ac:dyDescent="0.25">
      <c r="A55" s="335" t="s">
        <v>57</v>
      </c>
      <c r="B55" s="335"/>
      <c r="C55" s="335"/>
      <c r="D55" s="335"/>
      <c r="E55" s="335"/>
      <c r="F55" s="335"/>
      <c r="G55" s="335"/>
      <c r="H55" s="335"/>
      <c r="I55" s="331"/>
      <c r="J55" s="331"/>
      <c r="K55" s="331"/>
      <c r="L55" s="331"/>
      <c r="M55" s="331"/>
      <c r="N55" s="331"/>
      <c r="O55" s="331"/>
      <c r="P55" s="319"/>
      <c r="Q55" s="321"/>
    </row>
    <row r="56" spans="1:17" x14ac:dyDescent="0.25">
      <c r="A56" s="336" t="s">
        <v>56</v>
      </c>
      <c r="B56" s="337"/>
      <c r="C56" s="337"/>
      <c r="D56" s="337"/>
      <c r="E56" s="337"/>
      <c r="F56" s="337"/>
      <c r="G56" s="337"/>
      <c r="H56" s="338"/>
      <c r="I56" s="331"/>
      <c r="J56" s="331"/>
      <c r="K56" s="331"/>
      <c r="L56" s="331"/>
      <c r="M56" s="331"/>
      <c r="N56" s="331"/>
      <c r="O56" s="331"/>
      <c r="P56" s="319"/>
      <c r="Q56" s="321"/>
    </row>
    <row r="57" spans="1:17" x14ac:dyDescent="0.25">
      <c r="A57" s="38"/>
      <c r="B57" s="39"/>
      <c r="C57" s="39"/>
      <c r="D57" s="39"/>
      <c r="E57" s="39"/>
      <c r="F57" s="39"/>
      <c r="G57" s="39"/>
      <c r="H57" s="40"/>
      <c r="I57" s="331"/>
      <c r="J57" s="331"/>
      <c r="K57" s="331"/>
      <c r="L57" s="331"/>
      <c r="M57" s="331"/>
      <c r="N57" s="331"/>
      <c r="O57" s="331"/>
      <c r="P57" s="41"/>
      <c r="Q57" s="42"/>
    </row>
    <row r="58" spans="1:17" x14ac:dyDescent="0.25">
      <c r="A58" s="332" t="s">
        <v>58</v>
      </c>
      <c r="B58" s="333"/>
      <c r="C58" s="333"/>
      <c r="D58" s="333"/>
      <c r="E58" s="333"/>
      <c r="F58" s="333"/>
      <c r="G58" s="333"/>
      <c r="H58" s="334"/>
      <c r="I58" s="331"/>
      <c r="J58" s="331"/>
      <c r="K58" s="331"/>
      <c r="L58" s="331"/>
      <c r="M58" s="331"/>
      <c r="N58" s="331"/>
      <c r="O58" s="331"/>
      <c r="P58" s="319"/>
      <c r="Q58" s="321"/>
    </row>
    <row r="59" spans="1:17" x14ac:dyDescent="0.25">
      <c r="A59" s="324" t="s">
        <v>59</v>
      </c>
      <c r="B59" s="324"/>
      <c r="C59" s="324"/>
      <c r="D59" s="324"/>
      <c r="E59" s="324"/>
      <c r="F59" s="324"/>
      <c r="G59" s="324"/>
      <c r="H59" s="324"/>
      <c r="I59" s="324"/>
      <c r="J59" s="324"/>
      <c r="K59" s="324"/>
      <c r="L59" s="324"/>
      <c r="M59" s="324"/>
      <c r="N59" s="324"/>
      <c r="O59" s="324"/>
      <c r="P59" s="324"/>
      <c r="Q59" s="324"/>
    </row>
    <row r="60" spans="1:17" ht="15.75" x14ac:dyDescent="0.25">
      <c r="A60" s="325" t="s">
        <v>60</v>
      </c>
      <c r="B60" s="326"/>
      <c r="C60" s="326"/>
      <c r="D60" s="326"/>
      <c r="E60" s="326"/>
      <c r="F60" s="326"/>
      <c r="G60" s="326"/>
      <c r="H60" s="326"/>
      <c r="I60" s="326"/>
      <c r="J60" s="326"/>
      <c r="K60" s="326"/>
      <c r="L60" s="326"/>
      <c r="M60" s="326"/>
      <c r="N60" s="326"/>
      <c r="O60" s="326"/>
      <c r="P60" s="326"/>
      <c r="Q60" s="326"/>
    </row>
    <row r="61" spans="1:17" x14ac:dyDescent="0.25">
      <c r="A61" s="327" t="s">
        <v>61</v>
      </c>
      <c r="B61" s="327"/>
      <c r="C61" s="327"/>
      <c r="D61" s="327"/>
      <c r="E61" s="327"/>
      <c r="F61" s="327"/>
      <c r="G61" s="327"/>
      <c r="H61" s="327"/>
      <c r="I61" s="327"/>
      <c r="J61" s="327"/>
      <c r="K61" s="327"/>
      <c r="L61" s="328" t="s">
        <v>62</v>
      </c>
      <c r="M61" s="329"/>
      <c r="N61" s="329"/>
      <c r="O61" s="329"/>
      <c r="P61" s="329"/>
      <c r="Q61" s="330"/>
    </row>
    <row r="62" spans="1:17" x14ac:dyDescent="0.25">
      <c r="A62" s="322" t="s">
        <v>63</v>
      </c>
      <c r="B62" s="322"/>
      <c r="C62" s="322"/>
      <c r="D62" s="322"/>
      <c r="E62" s="322"/>
      <c r="F62" s="322"/>
      <c r="G62" s="322"/>
      <c r="H62" s="322"/>
      <c r="I62" s="322"/>
      <c r="J62" s="322"/>
      <c r="K62" s="322"/>
      <c r="L62" s="319"/>
      <c r="M62" s="320"/>
      <c r="N62" s="320"/>
      <c r="O62" s="320"/>
      <c r="P62" s="320"/>
      <c r="Q62" s="321"/>
    </row>
    <row r="63" spans="1:17" x14ac:dyDescent="0.25">
      <c r="A63" s="322" t="s">
        <v>64</v>
      </c>
      <c r="B63" s="322"/>
      <c r="C63" s="322"/>
      <c r="D63" s="322"/>
      <c r="E63" s="322"/>
      <c r="F63" s="322"/>
      <c r="G63" s="322"/>
      <c r="H63" s="322"/>
      <c r="I63" s="322"/>
      <c r="J63" s="322"/>
      <c r="K63" s="322"/>
      <c r="L63" s="319"/>
      <c r="M63" s="320"/>
      <c r="N63" s="320"/>
      <c r="O63" s="320"/>
      <c r="P63" s="320"/>
      <c r="Q63" s="321"/>
    </row>
    <row r="64" spans="1:17" x14ac:dyDescent="0.25">
      <c r="A64" s="322" t="s">
        <v>64</v>
      </c>
      <c r="B64" s="322"/>
      <c r="C64" s="322"/>
      <c r="D64" s="322"/>
      <c r="E64" s="322"/>
      <c r="F64" s="322"/>
      <c r="G64" s="322"/>
      <c r="H64" s="322"/>
      <c r="I64" s="322"/>
      <c r="J64" s="322"/>
      <c r="K64" s="322"/>
      <c r="L64" s="319"/>
      <c r="M64" s="320"/>
      <c r="N64" s="320"/>
      <c r="O64" s="320"/>
      <c r="P64" s="320"/>
      <c r="Q64" s="321"/>
    </row>
    <row r="65" spans="1:17" x14ac:dyDescent="0.25">
      <c r="A65" s="322" t="s">
        <v>64</v>
      </c>
      <c r="B65" s="322"/>
      <c r="C65" s="322"/>
      <c r="D65" s="322"/>
      <c r="E65" s="322"/>
      <c r="F65" s="322"/>
      <c r="G65" s="322"/>
      <c r="H65" s="322"/>
      <c r="I65" s="322"/>
      <c r="J65" s="322"/>
      <c r="K65" s="322"/>
      <c r="L65" s="319"/>
      <c r="M65" s="320"/>
      <c r="N65" s="320"/>
      <c r="O65" s="320"/>
      <c r="P65" s="320"/>
      <c r="Q65" s="321"/>
    </row>
    <row r="66" spans="1:17" x14ac:dyDescent="0.25">
      <c r="A66" s="318" t="s">
        <v>65</v>
      </c>
      <c r="B66" s="318"/>
      <c r="C66" s="318"/>
      <c r="D66" s="318"/>
      <c r="E66" s="318"/>
      <c r="F66" s="318"/>
      <c r="G66" s="318"/>
      <c r="H66" s="318"/>
      <c r="I66" s="318"/>
      <c r="J66" s="318"/>
      <c r="K66" s="318"/>
      <c r="L66" s="319"/>
      <c r="M66" s="320"/>
      <c r="N66" s="320"/>
      <c r="O66" s="320"/>
      <c r="P66" s="320"/>
      <c r="Q66" s="321"/>
    </row>
    <row r="67" spans="1:17" x14ac:dyDescent="0.25">
      <c r="A67" s="322" t="s">
        <v>66</v>
      </c>
      <c r="B67" s="322"/>
      <c r="C67" s="322"/>
      <c r="D67" s="322"/>
      <c r="E67" s="322"/>
      <c r="F67" s="322"/>
      <c r="G67" s="322"/>
      <c r="H67" s="322"/>
      <c r="I67" s="322"/>
      <c r="J67" s="322"/>
      <c r="K67" s="322"/>
      <c r="L67" s="41"/>
      <c r="M67" s="43"/>
      <c r="N67" s="43"/>
      <c r="O67" s="43"/>
      <c r="P67" s="43"/>
      <c r="Q67" s="43"/>
    </row>
    <row r="68" spans="1:17" x14ac:dyDescent="0.25">
      <c r="A68" s="323" t="s">
        <v>67</v>
      </c>
      <c r="B68" s="323"/>
      <c r="C68" s="323"/>
      <c r="D68" s="323"/>
      <c r="E68" s="323"/>
      <c r="F68" s="323"/>
      <c r="G68" s="323"/>
      <c r="H68" s="323"/>
      <c r="I68" s="323"/>
      <c r="J68" s="323"/>
      <c r="K68" s="323"/>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0000"/>
    <pageSetUpPr fitToPage="1"/>
  </sheetPr>
  <dimension ref="A1:F19"/>
  <sheetViews>
    <sheetView showGridLines="0" tabSelected="1" zoomScale="145" zoomScaleNormal="145" workbookViewId="0"/>
  </sheetViews>
  <sheetFormatPr baseColWidth="10" defaultRowHeight="15" x14ac:dyDescent="0.25"/>
  <cols>
    <col min="1" max="6" width="23.85546875" customWidth="1"/>
  </cols>
  <sheetData>
    <row r="1" spans="1:6" s="129" customFormat="1" ht="14.25" customHeight="1" x14ac:dyDescent="0.2">
      <c r="D1" s="413" t="s">
        <v>392</v>
      </c>
      <c r="E1" s="413"/>
      <c r="F1" s="413"/>
    </row>
    <row r="2" spans="1:6" s="129" customFormat="1" ht="14.25" customHeight="1" x14ac:dyDescent="0.2">
      <c r="D2" s="413"/>
      <c r="E2" s="413"/>
      <c r="F2" s="413"/>
    </row>
    <row r="3" spans="1:6" s="129" customFormat="1" ht="14.25" customHeight="1" x14ac:dyDescent="0.2">
      <c r="D3" s="413"/>
      <c r="E3" s="413"/>
      <c r="F3" s="413"/>
    </row>
    <row r="4" spans="1:6" s="129" customFormat="1" ht="14.25" customHeight="1" x14ac:dyDescent="0.2">
      <c r="D4" s="413"/>
      <c r="E4" s="413"/>
      <c r="F4" s="413"/>
    </row>
    <row r="5" spans="1:6" s="129" customFormat="1" ht="14.25" customHeight="1" x14ac:dyDescent="0.2">
      <c r="D5" s="413"/>
      <c r="E5" s="413"/>
      <c r="F5" s="413"/>
    </row>
    <row r="6" spans="1:6" s="129" customFormat="1" ht="14.25" customHeight="1" x14ac:dyDescent="0.2">
      <c r="D6" s="413"/>
      <c r="E6" s="413"/>
      <c r="F6" s="413"/>
    </row>
    <row r="7" spans="1:6" s="129" customFormat="1" ht="14.25" customHeight="1" x14ac:dyDescent="0.2">
      <c r="D7" s="413"/>
      <c r="E7" s="413"/>
      <c r="F7" s="413"/>
    </row>
    <row r="8" spans="1:6" s="129" customFormat="1" ht="14.1" customHeight="1" x14ac:dyDescent="0.2">
      <c r="D8" s="413"/>
      <c r="E8" s="413"/>
      <c r="F8" s="413"/>
    </row>
    <row r="9" spans="1:6" s="129" customFormat="1" ht="20.25" x14ac:dyDescent="0.2">
      <c r="E9" s="130"/>
      <c r="F9" s="130"/>
    </row>
    <row r="10" spans="1:6" s="60" customFormat="1" ht="39" customHeight="1" x14ac:dyDescent="0.2">
      <c r="A10" s="411" t="s">
        <v>146</v>
      </c>
      <c r="B10" s="411"/>
      <c r="C10" s="411"/>
      <c r="D10" s="411"/>
      <c r="E10" s="411"/>
      <c r="F10" s="411"/>
    </row>
    <row r="11" spans="1:6" x14ac:dyDescent="0.25">
      <c r="A11" t="s">
        <v>395</v>
      </c>
    </row>
    <row r="12" spans="1:6" x14ac:dyDescent="0.25">
      <c r="A12" t="s">
        <v>147</v>
      </c>
      <c r="D12" s="151"/>
    </row>
    <row r="14" spans="1:6" x14ac:dyDescent="0.25">
      <c r="A14" s="152" t="s">
        <v>388</v>
      </c>
    </row>
    <row r="15" spans="1:6" ht="30" customHeight="1" x14ac:dyDescent="0.25">
      <c r="A15" s="412" t="s">
        <v>390</v>
      </c>
      <c r="B15" s="412"/>
      <c r="C15" s="412"/>
      <c r="D15" s="412"/>
      <c r="E15" s="412"/>
      <c r="F15" s="412"/>
    </row>
    <row r="17" spans="1:6" ht="32.450000000000003" customHeight="1" x14ac:dyDescent="0.25">
      <c r="A17" s="412" t="s">
        <v>391</v>
      </c>
      <c r="B17" s="412"/>
      <c r="C17" s="412"/>
      <c r="D17" s="412"/>
      <c r="E17" s="412"/>
      <c r="F17" s="412"/>
    </row>
    <row r="19" spans="1:6" x14ac:dyDescent="0.25">
      <c r="A19" s="410" t="s">
        <v>393</v>
      </c>
      <c r="B19" s="410"/>
      <c r="C19" s="410"/>
      <c r="D19" s="410"/>
      <c r="E19" s="410"/>
      <c r="F19" s="410"/>
    </row>
  </sheetData>
  <sheetProtection algorithmName="SHA-512" hashValue="M3bTkeQeipWiRxB3C6s7+drfwF8WZj+UM8GGLGWKUwvJjp0Sq9CrieEVS7WFTgYW7SHC+3p20K+U4kQy7fVMHw==" saltValue="xLwrMkqoIzZFeNN9QIT19Q==" spinCount="100000" sheet="1" objects="1" scenarios="1"/>
  <mergeCells count="5">
    <mergeCell ref="A19:F19"/>
    <mergeCell ref="A10:F10"/>
    <mergeCell ref="A15:F15"/>
    <mergeCell ref="A17:F17"/>
    <mergeCell ref="D1:F8"/>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2594-CFB6-48DF-9257-66D50403CA99}">
  <dimension ref="A2:G72"/>
  <sheetViews>
    <sheetView topLeftCell="B10" workbookViewId="0">
      <selection activeCell="C21" sqref="C21:C23"/>
    </sheetView>
  </sheetViews>
  <sheetFormatPr baseColWidth="10" defaultColWidth="10.85546875" defaultRowHeight="15" x14ac:dyDescent="0.25"/>
  <cols>
    <col min="1" max="1" width="31.5703125" style="156" customWidth="1"/>
    <col min="2" max="2" width="53.28515625" style="156" customWidth="1"/>
    <col min="3" max="3" width="50.85546875" style="156" customWidth="1"/>
    <col min="4" max="4" width="33" style="156" customWidth="1"/>
    <col min="5" max="5" width="30.140625" style="156" customWidth="1"/>
    <col min="6" max="6" width="33.140625" style="156" customWidth="1"/>
    <col min="7" max="7" width="41" style="156" customWidth="1"/>
    <col min="8" max="16384" width="10.85546875" style="156"/>
  </cols>
  <sheetData>
    <row r="2" spans="1:7" x14ac:dyDescent="0.25">
      <c r="A2" s="234" t="s">
        <v>243</v>
      </c>
      <c r="B2" s="156" t="s">
        <v>244</v>
      </c>
      <c r="C2" s="235" t="s">
        <v>245</v>
      </c>
      <c r="D2" s="236" t="s">
        <v>246</v>
      </c>
      <c r="E2" s="237" t="s">
        <v>247</v>
      </c>
      <c r="F2" s="238" t="s">
        <v>248</v>
      </c>
    </row>
    <row r="3" spans="1:7" x14ac:dyDescent="0.25">
      <c r="B3" s="156" t="s">
        <v>249</v>
      </c>
      <c r="C3" s="235" t="s">
        <v>250</v>
      </c>
      <c r="D3" s="236" t="s">
        <v>251</v>
      </c>
      <c r="E3" s="237" t="s">
        <v>252</v>
      </c>
      <c r="F3" s="238" t="s">
        <v>253</v>
      </c>
    </row>
    <row r="4" spans="1:7" x14ac:dyDescent="0.25">
      <c r="B4" s="156" t="s">
        <v>254</v>
      </c>
      <c r="C4" s="235" t="s">
        <v>255</v>
      </c>
      <c r="D4" s="236" t="s">
        <v>256</v>
      </c>
      <c r="E4" s="237" t="s">
        <v>257</v>
      </c>
      <c r="F4" s="238" t="s">
        <v>258</v>
      </c>
    </row>
    <row r="5" spans="1:7" x14ac:dyDescent="0.25">
      <c r="B5" s="156" t="s">
        <v>259</v>
      </c>
      <c r="C5" s="235" t="s">
        <v>260</v>
      </c>
      <c r="D5" s="236" t="s">
        <v>261</v>
      </c>
      <c r="E5" s="237" t="s">
        <v>262</v>
      </c>
      <c r="F5" s="238" t="s">
        <v>263</v>
      </c>
    </row>
    <row r="6" spans="1:7" x14ac:dyDescent="0.25">
      <c r="B6" s="156" t="s">
        <v>264</v>
      </c>
      <c r="C6" s="235" t="s">
        <v>265</v>
      </c>
      <c r="D6" s="236" t="s">
        <v>266</v>
      </c>
      <c r="E6" s="237" t="s">
        <v>267</v>
      </c>
      <c r="F6" s="238" t="s">
        <v>268</v>
      </c>
    </row>
    <row r="7" spans="1:7" x14ac:dyDescent="0.25">
      <c r="B7" s="156" t="s">
        <v>269</v>
      </c>
      <c r="C7" s="235" t="s">
        <v>270</v>
      </c>
      <c r="D7" s="236" t="s">
        <v>271</v>
      </c>
      <c r="E7" s="237" t="s">
        <v>272</v>
      </c>
      <c r="F7" s="238" t="s">
        <v>273</v>
      </c>
    </row>
    <row r="9" spans="1:7" x14ac:dyDescent="0.25">
      <c r="A9" s="234" t="s">
        <v>274</v>
      </c>
      <c r="B9" s="283" t="s">
        <v>353</v>
      </c>
      <c r="C9" s="239"/>
      <c r="D9" s="240" t="s">
        <v>275</v>
      </c>
      <c r="E9" s="241"/>
      <c r="F9" s="241"/>
      <c r="G9" s="241"/>
    </row>
    <row r="10" spans="1:7" ht="30" x14ac:dyDescent="0.25">
      <c r="A10" s="235" t="s">
        <v>276</v>
      </c>
      <c r="B10" s="235" t="s">
        <v>354</v>
      </c>
      <c r="C10" s="293"/>
      <c r="D10" s="242" t="s">
        <v>277</v>
      </c>
      <c r="E10" s="235"/>
      <c r="F10" s="235"/>
      <c r="G10" s="235"/>
    </row>
    <row r="11" spans="1:7" ht="30" x14ac:dyDescent="0.25">
      <c r="A11" s="235" t="s">
        <v>278</v>
      </c>
      <c r="B11" s="235" t="s">
        <v>355</v>
      </c>
      <c r="C11" s="242"/>
      <c r="D11" s="242" t="s">
        <v>279</v>
      </c>
      <c r="E11" s="242"/>
      <c r="F11" s="242"/>
      <c r="G11" s="242"/>
    </row>
    <row r="12" spans="1:7" ht="30" x14ac:dyDescent="0.25">
      <c r="A12" s="235" t="s">
        <v>280</v>
      </c>
      <c r="B12" s="235" t="s">
        <v>356</v>
      </c>
      <c r="C12" s="293"/>
      <c r="D12" s="242" t="s">
        <v>281</v>
      </c>
      <c r="E12" s="242"/>
      <c r="F12" s="242"/>
      <c r="G12" s="242"/>
    </row>
    <row r="13" spans="1:7" x14ac:dyDescent="0.25">
      <c r="A13" s="235" t="s">
        <v>282</v>
      </c>
      <c r="B13" s="235" t="s">
        <v>357</v>
      </c>
      <c r="C13" s="235"/>
      <c r="D13" s="242" t="s">
        <v>283</v>
      </c>
      <c r="E13" s="235"/>
      <c r="F13" s="235"/>
      <c r="G13" s="235"/>
    </row>
    <row r="14" spans="1:7" x14ac:dyDescent="0.25">
      <c r="A14" s="235" t="s">
        <v>368</v>
      </c>
      <c r="B14" s="235" t="s">
        <v>358</v>
      </c>
      <c r="C14" s="235"/>
      <c r="D14" s="235" t="s">
        <v>284</v>
      </c>
      <c r="E14" s="235"/>
      <c r="F14" s="235"/>
      <c r="G14" s="235"/>
    </row>
    <row r="15" spans="1:7" x14ac:dyDescent="0.25">
      <c r="A15" s="235" t="s">
        <v>367</v>
      </c>
      <c r="B15" s="235" t="s">
        <v>359</v>
      </c>
      <c r="C15" s="235"/>
      <c r="D15" s="235"/>
      <c r="E15" s="235"/>
      <c r="F15" s="235"/>
      <c r="G15" s="235"/>
    </row>
    <row r="16" spans="1:7" ht="30" x14ac:dyDescent="0.25">
      <c r="A16" s="242" t="s">
        <v>369</v>
      </c>
      <c r="B16" s="235" t="s">
        <v>360</v>
      </c>
      <c r="C16" s="235"/>
      <c r="D16" s="235"/>
      <c r="E16" s="235"/>
      <c r="F16" s="235"/>
      <c r="G16" s="235"/>
    </row>
    <row r="17" spans="1:7" ht="45" x14ac:dyDescent="0.25">
      <c r="A17" s="242" t="s">
        <v>370</v>
      </c>
      <c r="B17" s="235" t="s">
        <v>361</v>
      </c>
      <c r="C17" s="235"/>
      <c r="D17" s="235"/>
      <c r="E17" s="235"/>
      <c r="F17" s="235"/>
      <c r="G17" s="235"/>
    </row>
    <row r="18" spans="1:7" x14ac:dyDescent="0.25">
      <c r="A18" s="235"/>
      <c r="B18" s="235" t="s">
        <v>362</v>
      </c>
      <c r="C18" s="235"/>
      <c r="D18" s="235"/>
      <c r="E18" s="235"/>
      <c r="F18" s="235"/>
      <c r="G18" s="235"/>
    </row>
    <row r="19" spans="1:7" x14ac:dyDescent="0.25">
      <c r="A19" s="235"/>
      <c r="B19" s="235" t="s">
        <v>380</v>
      </c>
      <c r="C19" s="235"/>
      <c r="D19" s="235"/>
      <c r="E19" s="235"/>
      <c r="F19" s="235"/>
      <c r="G19" s="235"/>
    </row>
    <row r="20" spans="1:7" ht="45" x14ac:dyDescent="0.25">
      <c r="A20" s="243" t="s">
        <v>285</v>
      </c>
      <c r="B20" s="243" t="s">
        <v>244</v>
      </c>
      <c r="C20" s="243" t="s">
        <v>249</v>
      </c>
      <c r="D20" s="243" t="s">
        <v>254</v>
      </c>
      <c r="E20" s="243" t="s">
        <v>259</v>
      </c>
      <c r="F20" s="243" t="s">
        <v>264</v>
      </c>
      <c r="G20" s="243" t="s">
        <v>269</v>
      </c>
    </row>
    <row r="21" spans="1:7" x14ac:dyDescent="0.25">
      <c r="A21" s="244"/>
      <c r="B21" s="236" t="s">
        <v>286</v>
      </c>
      <c r="C21" s="245" t="s">
        <v>287</v>
      </c>
      <c r="D21" s="236" t="s">
        <v>288</v>
      </c>
      <c r="E21" s="236" t="s">
        <v>289</v>
      </c>
      <c r="F21" s="236" t="s">
        <v>289</v>
      </c>
      <c r="G21" s="236" t="s">
        <v>290</v>
      </c>
    </row>
    <row r="22" spans="1:7" x14ac:dyDescent="0.25">
      <c r="B22" s="236" t="s">
        <v>291</v>
      </c>
      <c r="C22" s="245" t="s">
        <v>292</v>
      </c>
      <c r="D22" s="236" t="s">
        <v>293</v>
      </c>
      <c r="E22" s="236"/>
      <c r="F22" s="236"/>
      <c r="G22" s="236" t="s">
        <v>294</v>
      </c>
    </row>
    <row r="23" spans="1:7" x14ac:dyDescent="0.25">
      <c r="B23" s="236" t="s">
        <v>295</v>
      </c>
      <c r="C23" s="245" t="s">
        <v>129</v>
      </c>
      <c r="D23" s="236" t="s">
        <v>296</v>
      </c>
      <c r="E23" s="236"/>
      <c r="F23" s="236"/>
      <c r="G23" s="236" t="s">
        <v>297</v>
      </c>
    </row>
    <row r="24" spans="1:7" x14ac:dyDescent="0.25">
      <c r="B24" s="236" t="s">
        <v>298</v>
      </c>
      <c r="C24" s="236"/>
      <c r="D24" s="236" t="s">
        <v>299</v>
      </c>
      <c r="E24" s="236"/>
      <c r="F24" s="246"/>
      <c r="G24" s="236" t="s">
        <v>300</v>
      </c>
    </row>
    <row r="25" spans="1:7" x14ac:dyDescent="0.25">
      <c r="B25" s="236"/>
      <c r="C25" s="236"/>
      <c r="D25" s="236" t="s">
        <v>301</v>
      </c>
      <c r="E25" s="236"/>
      <c r="F25" s="236"/>
      <c r="G25" s="236" t="s">
        <v>302</v>
      </c>
    </row>
    <row r="26" spans="1:7" x14ac:dyDescent="0.25">
      <c r="B26" s="236"/>
      <c r="C26" s="236"/>
      <c r="D26" s="236" t="s">
        <v>303</v>
      </c>
      <c r="E26" s="236"/>
      <c r="F26" s="236"/>
      <c r="G26" s="236"/>
    </row>
    <row r="27" spans="1:7" x14ac:dyDescent="0.25">
      <c r="B27" s="236"/>
      <c r="C27" s="236"/>
      <c r="D27" s="236" t="s">
        <v>304</v>
      </c>
      <c r="E27" s="236"/>
      <c r="F27" s="236"/>
      <c r="G27" s="236"/>
    </row>
    <row r="28" spans="1:7" x14ac:dyDescent="0.25">
      <c r="A28" s="247"/>
      <c r="B28" s="236"/>
      <c r="C28" s="236"/>
      <c r="D28" s="236" t="s">
        <v>302</v>
      </c>
      <c r="E28" s="236"/>
      <c r="F28" s="236"/>
      <c r="G28" s="236"/>
    </row>
    <row r="29" spans="1:7" x14ac:dyDescent="0.25">
      <c r="A29" s="247"/>
    </row>
    <row r="30" spans="1:7" x14ac:dyDescent="0.25">
      <c r="A30" s="248" t="s">
        <v>305</v>
      </c>
      <c r="B30" s="294" t="s">
        <v>244</v>
      </c>
      <c r="C30" s="294" t="s">
        <v>249</v>
      </c>
      <c r="D30" s="294" t="s">
        <v>254</v>
      </c>
      <c r="E30" s="294" t="s">
        <v>259</v>
      </c>
      <c r="F30" s="294" t="s">
        <v>264</v>
      </c>
      <c r="G30" s="294" t="s">
        <v>269</v>
      </c>
    </row>
    <row r="31" spans="1:7" x14ac:dyDescent="0.25">
      <c r="B31" s="237" t="s">
        <v>128</v>
      </c>
      <c r="C31" s="249" t="s">
        <v>306</v>
      </c>
      <c r="D31" s="250" t="s">
        <v>307</v>
      </c>
      <c r="E31" s="251" t="s">
        <v>289</v>
      </c>
      <c r="F31" s="237" t="s">
        <v>289</v>
      </c>
      <c r="G31" s="250" t="s">
        <v>307</v>
      </c>
    </row>
    <row r="32" spans="1:7" x14ac:dyDescent="0.25">
      <c r="B32" s="237" t="s">
        <v>308</v>
      </c>
      <c r="C32" s="249" t="s">
        <v>309</v>
      </c>
      <c r="D32" s="250" t="s">
        <v>310</v>
      </c>
      <c r="E32" s="251"/>
      <c r="F32" s="237"/>
      <c r="G32" s="250" t="s">
        <v>311</v>
      </c>
    </row>
    <row r="33" spans="2:7" x14ac:dyDescent="0.25">
      <c r="B33" s="237" t="s">
        <v>312</v>
      </c>
      <c r="C33" s="249" t="s">
        <v>313</v>
      </c>
      <c r="D33" s="250" t="s">
        <v>314</v>
      </c>
      <c r="E33" s="237"/>
      <c r="F33" s="237"/>
      <c r="G33" s="250" t="s">
        <v>129</v>
      </c>
    </row>
    <row r="34" spans="2:7" x14ac:dyDescent="0.25">
      <c r="B34" s="237" t="s">
        <v>315</v>
      </c>
      <c r="C34" s="249" t="s">
        <v>316</v>
      </c>
      <c r="D34" s="250" t="s">
        <v>317</v>
      </c>
      <c r="E34" s="237"/>
      <c r="F34" s="237"/>
      <c r="G34" s="252" t="s">
        <v>318</v>
      </c>
    </row>
    <row r="35" spans="2:7" x14ac:dyDescent="0.25">
      <c r="B35" s="237" t="s">
        <v>319</v>
      </c>
      <c r="C35" s="249" t="s">
        <v>320</v>
      </c>
      <c r="D35" s="237" t="s">
        <v>321</v>
      </c>
      <c r="E35" s="237"/>
      <c r="F35" s="237"/>
      <c r="G35" s="250"/>
    </row>
    <row r="36" spans="2:7" x14ac:dyDescent="0.25">
      <c r="B36" s="237" t="s">
        <v>322</v>
      </c>
      <c r="C36" s="249" t="s">
        <v>129</v>
      </c>
      <c r="D36" s="237" t="s">
        <v>323</v>
      </c>
      <c r="E36" s="237"/>
      <c r="F36" s="237"/>
      <c r="G36" s="237"/>
    </row>
    <row r="37" spans="2:7" x14ac:dyDescent="0.25">
      <c r="B37" s="237" t="s">
        <v>324</v>
      </c>
      <c r="C37" s="252" t="s">
        <v>318</v>
      </c>
      <c r="D37" s="237" t="s">
        <v>129</v>
      </c>
      <c r="E37" s="237"/>
      <c r="F37" s="237"/>
      <c r="G37" s="237"/>
    </row>
    <row r="38" spans="2:7" x14ac:dyDescent="0.25">
      <c r="B38" s="237" t="s">
        <v>325</v>
      </c>
      <c r="C38" s="237"/>
      <c r="D38" s="237"/>
      <c r="E38" s="237"/>
      <c r="F38" s="237"/>
      <c r="G38" s="237"/>
    </row>
    <row r="39" spans="2:7" x14ac:dyDescent="0.25">
      <c r="B39" s="237" t="s">
        <v>326</v>
      </c>
      <c r="C39" s="237"/>
      <c r="D39" s="237"/>
      <c r="E39" s="237"/>
      <c r="F39" s="237"/>
      <c r="G39" s="237"/>
    </row>
    <row r="40" spans="2:7" x14ac:dyDescent="0.25">
      <c r="B40" s="237" t="s">
        <v>327</v>
      </c>
      <c r="C40" s="237"/>
      <c r="D40" s="237"/>
      <c r="E40" s="237"/>
      <c r="F40" s="237"/>
      <c r="G40" s="237"/>
    </row>
    <row r="41" spans="2:7" x14ac:dyDescent="0.25">
      <c r="B41" s="237" t="s">
        <v>328</v>
      </c>
      <c r="C41" s="237"/>
      <c r="D41" s="237"/>
      <c r="E41" s="237"/>
      <c r="F41" s="237"/>
      <c r="G41" s="237"/>
    </row>
    <row r="42" spans="2:7" x14ac:dyDescent="0.25">
      <c r="B42" s="237" t="s">
        <v>329</v>
      </c>
      <c r="C42" s="237"/>
      <c r="D42" s="237"/>
      <c r="E42" s="237"/>
      <c r="F42" s="237"/>
      <c r="G42" s="237"/>
    </row>
    <row r="43" spans="2:7" x14ac:dyDescent="0.25">
      <c r="B43" s="237" t="s">
        <v>330</v>
      </c>
      <c r="C43" s="237"/>
      <c r="D43" s="237"/>
      <c r="E43" s="237"/>
      <c r="F43" s="237"/>
      <c r="G43" s="237"/>
    </row>
    <row r="44" spans="2:7" x14ac:dyDescent="0.25">
      <c r="B44" s="237" t="s">
        <v>331</v>
      </c>
      <c r="C44" s="237"/>
      <c r="D44" s="237"/>
      <c r="E44" s="237"/>
      <c r="F44" s="237"/>
      <c r="G44" s="237"/>
    </row>
    <row r="45" spans="2:7" x14ac:dyDescent="0.25">
      <c r="B45" s="237" t="s">
        <v>332</v>
      </c>
      <c r="C45" s="237"/>
      <c r="D45" s="237"/>
      <c r="E45" s="237"/>
      <c r="F45" s="237"/>
      <c r="G45" s="237"/>
    </row>
    <row r="46" spans="2:7" x14ac:dyDescent="0.25">
      <c r="B46" s="237" t="s">
        <v>333</v>
      </c>
      <c r="C46" s="237"/>
      <c r="D46" s="237"/>
      <c r="E46" s="237"/>
      <c r="F46" s="237"/>
      <c r="G46" s="237"/>
    </row>
    <row r="47" spans="2:7" x14ac:dyDescent="0.25">
      <c r="B47" s="237" t="s">
        <v>334</v>
      </c>
      <c r="C47" s="237"/>
      <c r="D47" s="237"/>
      <c r="E47" s="237"/>
      <c r="F47" s="237"/>
      <c r="G47" s="237"/>
    </row>
    <row r="48" spans="2:7" x14ac:dyDescent="0.25">
      <c r="B48" s="237" t="s">
        <v>335</v>
      </c>
      <c r="C48" s="237"/>
      <c r="D48" s="237"/>
      <c r="E48" s="237"/>
      <c r="F48" s="237"/>
      <c r="G48" s="237"/>
    </row>
    <row r="49" spans="1:7" x14ac:dyDescent="0.25">
      <c r="B49" s="237" t="s">
        <v>336</v>
      </c>
      <c r="C49" s="237"/>
      <c r="D49" s="237"/>
      <c r="E49" s="237"/>
      <c r="F49" s="237"/>
      <c r="G49" s="237"/>
    </row>
    <row r="51" spans="1:7" x14ac:dyDescent="0.25">
      <c r="A51" s="247"/>
    </row>
    <row r="52" spans="1:7" x14ac:dyDescent="0.25">
      <c r="A52" s="253" t="s">
        <v>337</v>
      </c>
      <c r="B52" s="239" t="s">
        <v>244</v>
      </c>
      <c r="C52" s="239" t="s">
        <v>249</v>
      </c>
      <c r="D52" s="239" t="s">
        <v>254</v>
      </c>
      <c r="E52" s="239" t="s">
        <v>259</v>
      </c>
      <c r="F52" s="239" t="s">
        <v>264</v>
      </c>
      <c r="G52" s="239" t="s">
        <v>269</v>
      </c>
    </row>
    <row r="53" spans="1:7" x14ac:dyDescent="0.25">
      <c r="B53" s="238" t="s">
        <v>338</v>
      </c>
      <c r="C53" s="254" t="s">
        <v>339</v>
      </c>
      <c r="D53" s="238" t="s">
        <v>307</v>
      </c>
      <c r="E53" s="254" t="s">
        <v>340</v>
      </c>
      <c r="F53" s="238" t="s">
        <v>341</v>
      </c>
      <c r="G53" s="238" t="s">
        <v>307</v>
      </c>
    </row>
    <row r="54" spans="1:7" x14ac:dyDescent="0.25">
      <c r="B54" s="238" t="s">
        <v>342</v>
      </c>
      <c r="C54" s="254" t="s">
        <v>343</v>
      </c>
      <c r="D54" s="238" t="s">
        <v>311</v>
      </c>
      <c r="E54" s="254" t="s">
        <v>129</v>
      </c>
      <c r="F54" s="238" t="s">
        <v>344</v>
      </c>
      <c r="G54" s="238" t="s">
        <v>311</v>
      </c>
    </row>
    <row r="55" spans="1:7" x14ac:dyDescent="0.25">
      <c r="B55" s="238" t="s">
        <v>128</v>
      </c>
      <c r="C55" s="254" t="s">
        <v>118</v>
      </c>
      <c r="D55" s="238" t="s">
        <v>314</v>
      </c>
      <c r="E55" s="238"/>
      <c r="F55" s="238" t="s">
        <v>118</v>
      </c>
      <c r="G55" s="255"/>
    </row>
    <row r="56" spans="1:7" x14ac:dyDescent="0.25">
      <c r="B56" s="238" t="s">
        <v>308</v>
      </c>
      <c r="C56" s="256" t="s">
        <v>345</v>
      </c>
      <c r="D56" s="238" t="s">
        <v>317</v>
      </c>
      <c r="E56" s="238"/>
      <c r="F56" s="257" t="s">
        <v>346</v>
      </c>
      <c r="G56" s="255" t="s">
        <v>129</v>
      </c>
    </row>
    <row r="57" spans="1:7" x14ac:dyDescent="0.25">
      <c r="B57" s="238" t="s">
        <v>312</v>
      </c>
      <c r="C57" s="238"/>
      <c r="D57" s="238" t="s">
        <v>321</v>
      </c>
      <c r="E57" s="238"/>
      <c r="F57" s="238"/>
      <c r="G57" s="257" t="s">
        <v>346</v>
      </c>
    </row>
    <row r="58" spans="1:7" x14ac:dyDescent="0.25">
      <c r="B58" s="238" t="s">
        <v>315</v>
      </c>
      <c r="C58" s="238"/>
      <c r="D58" s="238" t="s">
        <v>323</v>
      </c>
      <c r="E58" s="238"/>
      <c r="F58" s="238"/>
      <c r="G58" s="238"/>
    </row>
    <row r="59" spans="1:7" x14ac:dyDescent="0.25">
      <c r="B59" s="238" t="s">
        <v>319</v>
      </c>
      <c r="C59" s="238"/>
      <c r="D59" s="238" t="s">
        <v>129</v>
      </c>
      <c r="E59" s="238"/>
      <c r="F59" s="238"/>
      <c r="G59" s="238"/>
    </row>
    <row r="60" spans="1:7" x14ac:dyDescent="0.25">
      <c r="B60" s="238" t="s">
        <v>322</v>
      </c>
      <c r="C60" s="238"/>
      <c r="D60" s="238"/>
      <c r="E60" s="238"/>
      <c r="F60" s="238"/>
      <c r="G60" s="238"/>
    </row>
    <row r="61" spans="1:7" x14ac:dyDescent="0.25">
      <c r="B61" s="238" t="s">
        <v>347</v>
      </c>
      <c r="C61" s="238"/>
      <c r="D61" s="238"/>
      <c r="E61" s="238"/>
      <c r="F61" s="238"/>
      <c r="G61" s="238"/>
    </row>
    <row r="62" spans="1:7" x14ac:dyDescent="0.25">
      <c r="B62" s="238" t="s">
        <v>325</v>
      </c>
      <c r="C62" s="238"/>
      <c r="D62" s="238"/>
      <c r="E62" s="238"/>
      <c r="F62" s="238"/>
      <c r="G62" s="238"/>
    </row>
    <row r="63" spans="1:7" x14ac:dyDescent="0.25">
      <c r="B63" s="238" t="s">
        <v>326</v>
      </c>
      <c r="C63" s="238"/>
      <c r="D63" s="238"/>
      <c r="E63" s="238"/>
      <c r="F63" s="238"/>
      <c r="G63" s="238"/>
    </row>
    <row r="64" spans="1:7" x14ac:dyDescent="0.25">
      <c r="B64" s="238" t="s">
        <v>327</v>
      </c>
      <c r="C64" s="238"/>
      <c r="D64" s="238"/>
      <c r="E64" s="238"/>
      <c r="F64" s="238"/>
      <c r="G64" s="238"/>
    </row>
    <row r="65" spans="2:7" x14ac:dyDescent="0.25">
      <c r="B65" s="238" t="s">
        <v>328</v>
      </c>
      <c r="C65" s="238"/>
      <c r="D65" s="238"/>
      <c r="E65" s="238"/>
      <c r="F65" s="238"/>
      <c r="G65" s="238"/>
    </row>
    <row r="66" spans="2:7" x14ac:dyDescent="0.25">
      <c r="B66" s="238" t="s">
        <v>329</v>
      </c>
      <c r="C66" s="238"/>
      <c r="D66" s="238"/>
      <c r="E66" s="238"/>
      <c r="F66" s="238"/>
      <c r="G66" s="238"/>
    </row>
    <row r="67" spans="2:7" x14ac:dyDescent="0.25">
      <c r="B67" s="238" t="s">
        <v>330</v>
      </c>
      <c r="C67" s="238"/>
      <c r="D67" s="238"/>
      <c r="E67" s="238"/>
      <c r="F67" s="238"/>
      <c r="G67" s="238"/>
    </row>
    <row r="68" spans="2:7" x14ac:dyDescent="0.25">
      <c r="B68" s="238" t="s">
        <v>331</v>
      </c>
      <c r="C68" s="238"/>
      <c r="D68" s="238"/>
      <c r="E68" s="238"/>
      <c r="F68" s="238"/>
      <c r="G68" s="238"/>
    </row>
    <row r="69" spans="2:7" x14ac:dyDescent="0.25">
      <c r="B69" s="238" t="s">
        <v>348</v>
      </c>
      <c r="C69" s="238"/>
      <c r="D69" s="238"/>
      <c r="E69" s="238"/>
      <c r="F69" s="238"/>
      <c r="G69" s="238"/>
    </row>
    <row r="70" spans="2:7" x14ac:dyDescent="0.25">
      <c r="B70" s="238" t="s">
        <v>333</v>
      </c>
      <c r="C70" s="238"/>
      <c r="D70" s="238"/>
      <c r="E70" s="238"/>
      <c r="F70" s="238"/>
      <c r="G70" s="238"/>
    </row>
    <row r="71" spans="2:7" x14ac:dyDescent="0.25">
      <c r="B71" s="238" t="s">
        <v>334</v>
      </c>
      <c r="C71" s="238"/>
      <c r="D71" s="238"/>
      <c r="E71" s="238"/>
      <c r="F71" s="238"/>
      <c r="G71" s="238"/>
    </row>
    <row r="72" spans="2:7" x14ac:dyDescent="0.25">
      <c r="B72" s="238" t="s">
        <v>335</v>
      </c>
      <c r="C72" s="238"/>
      <c r="D72" s="238"/>
      <c r="E72" s="238"/>
      <c r="F72" s="238"/>
      <c r="G72" s="238"/>
    </row>
  </sheetData>
  <sheetProtection algorithmName="SHA-512" hashValue="+DFylM09kErpBvQKkbXqIjecwLj5KmUy9nDykcUWbphGOSBPgywKLeob5C+0dktTnYeF716o3Vfhd02U5TVgAQ==" saltValue="lLKlMSjowTDSU1EVbMK+KQ=="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8">
    <tabColor rgb="FF92D050"/>
    <pageSetUpPr fitToPage="1"/>
  </sheetPr>
  <dimension ref="A1:O164"/>
  <sheetViews>
    <sheetView showGridLines="0" zoomScale="70" zoomScaleNormal="70" workbookViewId="0">
      <selection activeCell="A2" sqref="A2"/>
    </sheetView>
  </sheetViews>
  <sheetFormatPr baseColWidth="10" defaultColWidth="11.42578125" defaultRowHeight="14.25" x14ac:dyDescent="0.2"/>
  <cols>
    <col min="1" max="1" width="54.140625" style="129" customWidth="1"/>
    <col min="2" max="2" width="32.85546875" style="129" customWidth="1"/>
    <col min="3" max="3" width="29.7109375" style="129" customWidth="1"/>
    <col min="4" max="5" width="31.28515625" style="129" customWidth="1"/>
    <col min="6" max="6" width="3.85546875" style="129" customWidth="1"/>
    <col min="7" max="8" width="31.28515625" style="129" customWidth="1"/>
    <col min="9" max="9" width="5" style="129" customWidth="1"/>
    <col min="10" max="10" width="22.42578125" style="129" customWidth="1"/>
    <col min="11" max="11" width="22.28515625" style="129" customWidth="1"/>
    <col min="12" max="12" width="3.7109375" style="129" customWidth="1"/>
    <col min="13" max="16384" width="11.42578125" style="129"/>
  </cols>
  <sheetData>
    <row r="1" spans="1:14" ht="14.25" customHeight="1" x14ac:dyDescent="0.2">
      <c r="C1" s="420" t="s">
        <v>373</v>
      </c>
      <c r="D1" s="420"/>
      <c r="E1" s="276"/>
      <c r="F1" s="276"/>
    </row>
    <row r="2" spans="1:14" ht="14.25" customHeight="1" x14ac:dyDescent="0.2">
      <c r="C2" s="420"/>
      <c r="D2" s="420"/>
      <c r="E2" s="276"/>
      <c r="F2" s="276"/>
    </row>
    <row r="3" spans="1:14" ht="14.25" customHeight="1" x14ac:dyDescent="0.2">
      <c r="C3" s="420"/>
      <c r="D3" s="420"/>
      <c r="E3" s="276"/>
      <c r="F3" s="276"/>
    </row>
    <row r="4" spans="1:14" ht="14.25" customHeight="1" x14ac:dyDescent="0.2">
      <c r="C4" s="420"/>
      <c r="D4" s="420"/>
      <c r="E4" s="276"/>
      <c r="F4" s="276"/>
    </row>
    <row r="5" spans="1:14" ht="14.25" customHeight="1" x14ac:dyDescent="0.2">
      <c r="C5" s="420"/>
      <c r="D5" s="420"/>
      <c r="E5" s="276"/>
      <c r="F5" s="276"/>
    </row>
    <row r="6" spans="1:14" ht="14.25" customHeight="1" x14ac:dyDescent="0.2">
      <c r="C6" s="420"/>
      <c r="D6" s="420"/>
      <c r="E6" s="276"/>
      <c r="F6" s="276"/>
    </row>
    <row r="7" spans="1:14" ht="14.25" customHeight="1" x14ac:dyDescent="0.2">
      <c r="C7" s="420"/>
      <c r="D7" s="420"/>
      <c r="E7" s="276"/>
      <c r="F7" s="276"/>
    </row>
    <row r="8" spans="1:14" ht="14.1" customHeight="1" x14ac:dyDescent="0.2">
      <c r="C8" s="420"/>
      <c r="D8" s="420"/>
      <c r="E8" s="276"/>
      <c r="F8" s="276"/>
    </row>
    <row r="9" spans="1:14" ht="12.95" customHeight="1" x14ac:dyDescent="0.2">
      <c r="E9" s="130"/>
      <c r="F9" s="130"/>
    </row>
    <row r="10" spans="1:14" s="60" customFormat="1" ht="39" customHeight="1" x14ac:dyDescent="0.2">
      <c r="A10" s="411" t="s">
        <v>386</v>
      </c>
      <c r="B10" s="411"/>
      <c r="C10" s="411"/>
      <c r="D10" s="411"/>
      <c r="E10" s="411"/>
      <c r="F10" s="411"/>
      <c r="G10" s="282"/>
      <c r="H10" s="282"/>
      <c r="I10" s="282"/>
      <c r="J10" s="282"/>
      <c r="K10" s="282"/>
      <c r="L10" s="282"/>
      <c r="M10" s="282"/>
      <c r="N10" s="282"/>
    </row>
    <row r="11" spans="1:14" customFormat="1" ht="18.95" customHeight="1" x14ac:dyDescent="0.25">
      <c r="A11" s="296" t="s">
        <v>351</v>
      </c>
      <c r="B11" s="421"/>
      <c r="C11" s="421"/>
      <c r="D11" s="421"/>
      <c r="E11" s="421"/>
    </row>
    <row r="12" spans="1:14" customFormat="1" ht="18.95" customHeight="1" x14ac:dyDescent="0.25">
      <c r="A12" s="295"/>
    </row>
    <row r="13" spans="1:14" customFormat="1" ht="30.6" customHeight="1" x14ac:dyDescent="0.25">
      <c r="A13" s="301" t="s">
        <v>382</v>
      </c>
      <c r="B13" s="307"/>
      <c r="C13" s="426" t="str">
        <f>IF(B13="Multipartenaire"," Un seul onglet A est à remplir. Dupliquer pour chaque partenaire les 4  onglets B à E vierge, chaque partenaire remplit les 4 duplications qui lui correspondent dans un unique excel de Volet Financier", "")</f>
        <v/>
      </c>
      <c r="D13" s="427"/>
      <c r="E13" s="427"/>
    </row>
    <row r="14" spans="1:14" customFormat="1" ht="18.95" customHeight="1" x14ac:dyDescent="0.25">
      <c r="A14" s="295"/>
    </row>
    <row r="15" spans="1:14" customFormat="1" ht="15" x14ac:dyDescent="0.25">
      <c r="A15" s="298" t="s">
        <v>381</v>
      </c>
      <c r="B15" s="421"/>
      <c r="C15" s="421"/>
      <c r="D15" s="421"/>
      <c r="E15" s="421"/>
    </row>
    <row r="16" spans="1:14" customFormat="1" ht="15.75" thickBot="1" x14ac:dyDescent="0.3"/>
    <row r="17" spans="1:15" customFormat="1" ht="44.45" customHeight="1" thickBot="1" x14ac:dyDescent="0.3">
      <c r="A17" s="302" t="s">
        <v>349</v>
      </c>
      <c r="B17" s="316"/>
      <c r="C17" s="277"/>
      <c r="D17" s="299" t="s">
        <v>350</v>
      </c>
      <c r="E17" s="308"/>
      <c r="F17" s="277" t="str">
        <f>IFERROR(VLOOKUP(B17,Listes!B2:F7,3,FALSE), "[vide]")</f>
        <v>[vide]</v>
      </c>
      <c r="G17" s="300" t="s">
        <v>363</v>
      </c>
      <c r="H17" s="308"/>
      <c r="I17" s="277" t="str">
        <f>IFERROR(VLOOKUP(B17,Listes!B2:F7,4,FALSE), "[vide]")</f>
        <v>[vide]</v>
      </c>
      <c r="J17" s="300" t="s">
        <v>364</v>
      </c>
      <c r="K17" s="317"/>
      <c r="L17" s="277" t="str">
        <f>IFERROR(VLOOKUP(B17,Listes!B2:F7,5,FALSE), "[vide]")</f>
        <v>[vide]</v>
      </c>
      <c r="M17" s="277"/>
    </row>
    <row r="18" spans="1:15" customFormat="1" ht="15" x14ac:dyDescent="0.25"/>
    <row r="19" spans="1:15" customFormat="1" ht="15" x14ac:dyDescent="0.25"/>
    <row r="20" spans="1:15" customFormat="1" ht="60" x14ac:dyDescent="0.25">
      <c r="A20" s="284" t="s">
        <v>371</v>
      </c>
      <c r="B20" s="308"/>
      <c r="C20" s="308"/>
      <c r="D20" s="308"/>
    </row>
    <row r="21" spans="1:15" customFormat="1" ht="15" x14ac:dyDescent="0.25">
      <c r="A21" s="285"/>
    </row>
    <row r="22" spans="1:15" customFormat="1" ht="33.950000000000003" customHeight="1" x14ac:dyDescent="0.25">
      <c r="A22" s="303" t="s">
        <v>365</v>
      </c>
      <c r="B22" s="286"/>
      <c r="D22" s="424" t="s">
        <v>366</v>
      </c>
      <c r="E22" s="425"/>
      <c r="F22" s="280"/>
      <c r="G22" s="281"/>
    </row>
    <row r="23" spans="1:15" customFormat="1" ht="33.950000000000003" customHeight="1" x14ac:dyDescent="0.25">
      <c r="A23" s="304"/>
      <c r="B23" s="290"/>
      <c r="D23" s="288"/>
      <c r="E23" s="288"/>
      <c r="G23" s="291"/>
    </row>
    <row r="24" spans="1:15" customFormat="1" ht="33.950000000000003" customHeight="1" x14ac:dyDescent="0.25">
      <c r="A24" s="428" t="s">
        <v>389</v>
      </c>
      <c r="B24" s="428"/>
      <c r="C24" s="428"/>
      <c r="D24" s="428"/>
      <c r="E24" s="428"/>
      <c r="F24" s="428"/>
      <c r="G24" s="428"/>
      <c r="H24" s="428"/>
      <c r="I24" s="428"/>
      <c r="J24" s="428"/>
      <c r="K24" s="428"/>
      <c r="L24" s="428"/>
      <c r="M24" s="428"/>
      <c r="N24" s="428"/>
      <c r="O24" s="428"/>
    </row>
    <row r="25" spans="1:15" customFormat="1" ht="33.950000000000003" customHeight="1" x14ac:dyDescent="0.25">
      <c r="A25" s="289"/>
      <c r="B25" s="290"/>
      <c r="D25" s="288"/>
      <c r="E25" s="288"/>
      <c r="G25" s="291"/>
    </row>
    <row r="26" spans="1:15" customFormat="1" ht="60.6" customHeight="1" x14ac:dyDescent="0.25">
      <c r="A26" s="278" t="s">
        <v>374</v>
      </c>
      <c r="B26" s="308"/>
      <c r="C26" s="308"/>
      <c r="D26" s="308"/>
      <c r="E26" s="279"/>
    </row>
    <row r="27" spans="1:15" customFormat="1" ht="33.6" customHeight="1" x14ac:dyDescent="0.25">
      <c r="A27" s="278" t="s">
        <v>375</v>
      </c>
      <c r="B27" s="308"/>
    </row>
    <row r="28" spans="1:15" customFormat="1" ht="15" x14ac:dyDescent="0.25"/>
    <row r="29" spans="1:15" customFormat="1" ht="33" customHeight="1" x14ac:dyDescent="0.25">
      <c r="A29" s="306" t="s">
        <v>379</v>
      </c>
      <c r="B29" s="305"/>
    </row>
    <row r="30" spans="1:15" customFormat="1" ht="75" x14ac:dyDescent="0.25">
      <c r="A30" s="292" t="s">
        <v>376</v>
      </c>
      <c r="B30" s="309"/>
      <c r="C30" s="289"/>
      <c r="D30" s="292" t="s">
        <v>377</v>
      </c>
      <c r="E30" s="309"/>
      <c r="G30" s="292" t="s">
        <v>378</v>
      </c>
      <c r="H30" s="281"/>
    </row>
    <row r="31" spans="1:15" customFormat="1" ht="15" x14ac:dyDescent="0.25"/>
    <row r="32" spans="1:15" customFormat="1" ht="15" x14ac:dyDescent="0.25">
      <c r="A32" s="287" t="s">
        <v>372</v>
      </c>
    </row>
    <row r="33" spans="1:14" customFormat="1" ht="29.1" customHeight="1" x14ac:dyDescent="0.25">
      <c r="A33" s="422" t="s">
        <v>352</v>
      </c>
      <c r="B33" s="422"/>
      <c r="C33" s="422"/>
      <c r="D33" s="422"/>
      <c r="E33" s="422"/>
      <c r="F33" s="422"/>
      <c r="G33" s="422"/>
      <c r="H33" s="422"/>
      <c r="I33" s="422"/>
      <c r="J33" s="422"/>
      <c r="K33" s="422"/>
      <c r="L33" s="422"/>
      <c r="M33" s="422"/>
      <c r="N33" s="422"/>
    </row>
    <row r="34" spans="1:14" customFormat="1" ht="27.6" customHeight="1" x14ac:dyDescent="0.25">
      <c r="A34" s="422"/>
      <c r="B34" s="422"/>
      <c r="C34" s="422"/>
      <c r="D34" s="422"/>
      <c r="E34" s="422"/>
      <c r="F34" s="422"/>
      <c r="G34" s="422"/>
      <c r="H34" s="422"/>
      <c r="I34" s="422"/>
      <c r="J34" s="422"/>
      <c r="K34" s="422"/>
      <c r="L34" s="422"/>
      <c r="M34" s="422"/>
      <c r="N34" s="422"/>
    </row>
    <row r="35" spans="1:14" customFormat="1" ht="18.95" customHeight="1" x14ac:dyDescent="0.25">
      <c r="A35" s="422"/>
      <c r="B35" s="422"/>
      <c r="C35" s="422"/>
      <c r="D35" s="422"/>
      <c r="E35" s="422"/>
      <c r="F35" s="422"/>
      <c r="G35" s="422"/>
      <c r="H35" s="422"/>
      <c r="I35" s="422"/>
      <c r="J35" s="422"/>
      <c r="K35" s="422"/>
      <c r="L35" s="422"/>
      <c r="M35" s="422"/>
      <c r="N35" s="422"/>
    </row>
    <row r="36" spans="1:14" customFormat="1" ht="15" x14ac:dyDescent="0.25"/>
    <row r="37" spans="1:14" customFormat="1" ht="15" x14ac:dyDescent="0.25"/>
    <row r="38" spans="1:14" customFormat="1" ht="15" x14ac:dyDescent="0.25"/>
    <row r="39" spans="1:14" customFormat="1" ht="33.950000000000003" customHeight="1" x14ac:dyDescent="0.25">
      <c r="A39" s="289"/>
      <c r="B39" s="290"/>
      <c r="D39" s="423"/>
      <c r="E39" s="423"/>
      <c r="G39" s="291"/>
    </row>
    <row r="40" spans="1:14" customFormat="1" ht="15" x14ac:dyDescent="0.25"/>
    <row r="41" spans="1:14" s="62" customFormat="1" ht="12.75" x14ac:dyDescent="0.2">
      <c r="A41" s="258"/>
    </row>
    <row r="42" spans="1:14" s="62" customFormat="1" ht="12.75" x14ac:dyDescent="0.2">
      <c r="A42" s="265"/>
      <c r="F42" s="266"/>
    </row>
    <row r="43" spans="1:14" s="62" customFormat="1" ht="12.75" x14ac:dyDescent="0.2">
      <c r="A43" s="265"/>
      <c r="F43" s="266"/>
    </row>
    <row r="44" spans="1:14" s="62" customFormat="1" ht="12.75" x14ac:dyDescent="0.2">
      <c r="A44" s="265"/>
      <c r="F44" s="266"/>
    </row>
    <row r="45" spans="1:14" s="62" customFormat="1" ht="12.75" x14ac:dyDescent="0.2">
      <c r="A45" s="265"/>
      <c r="F45" s="266"/>
    </row>
    <row r="46" spans="1:14" s="62" customFormat="1" ht="12.75" x14ac:dyDescent="0.2"/>
    <row r="47" spans="1:14" s="62" customFormat="1" ht="12.75" x14ac:dyDescent="0.2">
      <c r="A47" s="258"/>
      <c r="F47" s="267"/>
    </row>
    <row r="48" spans="1:14" s="62" customFormat="1" ht="12.75" x14ac:dyDescent="0.2">
      <c r="B48" s="260"/>
      <c r="C48" s="260"/>
      <c r="D48" s="416"/>
      <c r="E48" s="416"/>
      <c r="F48" s="416"/>
    </row>
    <row r="49" spans="1:8" s="62" customFormat="1" ht="12.75" x14ac:dyDescent="0.2">
      <c r="B49" s="259"/>
      <c r="C49" s="259"/>
      <c r="D49" s="417"/>
      <c r="E49" s="417"/>
      <c r="F49" s="417"/>
    </row>
    <row r="50" spans="1:8" s="62" customFormat="1" ht="12.75" x14ac:dyDescent="0.2"/>
    <row r="51" spans="1:8" s="62" customFormat="1" ht="12.75" x14ac:dyDescent="0.2">
      <c r="A51" s="258"/>
    </row>
    <row r="52" spans="1:8" s="62" customFormat="1" ht="12.75" x14ac:dyDescent="0.2">
      <c r="A52" s="268"/>
      <c r="F52" s="415"/>
      <c r="G52" s="415"/>
      <c r="H52" s="415"/>
    </row>
    <row r="53" spans="1:8" s="269" customFormat="1" ht="12.75" x14ac:dyDescent="0.25">
      <c r="B53" s="419"/>
      <c r="C53" s="419"/>
      <c r="D53" s="270"/>
      <c r="E53" s="270"/>
      <c r="F53" s="264"/>
      <c r="G53" s="264"/>
      <c r="H53" s="264"/>
    </row>
    <row r="54" spans="1:8" s="62" customFormat="1" ht="12.75" x14ac:dyDescent="0.2">
      <c r="B54" s="414"/>
      <c r="C54" s="414"/>
      <c r="D54" s="262"/>
      <c r="E54" s="271"/>
      <c r="F54" s="263"/>
      <c r="G54" s="261"/>
      <c r="H54" s="261"/>
    </row>
    <row r="55" spans="1:8" s="62" customFormat="1" ht="12.75" x14ac:dyDescent="0.2">
      <c r="B55" s="414"/>
      <c r="C55" s="414"/>
      <c r="D55" s="262"/>
      <c r="E55" s="271"/>
      <c r="F55" s="263"/>
      <c r="G55" s="261"/>
      <c r="H55" s="261"/>
    </row>
    <row r="56" spans="1:8" s="62" customFormat="1" ht="12.75" x14ac:dyDescent="0.2">
      <c r="B56" s="414"/>
      <c r="C56" s="414"/>
      <c r="D56" s="262"/>
      <c r="E56" s="271"/>
      <c r="F56" s="263"/>
      <c r="G56" s="261"/>
      <c r="H56" s="261"/>
    </row>
    <row r="57" spans="1:8" s="62" customFormat="1" ht="12.75" x14ac:dyDescent="0.2">
      <c r="B57" s="414"/>
      <c r="C57" s="414"/>
      <c r="D57" s="262"/>
      <c r="E57" s="271"/>
      <c r="F57" s="263"/>
      <c r="G57" s="261"/>
      <c r="H57" s="261"/>
    </row>
    <row r="58" spans="1:8" s="62" customFormat="1" ht="12.75" x14ac:dyDescent="0.2">
      <c r="B58" s="414"/>
      <c r="C58" s="414"/>
      <c r="D58" s="262"/>
      <c r="E58" s="271"/>
      <c r="F58" s="263"/>
      <c r="G58" s="261"/>
      <c r="H58" s="261"/>
    </row>
    <row r="59" spans="1:8" s="62" customFormat="1" ht="12.75" x14ac:dyDescent="0.2">
      <c r="B59" s="414"/>
      <c r="C59" s="414"/>
      <c r="D59" s="262"/>
      <c r="E59" s="271"/>
      <c r="F59" s="263"/>
      <c r="G59" s="261"/>
      <c r="H59" s="261"/>
    </row>
    <row r="60" spans="1:8" s="62" customFormat="1" ht="12.75" x14ac:dyDescent="0.2">
      <c r="B60" s="414"/>
      <c r="C60" s="414"/>
      <c r="D60" s="262"/>
      <c r="E60" s="271"/>
      <c r="F60" s="263"/>
      <c r="G60" s="261"/>
      <c r="H60" s="261"/>
    </row>
    <row r="61" spans="1:8" s="62" customFormat="1" ht="12.75" x14ac:dyDescent="0.2"/>
    <row r="62" spans="1:8" s="62" customFormat="1" ht="12.75" x14ac:dyDescent="0.2">
      <c r="A62" s="258"/>
    </row>
    <row r="63" spans="1:8" s="62" customFormat="1" ht="12.75" x14ac:dyDescent="0.2">
      <c r="A63" s="268"/>
      <c r="F63" s="415"/>
      <c r="G63" s="415"/>
      <c r="H63" s="415"/>
    </row>
    <row r="64" spans="1:8" s="269" customFormat="1" ht="12.75" x14ac:dyDescent="0.25">
      <c r="B64" s="419"/>
      <c r="C64" s="419"/>
      <c r="D64" s="270"/>
      <c r="E64" s="270"/>
      <c r="F64" s="264"/>
      <c r="G64" s="264"/>
      <c r="H64" s="264"/>
    </row>
    <row r="65" spans="1:8" s="62" customFormat="1" ht="12.75" x14ac:dyDescent="0.2">
      <c r="B65" s="414"/>
      <c r="C65" s="414"/>
      <c r="D65" s="262"/>
      <c r="E65" s="271"/>
      <c r="F65" s="263"/>
      <c r="G65" s="261"/>
      <c r="H65" s="261"/>
    </row>
    <row r="66" spans="1:8" s="62" customFormat="1" ht="12.75" x14ac:dyDescent="0.2">
      <c r="B66" s="414"/>
      <c r="C66" s="414"/>
      <c r="D66" s="262"/>
      <c r="E66" s="271"/>
      <c r="F66" s="263"/>
      <c r="G66" s="261"/>
      <c r="H66" s="261"/>
    </row>
    <row r="67" spans="1:8" s="62" customFormat="1" ht="12.75" x14ac:dyDescent="0.2">
      <c r="B67" s="414"/>
      <c r="C67" s="414"/>
      <c r="D67" s="262"/>
      <c r="E67" s="271"/>
      <c r="F67" s="263"/>
      <c r="G67" s="261"/>
      <c r="H67" s="261"/>
    </row>
    <row r="68" spans="1:8" s="62" customFormat="1" ht="12.75" x14ac:dyDescent="0.2">
      <c r="B68" s="414"/>
      <c r="C68" s="414"/>
      <c r="D68" s="262"/>
      <c r="E68" s="271"/>
      <c r="F68" s="263"/>
      <c r="G68" s="261"/>
      <c r="H68" s="261"/>
    </row>
    <row r="69" spans="1:8" s="62" customFormat="1" ht="12.75" x14ac:dyDescent="0.2">
      <c r="B69" s="414"/>
      <c r="C69" s="414"/>
      <c r="D69" s="262"/>
      <c r="E69" s="271"/>
      <c r="F69" s="263"/>
      <c r="G69" s="261"/>
      <c r="H69" s="261"/>
    </row>
    <row r="70" spans="1:8" s="62" customFormat="1" ht="12.75" x14ac:dyDescent="0.2">
      <c r="B70" s="414"/>
      <c r="C70" s="414"/>
      <c r="D70" s="262"/>
      <c r="E70" s="271"/>
      <c r="F70" s="263"/>
      <c r="G70" s="261"/>
      <c r="H70" s="261"/>
    </row>
    <row r="71" spans="1:8" s="62" customFormat="1" ht="12.75" x14ac:dyDescent="0.2">
      <c r="B71" s="414"/>
      <c r="C71" s="414"/>
      <c r="D71" s="262"/>
      <c r="E71" s="271"/>
      <c r="F71" s="263"/>
      <c r="G71" s="261"/>
      <c r="H71" s="261"/>
    </row>
    <row r="72" spans="1:8" s="62" customFormat="1" ht="12.75" x14ac:dyDescent="0.2"/>
    <row r="73" spans="1:8" s="62" customFormat="1" ht="39" customHeight="1" x14ac:dyDescent="0.2">
      <c r="A73" s="418"/>
      <c r="B73" s="418"/>
      <c r="C73" s="418"/>
      <c r="D73" s="418"/>
      <c r="E73" s="418"/>
      <c r="F73" s="418"/>
    </row>
    <row r="74" spans="1:8" s="62" customFormat="1" ht="12.75" x14ac:dyDescent="0.2">
      <c r="E74" s="415"/>
      <c r="F74" s="415"/>
      <c r="G74" s="415"/>
      <c r="H74" s="264"/>
    </row>
    <row r="75" spans="1:8" s="62" customFormat="1" ht="12.75" x14ac:dyDescent="0.2">
      <c r="D75" s="272"/>
      <c r="E75" s="268"/>
      <c r="F75" s="268"/>
      <c r="G75" s="273"/>
      <c r="H75" s="261"/>
    </row>
    <row r="76" spans="1:8" s="62" customFormat="1" ht="12.75" x14ac:dyDescent="0.2">
      <c r="D76" s="274"/>
      <c r="E76" s="268"/>
      <c r="F76" s="268"/>
      <c r="G76" s="275"/>
      <c r="H76" s="261"/>
    </row>
    <row r="77" spans="1:8" s="62" customFormat="1" ht="12.75" x14ac:dyDescent="0.2">
      <c r="D77" s="274"/>
      <c r="E77" s="268"/>
      <c r="F77" s="268"/>
      <c r="G77" s="275"/>
      <c r="H77" s="261"/>
    </row>
    <row r="78" spans="1:8" s="62" customFormat="1" ht="12.75" x14ac:dyDescent="0.2"/>
    <row r="79" spans="1:8" s="62" customFormat="1" ht="12.75" x14ac:dyDescent="0.2"/>
    <row r="80" spans="1:8" s="62" customFormat="1" ht="12.75" x14ac:dyDescent="0.2"/>
    <row r="81" s="62" customFormat="1" ht="12.75" x14ac:dyDescent="0.2"/>
    <row r="82" s="62" customFormat="1" ht="12.75" x14ac:dyDescent="0.2"/>
    <row r="83" s="62" customFormat="1" ht="12.75" x14ac:dyDescent="0.2"/>
    <row r="84" s="62" customFormat="1" ht="12.75" x14ac:dyDescent="0.2"/>
    <row r="85" s="62" customFormat="1" ht="12.75" x14ac:dyDescent="0.2"/>
    <row r="86" s="60" customFormat="1" ht="12.75" x14ac:dyDescent="0.2"/>
    <row r="87" s="60" customFormat="1" ht="12.75" x14ac:dyDescent="0.2"/>
    <row r="88" s="60" customFormat="1" ht="12.75" x14ac:dyDescent="0.2"/>
    <row r="89" s="60" customFormat="1" ht="12.75" x14ac:dyDescent="0.2"/>
    <row r="90" s="60" customFormat="1" ht="12.75" x14ac:dyDescent="0.2"/>
    <row r="91" s="60" customFormat="1" ht="12.75" x14ac:dyDescent="0.2"/>
    <row r="92" s="60" customFormat="1" ht="12.75" x14ac:dyDescent="0.2"/>
    <row r="93" s="60" customFormat="1" ht="12.75" x14ac:dyDescent="0.2"/>
    <row r="94" s="60" customFormat="1" ht="12.75" x14ac:dyDescent="0.2"/>
    <row r="95" s="60" customFormat="1" ht="12.75" x14ac:dyDescent="0.2"/>
    <row r="96" s="60" customFormat="1" ht="12.75" x14ac:dyDescent="0.2"/>
    <row r="97" s="60" customFormat="1" ht="12.75" x14ac:dyDescent="0.2"/>
    <row r="98" s="60" customFormat="1" ht="12.75" x14ac:dyDescent="0.2"/>
    <row r="99" s="60" customFormat="1" ht="12.75" x14ac:dyDescent="0.2"/>
    <row r="100" s="60" customFormat="1" ht="12.75" x14ac:dyDescent="0.2"/>
    <row r="101" s="60" customFormat="1" ht="12.75" x14ac:dyDescent="0.2"/>
    <row r="102" s="60" customFormat="1" ht="12.75" x14ac:dyDescent="0.2"/>
    <row r="103" s="60" customFormat="1" ht="12.75" x14ac:dyDescent="0.2"/>
    <row r="104" s="60" customFormat="1" ht="12.75" x14ac:dyDescent="0.2"/>
    <row r="105" s="60" customFormat="1" ht="12.75" x14ac:dyDescent="0.2"/>
    <row r="106" s="60" customFormat="1" ht="12.75" x14ac:dyDescent="0.2"/>
    <row r="107" s="60" customFormat="1" ht="12.75" x14ac:dyDescent="0.2"/>
    <row r="108" s="60" customFormat="1" ht="12.75" x14ac:dyDescent="0.2"/>
    <row r="109" s="60" customFormat="1" ht="12.75" x14ac:dyDescent="0.2"/>
    <row r="110" s="60" customFormat="1" ht="12.75" x14ac:dyDescent="0.2"/>
    <row r="111" s="60" customFormat="1" ht="12.75" x14ac:dyDescent="0.2"/>
    <row r="112" s="60" customFormat="1" ht="12.75" x14ac:dyDescent="0.2"/>
    <row r="113" s="60" customFormat="1" ht="12.75" x14ac:dyDescent="0.2"/>
    <row r="114" s="60" customFormat="1" ht="12.75" x14ac:dyDescent="0.2"/>
    <row r="115" s="60" customFormat="1" ht="12.75" x14ac:dyDescent="0.2"/>
    <row r="116" s="60" customFormat="1" ht="12.75" x14ac:dyDescent="0.2"/>
    <row r="117" s="60" customFormat="1" ht="12.75" x14ac:dyDescent="0.2"/>
    <row r="118" s="60" customFormat="1" ht="12.75" x14ac:dyDescent="0.2"/>
    <row r="119" s="60" customFormat="1" ht="12.75" x14ac:dyDescent="0.2"/>
    <row r="120" s="60" customFormat="1" ht="12.75" x14ac:dyDescent="0.2"/>
    <row r="121" s="60" customFormat="1" ht="12.75" x14ac:dyDescent="0.2"/>
    <row r="122" s="60" customFormat="1" ht="12.75" x14ac:dyDescent="0.2"/>
    <row r="123" s="60" customFormat="1" ht="12.75" x14ac:dyDescent="0.2"/>
    <row r="124" s="60" customFormat="1" ht="12.75" x14ac:dyDescent="0.2"/>
    <row r="125" s="60" customFormat="1" ht="12.75" x14ac:dyDescent="0.2"/>
    <row r="126" s="60" customFormat="1" ht="12.75" x14ac:dyDescent="0.2"/>
    <row r="127" s="60" customFormat="1" ht="12.75" x14ac:dyDescent="0.2"/>
    <row r="128" s="60" customFormat="1" ht="12.75" x14ac:dyDescent="0.2"/>
    <row r="129" s="60" customFormat="1" ht="12.75" x14ac:dyDescent="0.2"/>
    <row r="130" s="60" customFormat="1" ht="12.75" x14ac:dyDescent="0.2"/>
    <row r="131" s="60" customFormat="1" ht="12.75" x14ac:dyDescent="0.2"/>
    <row r="132" s="60" customFormat="1" ht="12.75" x14ac:dyDescent="0.2"/>
    <row r="133" s="60" customFormat="1" ht="12.75" x14ac:dyDescent="0.2"/>
    <row r="134" s="60" customFormat="1" ht="12.75" x14ac:dyDescent="0.2"/>
    <row r="135" s="60" customFormat="1" ht="12.75" x14ac:dyDescent="0.2"/>
    <row r="136" s="60" customFormat="1" ht="12.75" x14ac:dyDescent="0.2"/>
    <row r="137" s="60" customFormat="1" ht="12.75" x14ac:dyDescent="0.2"/>
    <row r="138" s="60" customFormat="1" ht="12.75" x14ac:dyDescent="0.2"/>
    <row r="139" s="60" customFormat="1" ht="12.75" x14ac:dyDescent="0.2"/>
    <row r="140" s="60" customFormat="1" ht="12.75" x14ac:dyDescent="0.2"/>
    <row r="141" s="60" customFormat="1" ht="12.75" x14ac:dyDescent="0.2"/>
    <row r="142" s="60" customFormat="1" ht="12.75" x14ac:dyDescent="0.2"/>
    <row r="143" s="60" customFormat="1" ht="12.75" x14ac:dyDescent="0.2"/>
    <row r="144" s="60" customFormat="1" ht="12.75" x14ac:dyDescent="0.2"/>
    <row r="145" s="60" customFormat="1" ht="12.75" x14ac:dyDescent="0.2"/>
    <row r="146" s="60" customFormat="1" ht="12.75" x14ac:dyDescent="0.2"/>
    <row r="147" s="60" customFormat="1" ht="12.75" x14ac:dyDescent="0.2"/>
    <row r="148" s="60" customFormat="1" ht="12.75" x14ac:dyDescent="0.2"/>
    <row r="149" s="60" customFormat="1" ht="12.75" x14ac:dyDescent="0.2"/>
    <row r="150" s="60" customFormat="1" ht="12.75" x14ac:dyDescent="0.2"/>
    <row r="151" s="60" customFormat="1" ht="12.75" x14ac:dyDescent="0.2"/>
    <row r="152" s="60" customFormat="1" ht="12.75" x14ac:dyDescent="0.2"/>
    <row r="153" s="60" customFormat="1" ht="12.75" x14ac:dyDescent="0.2"/>
    <row r="154" s="60" customFormat="1" ht="12.75" x14ac:dyDescent="0.2"/>
    <row r="155" s="60" customFormat="1" ht="12.75" x14ac:dyDescent="0.2"/>
    <row r="156" s="60" customFormat="1" ht="12.75" x14ac:dyDescent="0.2"/>
    <row r="157" s="60" customFormat="1" ht="12.75" x14ac:dyDescent="0.2"/>
    <row r="158" s="60" customFormat="1" ht="12.75" x14ac:dyDescent="0.2"/>
    <row r="159" s="60" customFormat="1" ht="12.75" x14ac:dyDescent="0.2"/>
    <row r="160" s="60" customFormat="1" ht="12.75" x14ac:dyDescent="0.2"/>
    <row r="161" s="60" customFormat="1" ht="12.75" x14ac:dyDescent="0.2"/>
    <row r="162" s="60" customFormat="1" ht="12.75" x14ac:dyDescent="0.2"/>
    <row r="163" s="60" customFormat="1" ht="12.75" x14ac:dyDescent="0.2"/>
    <row r="164" s="60" customFormat="1" ht="12.75" x14ac:dyDescent="0.2"/>
  </sheetData>
  <sheetProtection algorithmName="SHA-512" hashValue="tXJppXFrkBerADbTIwp8TM4zsK7f2vj2z2XJn5dUsnTfMAiMbUGULSYiCx92hm/PAqAa94R2MGE10sgzu9s3WQ==" saltValue="goySFvT1gt74agHFXMyiaA==" spinCount="100000" sheet="1" insertRows="0"/>
  <mergeCells count="31">
    <mergeCell ref="C1:D8"/>
    <mergeCell ref="B11:E11"/>
    <mergeCell ref="B15:E15"/>
    <mergeCell ref="A33:N35"/>
    <mergeCell ref="D39:E39"/>
    <mergeCell ref="D22:E22"/>
    <mergeCell ref="C13:E13"/>
    <mergeCell ref="A24:O24"/>
    <mergeCell ref="E74:G74"/>
    <mergeCell ref="A10:F10"/>
    <mergeCell ref="D48:F48"/>
    <mergeCell ref="D49:F49"/>
    <mergeCell ref="B54:C54"/>
    <mergeCell ref="A73:F73"/>
    <mergeCell ref="B60:C60"/>
    <mergeCell ref="B53:C53"/>
    <mergeCell ref="B64:C64"/>
    <mergeCell ref="B65:C65"/>
    <mergeCell ref="F52:H52"/>
    <mergeCell ref="F63:H63"/>
    <mergeCell ref="B71:C71"/>
    <mergeCell ref="B66:C66"/>
    <mergeCell ref="B68:C68"/>
    <mergeCell ref="B69:C69"/>
    <mergeCell ref="B70:C70"/>
    <mergeCell ref="B55:C55"/>
    <mergeCell ref="B67:C67"/>
    <mergeCell ref="B56:C56"/>
    <mergeCell ref="B57:C57"/>
    <mergeCell ref="B58:C58"/>
    <mergeCell ref="B59:C59"/>
  </mergeCells>
  <conditionalFormatting sqref="B49:C49">
    <cfRule type="containsText" dxfId="5" priority="1" operator="containsText" text="Sélectionner une valeur">
      <formula>NOT(ISERROR(SEARCH("Sélectionner une valeur",B49)))</formula>
    </cfRule>
  </conditionalFormatting>
  <dataValidations count="6">
    <dataValidation type="list" allowBlank="1" showInputMessage="1" showErrorMessage="1" sqref="F42:F45" xr:uid="{00000000-0002-0000-0200-000000000000}">
      <formula1>"Oui,Non"</formula1>
    </dataValidation>
    <dataValidation type="list" allowBlank="1" showInputMessage="1" showErrorMessage="1" sqref="B49" xr:uid="{00000000-0002-0000-0200-000001000000}">
      <formula1>list_secteur</formula1>
    </dataValidation>
    <dataValidation type="list" allowBlank="1" showInputMessage="1" showErrorMessage="1" sqref="C49" xr:uid="{00000000-0002-0000-0200-000002000000}">
      <formula1>INDIRECT("list_"&amp;F47)</formula1>
    </dataValidation>
    <dataValidation type="list" allowBlank="1" showInputMessage="1" showErrorMessage="1" sqref="H17 E17 K17" xr:uid="{EC7B5013-95D6-4ED9-980F-E72CD0636C25}">
      <formula1>INDIRECT(F17)</formula1>
    </dataValidation>
    <dataValidation type="list" allowBlank="1" showInputMessage="1" showErrorMessage="1" sqref="B20:D21" xr:uid="{2B8EE66C-D31C-4F8D-9F03-727F081F2049}">
      <formula1>Projet_Plastiques</formula1>
    </dataValidation>
    <dataValidation type="list" allowBlank="1" showInputMessage="1" showErrorMessage="1" sqref="B13" xr:uid="{4F263AC1-F9A7-422B-8F45-B6B835AE94D6}">
      <formula1>"Monopartenaire,Multipartenaire"</formula1>
    </dataValidation>
  </dataValidations>
  <printOptions horizontalCentered="1" verticalCentered="1"/>
  <pageMargins left="0.31496062992125984" right="0.31496062992125984" top="0.35433070866141736" bottom="0.55118110236220474" header="0.31496062992125984" footer="0.31496062992125984"/>
  <pageSetup paperSize="8" scale="60" fitToHeight="0" orientation="landscape" r:id="rId1"/>
  <headerFooter>
    <oddFooter>&amp;L&amp;A&amp;R&amp;P/&amp;N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C64660C-7610-4308-A114-799B1852C10D}">
          <x14:formula1>
            <xm:f>Listes!$B$2:$B$7</xm:f>
          </x14:formula1>
          <xm:sqref>B17</xm:sqref>
        </x14:dataValidation>
        <x14:dataValidation type="list" allowBlank="1" showInputMessage="1" showErrorMessage="1" xr:uid="{36ACBF7C-F665-4CC8-B3C6-469A67AA1387}">
          <x14:formula1>
            <xm:f>Listes!$D$10:$D$14</xm:f>
          </x14:formula1>
          <xm:sqref>B26:D26</xm:sqref>
        </x14:dataValidation>
        <x14:dataValidation type="list" allowBlank="1" showInputMessage="1" showErrorMessage="1" xr:uid="{CFAF7E72-4541-417F-BABF-68CA07A9BCEB}">
          <x14:formula1>
            <xm:f>Listes!$A$10:$A$19</xm:f>
          </x14:formula1>
          <xm:sqref>B27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rgb="FF00B0F0"/>
    <pageSetUpPr fitToPage="1"/>
  </sheetPr>
  <dimension ref="A1:S78"/>
  <sheetViews>
    <sheetView showGridLines="0" zoomScale="85" zoomScaleNormal="85" workbookViewId="0">
      <selection activeCell="A3" sqref="A3"/>
    </sheetView>
  </sheetViews>
  <sheetFormatPr baseColWidth="10" defaultColWidth="11.42578125" defaultRowHeight="15" x14ac:dyDescent="0.25"/>
  <cols>
    <col min="1" max="1" width="11.42578125" customWidth="1"/>
    <col min="2" max="2" width="79.42578125" style="81" customWidth="1"/>
    <col min="3" max="3" width="24.140625" customWidth="1"/>
    <col min="4" max="4" width="22.5703125" customWidth="1"/>
    <col min="5" max="5" width="22.5703125" style="81" customWidth="1"/>
  </cols>
  <sheetData>
    <row r="1" spans="1:19" s="60" customFormat="1" ht="110.1" customHeight="1" x14ac:dyDescent="0.2">
      <c r="B1" s="67"/>
      <c r="C1" s="413" t="s">
        <v>135</v>
      </c>
      <c r="D1" s="413"/>
      <c r="E1" s="413"/>
    </row>
    <row r="2" spans="1:19" s="61" customFormat="1" ht="34.5" customHeight="1" x14ac:dyDescent="0.25">
      <c r="B2" s="344" t="s">
        <v>75</v>
      </c>
      <c r="C2" s="344"/>
      <c r="D2" s="344"/>
      <c r="E2" s="344"/>
      <c r="F2" s="2"/>
      <c r="G2" s="2"/>
      <c r="H2" s="2"/>
      <c r="I2" s="2"/>
      <c r="J2" s="2"/>
      <c r="K2" s="2"/>
      <c r="L2" s="2"/>
      <c r="M2" s="2"/>
      <c r="N2" s="2"/>
      <c r="O2" s="2"/>
      <c r="P2" s="2"/>
      <c r="Q2" s="2"/>
      <c r="R2" s="2"/>
      <c r="S2" s="2"/>
    </row>
    <row r="3" spans="1:19" s="60" customFormat="1" ht="90.75" customHeight="1" x14ac:dyDescent="0.2">
      <c r="B3" s="344" t="s">
        <v>132</v>
      </c>
      <c r="C3" s="344"/>
      <c r="D3" s="344"/>
      <c r="E3" s="344"/>
    </row>
    <row r="4" spans="1:19" s="60" customFormat="1" ht="39" customHeight="1" x14ac:dyDescent="0.2">
      <c r="A4" s="411" t="s">
        <v>94</v>
      </c>
      <c r="B4" s="411" t="s">
        <v>95</v>
      </c>
      <c r="C4" s="411"/>
      <c r="D4" s="411"/>
      <c r="E4" s="411"/>
    </row>
    <row r="5" spans="1:19" s="62" customFormat="1" ht="12.75" x14ac:dyDescent="0.2">
      <c r="A5" s="44"/>
      <c r="B5" s="44"/>
      <c r="C5" s="44"/>
      <c r="D5" s="44"/>
      <c r="E5" s="44"/>
    </row>
    <row r="6" spans="1:19" s="62" customFormat="1" ht="12.75" x14ac:dyDescent="0.2">
      <c r="A6" s="44"/>
      <c r="B6" s="297" t="s">
        <v>136</v>
      </c>
      <c r="C6" s="310"/>
      <c r="D6" s="44"/>
      <c r="E6" s="44"/>
    </row>
    <row r="7" spans="1:19" s="62" customFormat="1" ht="12.75" customHeight="1" x14ac:dyDescent="0.2">
      <c r="A7" s="46"/>
      <c r="B7" s="45" t="s">
        <v>98</v>
      </c>
      <c r="C7" s="122" t="s">
        <v>137</v>
      </c>
      <c r="D7" s="46"/>
      <c r="E7" s="46"/>
    </row>
    <row r="8" spans="1:19" s="62" customFormat="1" ht="12.75" customHeight="1" x14ac:dyDescent="0.2">
      <c r="A8" s="46"/>
      <c r="B8" s="78" t="s">
        <v>99</v>
      </c>
      <c r="C8" s="122" t="s">
        <v>141</v>
      </c>
      <c r="D8" s="46"/>
      <c r="E8" s="46"/>
    </row>
    <row r="9" spans="1:19" s="64" customFormat="1" ht="12.75" x14ac:dyDescent="0.2">
      <c r="B9" s="79"/>
      <c r="E9" s="79"/>
    </row>
    <row r="10" spans="1:19" s="64" customFormat="1" ht="12.75" x14ac:dyDescent="0.2">
      <c r="B10" s="153" t="s">
        <v>105</v>
      </c>
      <c r="E10" s="79"/>
    </row>
    <row r="11" spans="1:19" s="64" customFormat="1" ht="12.75" x14ac:dyDescent="0.2">
      <c r="B11" s="84" t="s">
        <v>106</v>
      </c>
      <c r="E11" s="79"/>
    </row>
    <row r="12" spans="1:19" s="64" customFormat="1" ht="12.75" x14ac:dyDescent="0.2">
      <c r="B12" s="79"/>
      <c r="E12" s="79"/>
    </row>
    <row r="13" spans="1:19" s="60" customFormat="1" x14ac:dyDescent="0.2">
      <c r="B13" s="80"/>
      <c r="C13" s="66"/>
      <c r="D13" s="66"/>
      <c r="E13" s="65"/>
    </row>
    <row r="14" spans="1:19" s="60" customFormat="1" ht="39" customHeight="1" x14ac:dyDescent="0.2">
      <c r="A14" s="411" t="s">
        <v>152</v>
      </c>
      <c r="B14" s="411"/>
      <c r="C14" s="411"/>
      <c r="D14" s="411"/>
      <c r="E14" s="411"/>
    </row>
    <row r="15" spans="1:19" x14ac:dyDescent="0.25">
      <c r="E15" s="131">
        <f>+E27+E31+E43+E54+E59+E63+E67+E75</f>
        <v>0</v>
      </c>
    </row>
    <row r="16" spans="1:19" x14ac:dyDescent="0.25">
      <c r="B16" s="82" t="s">
        <v>383</v>
      </c>
      <c r="C16" s="128"/>
      <c r="E16" s="131"/>
    </row>
    <row r="17" spans="1:17" ht="26.25" customHeight="1" x14ac:dyDescent="0.25">
      <c r="B17" s="429" t="s">
        <v>143</v>
      </c>
      <c r="C17" s="430"/>
      <c r="E17" s="131"/>
    </row>
    <row r="18" spans="1:17" x14ac:dyDescent="0.25">
      <c r="E18" s="131"/>
    </row>
    <row r="19" spans="1:17" x14ac:dyDescent="0.25">
      <c r="B19" s="82" t="s">
        <v>384</v>
      </c>
      <c r="C19" s="128"/>
      <c r="E19" s="131"/>
    </row>
    <row r="20" spans="1:17" x14ac:dyDescent="0.25">
      <c r="B20" s="429" t="s">
        <v>144</v>
      </c>
      <c r="C20" s="430"/>
      <c r="E20" s="131"/>
    </row>
    <row r="21" spans="1:17" x14ac:dyDescent="0.25">
      <c r="E21" s="131"/>
    </row>
    <row r="22" spans="1:17" s="67" customFormat="1" ht="30" customHeight="1" x14ac:dyDescent="0.25">
      <c r="A22" s="431" t="s">
        <v>385</v>
      </c>
      <c r="B22" s="431"/>
      <c r="C22" s="431"/>
      <c r="D22" s="431"/>
      <c r="E22" s="431"/>
    </row>
    <row r="23" spans="1:17" s="68" customFormat="1" ht="35.450000000000003" customHeight="1" x14ac:dyDescent="0.25">
      <c r="B23" s="47" t="s">
        <v>76</v>
      </c>
      <c r="C23" s="48" t="s">
        <v>77</v>
      </c>
      <c r="D23" s="48" t="s">
        <v>78</v>
      </c>
      <c r="E23" s="48" t="s">
        <v>133</v>
      </c>
      <c r="F23" s="67"/>
      <c r="G23" s="67"/>
      <c r="H23" s="67"/>
      <c r="I23" s="67"/>
      <c r="J23" s="67"/>
      <c r="K23" s="67"/>
      <c r="L23" s="67"/>
    </row>
    <row r="24" spans="1:17" s="62" customFormat="1" ht="18" customHeight="1" x14ac:dyDescent="0.2">
      <c r="B24" s="123" t="s">
        <v>79</v>
      </c>
      <c r="C24" s="53" t="s">
        <v>80</v>
      </c>
      <c r="D24" s="53"/>
      <c r="E24" s="124">
        <v>0</v>
      </c>
      <c r="F24" s="60"/>
      <c r="G24" s="60"/>
      <c r="H24" s="60"/>
      <c r="I24" s="60"/>
      <c r="J24" s="60"/>
      <c r="K24" s="60"/>
      <c r="L24" s="60"/>
    </row>
    <row r="25" spans="1:17" s="62" customFormat="1" ht="18" customHeight="1" x14ac:dyDescent="0.2">
      <c r="B25" s="59" t="s">
        <v>81</v>
      </c>
      <c r="C25" s="54" t="s">
        <v>80</v>
      </c>
      <c r="D25" s="54"/>
      <c r="E25" s="125">
        <v>0</v>
      </c>
      <c r="F25" s="60"/>
      <c r="G25" s="60"/>
      <c r="H25" s="60"/>
      <c r="I25" s="60"/>
      <c r="J25" s="60"/>
      <c r="K25" s="60"/>
      <c r="L25" s="60"/>
    </row>
    <row r="26" spans="1:17" s="62" customFormat="1" ht="18" customHeight="1" thickBot="1" x14ac:dyDescent="0.25">
      <c r="B26" s="146" t="s">
        <v>100</v>
      </c>
      <c r="C26" s="145"/>
      <c r="D26" s="145"/>
      <c r="E26" s="147"/>
      <c r="F26" s="60"/>
      <c r="G26" s="60"/>
      <c r="H26" s="60"/>
      <c r="I26" s="60"/>
      <c r="J26" s="60"/>
      <c r="K26" s="60"/>
      <c r="L26" s="60"/>
    </row>
    <row r="27" spans="1:17" s="62" customFormat="1" ht="18" customHeight="1" thickBot="1" x14ac:dyDescent="0.25">
      <c r="A27" s="69" t="s">
        <v>148</v>
      </c>
      <c r="B27" s="83"/>
      <c r="C27" s="70"/>
      <c r="D27" s="71" t="s">
        <v>82</v>
      </c>
      <c r="E27" s="49">
        <f>SUM(E24:E26)</f>
        <v>0</v>
      </c>
      <c r="F27" s="60"/>
      <c r="G27" s="60"/>
      <c r="H27" s="60"/>
      <c r="I27" s="60"/>
      <c r="J27" s="60"/>
      <c r="K27" s="60"/>
      <c r="L27" s="60"/>
    </row>
    <row r="28" spans="1:17" s="68" customFormat="1" ht="18" customHeight="1" x14ac:dyDescent="0.25">
      <c r="B28" s="55" t="s">
        <v>83</v>
      </c>
      <c r="C28" s="56" t="s">
        <v>80</v>
      </c>
      <c r="D28" s="56"/>
      <c r="E28" s="124">
        <v>0</v>
      </c>
      <c r="F28" s="67"/>
      <c r="G28" s="67"/>
      <c r="H28" s="67"/>
      <c r="I28" s="67"/>
      <c r="J28" s="67"/>
      <c r="K28" s="67"/>
      <c r="L28" s="67"/>
      <c r="M28" s="67"/>
      <c r="N28" s="67"/>
      <c r="O28" s="67"/>
      <c r="P28" s="67"/>
      <c r="Q28" s="67"/>
    </row>
    <row r="29" spans="1:17" s="68" customFormat="1" ht="18" customHeight="1" x14ac:dyDescent="0.25">
      <c r="B29" s="57" t="s">
        <v>81</v>
      </c>
      <c r="C29" s="58" t="s">
        <v>80</v>
      </c>
      <c r="D29" s="58"/>
      <c r="E29" s="125">
        <v>0</v>
      </c>
      <c r="F29" s="67"/>
      <c r="G29" s="67"/>
      <c r="H29" s="67"/>
      <c r="I29" s="67"/>
      <c r="J29" s="67"/>
      <c r="K29" s="67"/>
      <c r="L29" s="67"/>
      <c r="M29" s="67"/>
      <c r="N29" s="67"/>
      <c r="O29" s="67"/>
      <c r="P29" s="67"/>
      <c r="Q29" s="67"/>
    </row>
    <row r="30" spans="1:17" s="62" customFormat="1" ht="18" customHeight="1" thickBot="1" x14ac:dyDescent="0.25">
      <c r="B30" s="52" t="s">
        <v>100</v>
      </c>
      <c r="C30" s="51"/>
      <c r="D30" s="51"/>
      <c r="E30" s="132"/>
      <c r="F30" s="60"/>
      <c r="G30" s="60"/>
      <c r="H30" s="60"/>
      <c r="I30" s="60"/>
      <c r="J30" s="60"/>
      <c r="K30" s="60"/>
      <c r="L30" s="60"/>
    </row>
    <row r="31" spans="1:17" s="62" customFormat="1" ht="18" customHeight="1" thickBot="1" x14ac:dyDescent="0.25">
      <c r="A31" s="69" t="s">
        <v>148</v>
      </c>
      <c r="B31" s="83"/>
      <c r="C31" s="70"/>
      <c r="D31" s="71" t="s">
        <v>84</v>
      </c>
      <c r="E31" s="49">
        <f>SUM(E28:E30)</f>
        <v>0</v>
      </c>
      <c r="F31" s="60"/>
      <c r="G31" s="60"/>
      <c r="H31" s="60"/>
      <c r="I31" s="60"/>
      <c r="J31" s="60"/>
      <c r="K31" s="60"/>
      <c r="L31" s="60"/>
    </row>
    <row r="32" spans="1:17" s="68" customFormat="1" ht="18" customHeight="1" x14ac:dyDescent="0.25">
      <c r="B32" s="57" t="s">
        <v>81</v>
      </c>
      <c r="C32" s="56" t="s">
        <v>80</v>
      </c>
      <c r="D32" s="56"/>
      <c r="E32" s="124">
        <v>0</v>
      </c>
      <c r="F32" s="67"/>
      <c r="G32" s="67"/>
      <c r="H32" s="67"/>
      <c r="I32" s="67"/>
      <c r="J32" s="67"/>
      <c r="K32" s="67"/>
      <c r="L32" s="67"/>
      <c r="M32" s="67"/>
      <c r="N32" s="67"/>
      <c r="O32" s="67"/>
      <c r="P32" s="67"/>
      <c r="Q32" s="67"/>
    </row>
    <row r="33" spans="1:18" s="68" customFormat="1" ht="18" customHeight="1" x14ac:dyDescent="0.25">
      <c r="B33" s="57" t="s">
        <v>81</v>
      </c>
      <c r="C33" s="58" t="s">
        <v>80</v>
      </c>
      <c r="D33" s="58"/>
      <c r="E33" s="125">
        <v>0</v>
      </c>
      <c r="F33" s="67"/>
      <c r="G33" s="67"/>
      <c r="H33" s="67"/>
      <c r="I33" s="67"/>
      <c r="J33" s="67"/>
      <c r="K33" s="67"/>
      <c r="L33" s="67"/>
      <c r="M33" s="67"/>
      <c r="N33" s="67"/>
      <c r="O33" s="67"/>
      <c r="P33" s="67"/>
      <c r="Q33" s="67"/>
    </row>
    <row r="34" spans="1:18" s="62" customFormat="1" ht="18" customHeight="1" thickBot="1" x14ac:dyDescent="0.25">
      <c r="B34" s="52" t="s">
        <v>100</v>
      </c>
      <c r="C34" s="51"/>
      <c r="D34" s="51"/>
      <c r="E34" s="132"/>
      <c r="F34" s="60"/>
      <c r="G34" s="60"/>
      <c r="H34" s="60"/>
      <c r="I34" s="60"/>
      <c r="J34" s="60"/>
      <c r="K34" s="60"/>
      <c r="L34" s="60"/>
    </row>
    <row r="35" spans="1:18" s="62" customFormat="1" ht="18" customHeight="1" thickBot="1" x14ac:dyDescent="0.25">
      <c r="A35" s="69" t="s">
        <v>148</v>
      </c>
      <c r="B35" s="83"/>
      <c r="C35" s="70"/>
      <c r="D35" s="71" t="s">
        <v>149</v>
      </c>
      <c r="E35" s="49">
        <f>SUM(E32:E34)</f>
        <v>0</v>
      </c>
      <c r="F35" s="60"/>
      <c r="G35" s="60"/>
      <c r="H35" s="60"/>
      <c r="I35" s="60"/>
      <c r="J35" s="60"/>
      <c r="K35" s="60"/>
      <c r="L35" s="60"/>
    </row>
    <row r="36" spans="1:18" s="68" customFormat="1" ht="18" customHeight="1" x14ac:dyDescent="0.25">
      <c r="A36"/>
      <c r="B36" s="81"/>
      <c r="C36"/>
      <c r="D36"/>
      <c r="E36" s="81"/>
      <c r="F36" s="67"/>
      <c r="G36" s="67"/>
      <c r="H36" s="67"/>
      <c r="I36" s="67"/>
      <c r="J36" s="67"/>
      <c r="K36" s="67"/>
      <c r="L36" s="67"/>
      <c r="M36" s="67"/>
      <c r="N36" s="67"/>
      <c r="O36" s="67"/>
      <c r="P36" s="67"/>
      <c r="Q36" s="67"/>
      <c r="R36" s="67"/>
    </row>
    <row r="37" spans="1:18" s="68" customFormat="1" ht="30" customHeight="1" x14ac:dyDescent="0.25">
      <c r="A37" s="431" t="s">
        <v>96</v>
      </c>
      <c r="B37" s="431"/>
      <c r="C37" s="431"/>
      <c r="D37" s="431"/>
      <c r="E37" s="431"/>
    </row>
    <row r="38" spans="1:18" s="67" customFormat="1" ht="26.25" customHeight="1" x14ac:dyDescent="0.25">
      <c r="A38" s="68"/>
      <c r="B38" s="47" t="s">
        <v>76</v>
      </c>
      <c r="C38" s="48" t="s">
        <v>138</v>
      </c>
      <c r="D38" s="48" t="s">
        <v>139</v>
      </c>
      <c r="E38" s="48" t="s">
        <v>134</v>
      </c>
    </row>
    <row r="39" spans="1:18" s="67" customFormat="1" ht="18.75" customHeight="1" x14ac:dyDescent="0.25">
      <c r="A39" s="68"/>
      <c r="B39" s="55" t="s">
        <v>145</v>
      </c>
      <c r="C39" s="56"/>
      <c r="D39" s="126"/>
      <c r="E39" s="124">
        <f>C39*D39</f>
        <v>0</v>
      </c>
    </row>
    <row r="40" spans="1:18" s="62" customFormat="1" ht="18.75" customHeight="1" x14ac:dyDescent="0.2">
      <c r="A40" s="68"/>
      <c r="B40" s="55" t="s">
        <v>145</v>
      </c>
      <c r="C40" s="58"/>
      <c r="D40" s="127"/>
      <c r="E40" s="125">
        <f t="shared" ref="E40:E41" si="0">C40*D40</f>
        <v>0</v>
      </c>
      <c r="F40" s="60"/>
      <c r="G40" s="60"/>
      <c r="H40" s="60"/>
      <c r="I40" s="60"/>
      <c r="J40" s="60"/>
      <c r="K40" s="60"/>
      <c r="L40" s="60"/>
    </row>
    <row r="41" spans="1:18" s="62" customFormat="1" ht="18.75" customHeight="1" x14ac:dyDescent="0.2">
      <c r="A41" s="68"/>
      <c r="B41" s="55" t="s">
        <v>145</v>
      </c>
      <c r="C41" s="58"/>
      <c r="D41" s="127"/>
      <c r="E41" s="125">
        <f t="shared" si="0"/>
        <v>0</v>
      </c>
      <c r="F41" s="60"/>
      <c r="G41" s="60"/>
      <c r="H41" s="60"/>
      <c r="I41" s="60"/>
      <c r="J41" s="60"/>
      <c r="K41" s="60"/>
      <c r="L41" s="60"/>
    </row>
    <row r="42" spans="1:18" s="62" customFormat="1" ht="18" customHeight="1" thickBot="1" x14ac:dyDescent="0.25">
      <c r="B42" s="146" t="s">
        <v>100</v>
      </c>
      <c r="C42" s="145"/>
      <c r="D42" s="145"/>
      <c r="E42" s="147"/>
      <c r="F42" s="60"/>
      <c r="G42" s="60"/>
      <c r="H42" s="60"/>
      <c r="I42" s="60"/>
      <c r="J42" s="60"/>
      <c r="K42" s="60"/>
      <c r="L42" s="60"/>
    </row>
    <row r="43" spans="1:18" s="62" customFormat="1" ht="18" customHeight="1" thickBot="1" x14ac:dyDescent="0.25">
      <c r="A43" s="69" t="s">
        <v>148</v>
      </c>
      <c r="B43" s="83"/>
      <c r="C43" s="70"/>
      <c r="D43" s="71" t="s">
        <v>85</v>
      </c>
      <c r="E43" s="49">
        <f>SUM(E39:E42)</f>
        <v>0</v>
      </c>
      <c r="F43" s="60"/>
      <c r="G43" s="60"/>
      <c r="H43" s="60"/>
      <c r="I43" s="60"/>
      <c r="J43" s="60"/>
      <c r="K43" s="60"/>
      <c r="L43" s="60"/>
    </row>
    <row r="44" spans="1:18" s="74" customFormat="1" ht="12.75" x14ac:dyDescent="0.25">
      <c r="A44" s="72"/>
      <c r="B44" s="72"/>
      <c r="C44" s="72"/>
      <c r="D44" s="73"/>
      <c r="E44" s="50"/>
      <c r="F44" s="30"/>
      <c r="G44" s="30"/>
      <c r="H44" s="30"/>
      <c r="I44" s="30"/>
      <c r="J44" s="30"/>
      <c r="K44" s="30"/>
      <c r="L44" s="30"/>
      <c r="M44" s="30"/>
      <c r="N44" s="30"/>
      <c r="O44" s="30"/>
      <c r="P44" s="30"/>
      <c r="Q44" s="30"/>
    </row>
    <row r="45" spans="1:18" s="74" customFormat="1" ht="30" customHeight="1" x14ac:dyDescent="0.25">
      <c r="A45" s="431" t="s">
        <v>97</v>
      </c>
      <c r="B45" s="431"/>
      <c r="C45" s="431"/>
      <c r="D45" s="431"/>
      <c r="E45" s="431"/>
      <c r="F45" s="30"/>
      <c r="G45" s="30"/>
      <c r="H45" s="30"/>
      <c r="I45" s="30"/>
      <c r="J45" s="30"/>
      <c r="K45" s="30"/>
      <c r="L45" s="30"/>
      <c r="M45" s="30"/>
      <c r="N45" s="30"/>
      <c r="O45" s="30"/>
    </row>
    <row r="46" spans="1:18" s="67" customFormat="1" ht="27" customHeight="1" x14ac:dyDescent="0.25">
      <c r="A46" s="68"/>
      <c r="B46" s="47" t="s">
        <v>76</v>
      </c>
      <c r="C46" s="47"/>
      <c r="D46" s="47"/>
      <c r="E46" s="48" t="s">
        <v>133</v>
      </c>
    </row>
    <row r="47" spans="1:18" s="67" customFormat="1" ht="18.75" customHeight="1" x14ac:dyDescent="0.25">
      <c r="A47" s="68"/>
      <c r="B47" s="134" t="s">
        <v>101</v>
      </c>
      <c r="C47" s="137"/>
      <c r="D47" s="138"/>
      <c r="E47" s="124">
        <v>0</v>
      </c>
    </row>
    <row r="48" spans="1:18" s="67" customFormat="1" ht="18.75" customHeight="1" x14ac:dyDescent="0.25">
      <c r="A48" s="68"/>
      <c r="B48" s="135" t="s">
        <v>101</v>
      </c>
      <c r="C48" s="139"/>
      <c r="D48" s="140"/>
      <c r="E48" s="125">
        <v>0</v>
      </c>
    </row>
    <row r="49" spans="1:17" s="67" customFormat="1" ht="18.75" customHeight="1" x14ac:dyDescent="0.25">
      <c r="A49" s="68"/>
      <c r="B49" s="135" t="s">
        <v>102</v>
      </c>
      <c r="C49" s="139"/>
      <c r="D49" s="140"/>
      <c r="E49" s="125">
        <v>0</v>
      </c>
    </row>
    <row r="50" spans="1:17" s="67" customFormat="1" ht="18.75" customHeight="1" x14ac:dyDescent="0.25">
      <c r="A50" s="68"/>
      <c r="B50" s="135" t="s">
        <v>102</v>
      </c>
      <c r="C50" s="139"/>
      <c r="D50" s="140"/>
      <c r="E50" s="125">
        <v>0</v>
      </c>
    </row>
    <row r="51" spans="1:17" s="67" customFormat="1" ht="18.75" customHeight="1" x14ac:dyDescent="0.25">
      <c r="A51" s="68"/>
      <c r="B51" s="135" t="s">
        <v>81</v>
      </c>
      <c r="C51" s="139"/>
      <c r="D51" s="140"/>
      <c r="E51" s="125">
        <v>0</v>
      </c>
    </row>
    <row r="52" spans="1:17" s="68" customFormat="1" ht="18" customHeight="1" x14ac:dyDescent="0.25">
      <c r="B52" s="136" t="s">
        <v>81</v>
      </c>
      <c r="C52" s="139"/>
      <c r="D52" s="140"/>
      <c r="E52" s="125">
        <v>0</v>
      </c>
      <c r="F52" s="67"/>
      <c r="G52" s="67"/>
      <c r="H52" s="67"/>
      <c r="I52" s="67"/>
      <c r="J52" s="67"/>
      <c r="K52" s="67"/>
      <c r="L52" s="67"/>
    </row>
    <row r="53" spans="1:17" s="62" customFormat="1" ht="18" customHeight="1" thickBot="1" x14ac:dyDescent="0.25">
      <c r="B53" s="148" t="s">
        <v>100</v>
      </c>
      <c r="C53" s="149"/>
      <c r="D53" s="150"/>
      <c r="E53" s="147"/>
      <c r="F53" s="60"/>
      <c r="G53" s="60"/>
      <c r="H53" s="60"/>
      <c r="I53" s="60"/>
      <c r="J53" s="60"/>
      <c r="K53" s="60"/>
      <c r="L53" s="60"/>
    </row>
    <row r="54" spans="1:17" s="62" customFormat="1" ht="18" customHeight="1" thickBot="1" x14ac:dyDescent="0.25">
      <c r="A54" s="69" t="s">
        <v>148</v>
      </c>
      <c r="B54" s="83"/>
      <c r="C54" s="70"/>
      <c r="D54" s="71" t="s">
        <v>86</v>
      </c>
      <c r="E54" s="49">
        <f>SUM(E47:E53)</f>
        <v>0</v>
      </c>
      <c r="F54" s="60"/>
      <c r="G54" s="60"/>
      <c r="H54" s="60"/>
      <c r="I54" s="60"/>
      <c r="J54" s="60"/>
      <c r="K54" s="60"/>
      <c r="L54" s="60"/>
    </row>
    <row r="55" spans="1:17" s="62" customFormat="1" ht="18" customHeight="1" x14ac:dyDescent="0.2">
      <c r="A55" s="74"/>
      <c r="B55" s="134" t="s">
        <v>87</v>
      </c>
      <c r="C55" s="144"/>
      <c r="D55" s="140"/>
      <c r="E55" s="124">
        <v>0</v>
      </c>
      <c r="F55" s="60"/>
      <c r="G55" s="60"/>
      <c r="H55" s="60"/>
      <c r="I55" s="60"/>
      <c r="J55" s="60"/>
      <c r="K55" s="60"/>
      <c r="L55" s="60"/>
    </row>
    <row r="56" spans="1:17" s="74" customFormat="1" ht="18" customHeight="1" x14ac:dyDescent="0.25">
      <c r="B56" s="135" t="s">
        <v>88</v>
      </c>
      <c r="C56" s="139"/>
      <c r="D56" s="140"/>
      <c r="E56" s="125">
        <v>0</v>
      </c>
      <c r="F56" s="30"/>
      <c r="G56" s="30"/>
      <c r="H56" s="30"/>
      <c r="I56" s="30"/>
      <c r="J56" s="30"/>
      <c r="K56" s="30"/>
      <c r="L56" s="30"/>
      <c r="M56" s="30"/>
      <c r="N56" s="30"/>
      <c r="O56" s="30"/>
      <c r="P56" s="30"/>
      <c r="Q56" s="30"/>
    </row>
    <row r="57" spans="1:17" s="62" customFormat="1" ht="18" customHeight="1" x14ac:dyDescent="0.2">
      <c r="B57" s="136" t="s">
        <v>81</v>
      </c>
      <c r="C57" s="139"/>
      <c r="D57" s="140"/>
      <c r="E57" s="125">
        <v>0</v>
      </c>
      <c r="F57" s="60"/>
      <c r="G57" s="60"/>
      <c r="H57" s="60"/>
      <c r="I57" s="60"/>
      <c r="J57" s="60"/>
      <c r="K57" s="60"/>
      <c r="L57" s="60"/>
    </row>
    <row r="58" spans="1:17" s="62" customFormat="1" ht="18" customHeight="1" thickBot="1" x14ac:dyDescent="0.25">
      <c r="B58" s="148" t="s">
        <v>100</v>
      </c>
      <c r="C58" s="149"/>
      <c r="D58" s="150"/>
      <c r="E58" s="147"/>
      <c r="F58" s="60"/>
      <c r="G58" s="60"/>
      <c r="H58" s="60"/>
      <c r="I58" s="60"/>
      <c r="J58" s="60"/>
      <c r="K58" s="60"/>
      <c r="L58" s="60"/>
    </row>
    <row r="59" spans="1:17" s="62" customFormat="1" ht="18" customHeight="1" thickBot="1" x14ac:dyDescent="0.25">
      <c r="A59" s="69" t="s">
        <v>148</v>
      </c>
      <c r="B59" s="83"/>
      <c r="C59" s="70"/>
      <c r="D59" s="71" t="s">
        <v>241</v>
      </c>
      <c r="E59" s="49">
        <f>SUM(E55:E58)</f>
        <v>0</v>
      </c>
      <c r="F59" s="60"/>
      <c r="G59" s="60"/>
      <c r="H59" s="60"/>
      <c r="I59" s="60"/>
      <c r="J59" s="60"/>
      <c r="K59" s="60"/>
      <c r="L59" s="60"/>
    </row>
    <row r="60" spans="1:17" s="74" customFormat="1" ht="18" customHeight="1" x14ac:dyDescent="0.2">
      <c r="B60" s="134" t="s">
        <v>89</v>
      </c>
      <c r="C60" s="141"/>
      <c r="D60" s="142"/>
      <c r="E60" s="124">
        <v>0</v>
      </c>
      <c r="F60" s="30"/>
      <c r="G60" s="30"/>
      <c r="H60" s="30"/>
      <c r="I60" s="30"/>
      <c r="J60" s="30"/>
      <c r="K60" s="30"/>
      <c r="L60" s="30"/>
      <c r="M60" s="30"/>
      <c r="N60" s="30"/>
      <c r="O60" s="30"/>
      <c r="P60" s="30"/>
      <c r="Q60" s="30"/>
    </row>
    <row r="61" spans="1:17" s="62" customFormat="1" ht="18" customHeight="1" x14ac:dyDescent="0.2">
      <c r="B61" s="136" t="s">
        <v>81</v>
      </c>
      <c r="C61" s="143"/>
      <c r="D61" s="140"/>
      <c r="E61" s="125">
        <v>0</v>
      </c>
      <c r="F61" s="60"/>
      <c r="G61" s="60"/>
      <c r="H61" s="60"/>
      <c r="I61" s="60"/>
      <c r="J61" s="60"/>
      <c r="K61" s="60"/>
      <c r="L61" s="60"/>
    </row>
    <row r="62" spans="1:17" s="62" customFormat="1" ht="18" customHeight="1" thickBot="1" x14ac:dyDescent="0.25">
      <c r="B62" s="148" t="s">
        <v>100</v>
      </c>
      <c r="C62" s="149"/>
      <c r="D62" s="150"/>
      <c r="E62" s="147"/>
      <c r="F62" s="60"/>
      <c r="G62" s="60"/>
      <c r="H62" s="60"/>
      <c r="I62" s="60"/>
      <c r="J62" s="60"/>
      <c r="K62" s="60"/>
      <c r="L62" s="60"/>
    </row>
    <row r="63" spans="1:17" s="62" customFormat="1" ht="18" customHeight="1" thickBot="1" x14ac:dyDescent="0.25">
      <c r="A63" s="69" t="s">
        <v>148</v>
      </c>
      <c r="B63" s="83"/>
      <c r="C63" s="70"/>
      <c r="D63" s="71" t="s">
        <v>150</v>
      </c>
      <c r="E63" s="49">
        <f>SUM(E60:E62)</f>
        <v>0</v>
      </c>
      <c r="F63" s="60"/>
      <c r="G63" s="60"/>
      <c r="H63" s="60"/>
      <c r="I63" s="60"/>
      <c r="J63" s="60"/>
      <c r="K63" s="60"/>
      <c r="L63" s="60"/>
    </row>
    <row r="64" spans="1:17" s="75" customFormat="1" ht="18" customHeight="1" x14ac:dyDescent="0.2">
      <c r="A64" s="74"/>
      <c r="B64" s="134" t="s">
        <v>90</v>
      </c>
      <c r="C64" s="141"/>
      <c r="D64" s="142"/>
      <c r="E64" s="124">
        <v>0</v>
      </c>
    </row>
    <row r="65" spans="1:12" s="60" customFormat="1" ht="18" customHeight="1" x14ac:dyDescent="0.2">
      <c r="A65" s="62"/>
      <c r="B65" s="136" t="s">
        <v>81</v>
      </c>
      <c r="C65" s="143"/>
      <c r="D65" s="140"/>
      <c r="E65" s="125">
        <v>0</v>
      </c>
    </row>
    <row r="66" spans="1:12" s="62" customFormat="1" ht="18" customHeight="1" thickBot="1" x14ac:dyDescent="0.25">
      <c r="B66" s="148" t="s">
        <v>100</v>
      </c>
      <c r="C66" s="149"/>
      <c r="D66" s="150"/>
      <c r="E66" s="147"/>
      <c r="F66" s="60"/>
      <c r="G66" s="60"/>
      <c r="H66" s="60"/>
      <c r="I66" s="60"/>
      <c r="J66" s="60"/>
      <c r="K66" s="60"/>
      <c r="L66" s="60"/>
    </row>
    <row r="67" spans="1:12" s="62" customFormat="1" ht="18" customHeight="1" thickBot="1" x14ac:dyDescent="0.25">
      <c r="A67" s="69" t="s">
        <v>148</v>
      </c>
      <c r="B67" s="83"/>
      <c r="C67" s="70"/>
      <c r="D67" s="71" t="s">
        <v>91</v>
      </c>
      <c r="E67" s="49">
        <f>SUM(E64:E66)</f>
        <v>0</v>
      </c>
      <c r="F67" s="60"/>
      <c r="G67" s="60"/>
      <c r="H67" s="60"/>
      <c r="I67" s="60"/>
      <c r="J67" s="60"/>
      <c r="K67" s="60"/>
      <c r="L67" s="60"/>
    </row>
    <row r="68" spans="1:12" s="75" customFormat="1" ht="18" customHeight="1" x14ac:dyDescent="0.2">
      <c r="A68" s="74"/>
      <c r="B68" s="134" t="s">
        <v>103</v>
      </c>
      <c r="C68" s="141"/>
      <c r="D68" s="142"/>
      <c r="E68" s="124">
        <v>0</v>
      </c>
    </row>
    <row r="69" spans="1:12" s="60" customFormat="1" ht="18" customHeight="1" x14ac:dyDescent="0.2">
      <c r="A69" s="62"/>
      <c r="B69" s="136" t="s">
        <v>81</v>
      </c>
      <c r="C69" s="143"/>
      <c r="D69" s="140"/>
      <c r="E69" s="125">
        <v>0</v>
      </c>
    </row>
    <row r="70" spans="1:12" s="62" customFormat="1" ht="18" customHeight="1" thickBot="1" x14ac:dyDescent="0.25">
      <c r="B70" s="148" t="s">
        <v>100</v>
      </c>
      <c r="C70" s="149"/>
      <c r="D70" s="150"/>
      <c r="E70" s="147"/>
      <c r="F70" s="60"/>
      <c r="G70" s="60"/>
      <c r="H70" s="60"/>
      <c r="I70" s="60"/>
      <c r="J70" s="60"/>
      <c r="K70" s="60"/>
      <c r="L70" s="60"/>
    </row>
    <row r="71" spans="1:12" s="62" customFormat="1" ht="18" customHeight="1" thickBot="1" x14ac:dyDescent="0.25">
      <c r="A71" s="69" t="s">
        <v>148</v>
      </c>
      <c r="B71" s="83"/>
      <c r="C71" s="70"/>
      <c r="D71" s="71" t="s">
        <v>104</v>
      </c>
      <c r="E71" s="49">
        <f>SUM(E68:E70)</f>
        <v>0</v>
      </c>
      <c r="F71" s="60"/>
      <c r="G71" s="60"/>
      <c r="H71" s="60"/>
      <c r="I71" s="60"/>
      <c r="J71" s="60"/>
      <c r="K71" s="60"/>
      <c r="L71" s="60"/>
    </row>
    <row r="72" spans="1:12" s="60" customFormat="1" ht="18" customHeight="1" x14ac:dyDescent="0.2">
      <c r="A72" s="74"/>
      <c r="B72" s="134" t="s">
        <v>92</v>
      </c>
      <c r="C72" s="141"/>
      <c r="D72" s="142"/>
      <c r="E72" s="124">
        <v>0</v>
      </c>
    </row>
    <row r="73" spans="1:12" s="60" customFormat="1" ht="18" customHeight="1" x14ac:dyDescent="0.2">
      <c r="A73" s="62"/>
      <c r="B73" s="136" t="s">
        <v>81</v>
      </c>
      <c r="C73" s="143"/>
      <c r="D73" s="140"/>
      <c r="E73" s="125">
        <v>0</v>
      </c>
    </row>
    <row r="74" spans="1:12" s="62" customFormat="1" ht="18" customHeight="1" thickBot="1" x14ac:dyDescent="0.25">
      <c r="B74" s="148" t="s">
        <v>100</v>
      </c>
      <c r="C74" s="149"/>
      <c r="D74" s="150"/>
      <c r="E74" s="147"/>
      <c r="F74" s="60"/>
      <c r="G74" s="60"/>
      <c r="H74" s="60"/>
      <c r="I74" s="60"/>
      <c r="J74" s="60"/>
      <c r="K74" s="60"/>
      <c r="L74" s="60"/>
    </row>
    <row r="75" spans="1:12" s="62" customFormat="1" ht="18" customHeight="1" thickBot="1" x14ac:dyDescent="0.25">
      <c r="A75" s="69" t="s">
        <v>148</v>
      </c>
      <c r="B75" s="83"/>
      <c r="C75" s="70"/>
      <c r="D75" s="71" t="s">
        <v>93</v>
      </c>
      <c r="E75" s="49">
        <f>SUM(E72:E74)</f>
        <v>0</v>
      </c>
      <c r="F75" s="60"/>
      <c r="G75" s="60"/>
      <c r="H75" s="60"/>
      <c r="I75" s="60"/>
      <c r="J75" s="60"/>
      <c r="K75" s="60"/>
      <c r="L75" s="60"/>
    </row>
    <row r="76" spans="1:12" s="60" customFormat="1" ht="18" customHeight="1" thickBot="1" x14ac:dyDescent="0.25">
      <c r="A76" s="74"/>
      <c r="B76" s="134" t="s">
        <v>107</v>
      </c>
      <c r="C76" s="141"/>
      <c r="D76" s="142"/>
      <c r="E76" s="124">
        <v>0</v>
      </c>
    </row>
    <row r="77" spans="1:12" s="62" customFormat="1" ht="18" customHeight="1" thickBot="1" x14ac:dyDescent="0.25">
      <c r="A77" s="69" t="s">
        <v>148</v>
      </c>
      <c r="B77" s="83"/>
      <c r="C77" s="70"/>
      <c r="D77" s="71" t="s">
        <v>108</v>
      </c>
      <c r="E77" s="49">
        <f>SUM(E76:E76)</f>
        <v>0</v>
      </c>
      <c r="F77" s="60"/>
      <c r="G77" s="60"/>
      <c r="H77" s="60"/>
      <c r="I77" s="60"/>
      <c r="J77" s="60"/>
      <c r="K77" s="60"/>
      <c r="L77" s="60"/>
    </row>
    <row r="78" spans="1:12" s="67" customFormat="1" ht="30" customHeight="1" x14ac:dyDescent="0.2">
      <c r="A78" s="76"/>
      <c r="B78" s="76"/>
      <c r="C78" s="75"/>
      <c r="D78" s="63"/>
      <c r="E78" s="133"/>
    </row>
  </sheetData>
  <sheetProtection algorithmName="SHA-512" hashValue="o3IK8cSq+uMqS2/KoHA5A3pRdiMjtZn5fXHIHFHdLb73V1BoOb6B2IYZ8sn1jXL4LpcRY3OE11LHVbBpkuovlQ==" saltValue="ZzXJ5tFjRGOOYyRaGJ6Dug==" spinCount="100000" sheet="1" formatCells="0" insertRows="0"/>
  <mergeCells count="10">
    <mergeCell ref="A37:E37"/>
    <mergeCell ref="A45:E45"/>
    <mergeCell ref="B2:E2"/>
    <mergeCell ref="B3:E3"/>
    <mergeCell ref="A4:E4"/>
    <mergeCell ref="C1:E1"/>
    <mergeCell ref="B17:C17"/>
    <mergeCell ref="B20:C20"/>
    <mergeCell ref="A14:E14"/>
    <mergeCell ref="A22:E22"/>
  </mergeCells>
  <dataValidations count="4">
    <dataValidation type="list" allowBlank="1" showInputMessage="1" showErrorMessage="1" sqref="C8" xr:uid="{00000000-0002-0000-0400-000000000000}">
      <formula1>"Métropole,Corse,DROM-COM"</formula1>
    </dataValidation>
    <dataValidation type="list" allowBlank="1" showInputMessage="1" showErrorMessage="1" sqref="C7" xr:uid="{00000000-0002-0000-0400-000001000000}">
      <formula1>"Petite,Moyenne,Grande"</formula1>
    </dataValidation>
    <dataValidation type="list" allowBlank="1" showInputMessage="1" showErrorMessage="1" sqref="C24:C26 C32:C34 C28:C30 C42 C53 C58 C62 C66 C74 C70" xr:uid="{00000000-0002-0000-0400-000002000000}">
      <formula1>"Choisir une valeur,Acquisition neuf,Acquisition occasion,Crédit-bail, Location"</formula1>
    </dataValidation>
    <dataValidation type="whole" allowBlank="1" showInputMessage="1" showErrorMessage="1" sqref="C16 C19" xr:uid="{00000000-0002-0000-0400-000003000000}">
      <formula1>0</formula1>
      <formula2>100000</formula2>
    </dataValidation>
  </dataValidations>
  <hyperlinks>
    <hyperlink ref="B11" r:id="rId1" xr:uid="{00000000-0004-0000-0400-000003000000}"/>
  </hyperlinks>
  <pageMargins left="0.31496062992125984" right="0.31496062992125984" top="0.74803149606299213" bottom="0.74803149606299213" header="0.31496062992125984" footer="0.31496062992125984"/>
  <pageSetup paperSize="8" scale="68" orientation="portrait" r:id="rId2"/>
  <headerFooter>
    <oddFooter>&amp;L&amp;A&amp;R&amp;P/&amp;N</oddFooter>
  </headerFooter>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rgb="FF00B0F0"/>
    <pageSetUpPr fitToPage="1"/>
  </sheetPr>
  <dimension ref="A1:E42"/>
  <sheetViews>
    <sheetView showGridLines="0" zoomScale="85" zoomScaleNormal="85" workbookViewId="0">
      <selection activeCell="A2" sqref="A2"/>
    </sheetView>
  </sheetViews>
  <sheetFormatPr baseColWidth="10" defaultColWidth="11.42578125" defaultRowHeight="14.25" x14ac:dyDescent="0.2"/>
  <cols>
    <col min="1" max="1" width="14" style="93" customWidth="1"/>
    <col min="2" max="2" width="91.140625" style="61" customWidth="1"/>
    <col min="3" max="5" width="22.5703125" style="93" customWidth="1"/>
    <col min="6" max="16384" width="11.42578125" style="93"/>
  </cols>
  <sheetData>
    <row r="1" spans="1:5" s="121" customFormat="1" ht="6.75" x14ac:dyDescent="0.15">
      <c r="A1" s="117"/>
      <c r="B1" s="118"/>
      <c r="C1" s="119"/>
      <c r="D1" s="119"/>
      <c r="E1" s="120"/>
    </row>
    <row r="2" spans="1:5" s="60" customFormat="1" ht="114.75" customHeight="1" x14ac:dyDescent="0.2">
      <c r="A2" s="116">
        <v>1</v>
      </c>
      <c r="B2" s="67"/>
      <c r="C2" s="413" t="s">
        <v>140</v>
      </c>
      <c r="D2" s="413"/>
      <c r="E2" s="413"/>
    </row>
    <row r="3" spans="1:5" s="121" customFormat="1" ht="6.75" x14ac:dyDescent="0.15">
      <c r="A3" s="117"/>
      <c r="B3" s="118"/>
      <c r="C3" s="119"/>
      <c r="D3" s="119"/>
      <c r="E3" s="120"/>
    </row>
    <row r="4" spans="1:5" s="60" customFormat="1" ht="39" customHeight="1" x14ac:dyDescent="0.2">
      <c r="A4" s="411" t="s">
        <v>109</v>
      </c>
      <c r="B4" s="411" t="s">
        <v>95</v>
      </c>
      <c r="C4" s="411"/>
      <c r="D4" s="411"/>
      <c r="E4" s="411"/>
    </row>
    <row r="5" spans="1:5" s="62" customFormat="1" ht="17.100000000000001" customHeight="1" x14ac:dyDescent="0.2">
      <c r="A5" s="46"/>
      <c r="B5" s="46"/>
      <c r="C5" s="46"/>
      <c r="D5" s="46"/>
      <c r="E5" s="46"/>
    </row>
    <row r="6" spans="1:5" s="62" customFormat="1" ht="12.75" x14ac:dyDescent="0.2">
      <c r="A6" s="44"/>
      <c r="B6" s="297" t="s">
        <v>136</v>
      </c>
      <c r="C6" s="310"/>
      <c r="D6" s="44"/>
      <c r="E6" s="44"/>
    </row>
    <row r="7" spans="1:5" s="62" customFormat="1" ht="12.75" x14ac:dyDescent="0.2">
      <c r="A7" s="44"/>
      <c r="B7" s="44"/>
      <c r="C7" s="44"/>
      <c r="D7" s="44"/>
      <c r="E7" s="44"/>
    </row>
    <row r="8" spans="1:5" s="77" customFormat="1" ht="38.25" x14ac:dyDescent="0.2">
      <c r="A8" s="44"/>
      <c r="B8" s="89" t="str">
        <f>'B- Volet financier'!A14</f>
        <v>AXE 1 : DIAGNOSTICS, ETUDES DE FAISABILITE, ESSAIS</v>
      </c>
      <c r="C8" s="92" t="s">
        <v>111</v>
      </c>
      <c r="D8" s="99" t="s">
        <v>113</v>
      </c>
      <c r="E8" s="437" t="str">
        <f>IF(AND(D20=0,C20&gt;0),"Veuillez indiquer le nombre prévisionnel de diagnostics et d'accompagnement dans les cellules C22 et C25 de l'onglet B-Volet financier","")</f>
        <v/>
      </c>
    </row>
    <row r="9" spans="1:5" s="77" customFormat="1" ht="12.75" x14ac:dyDescent="0.2">
      <c r="A9" s="44">
        <f>SUMIFS('B- Volet financier'!E24:$E$36,'B- Volet financier'!$C$24:$C$36,"Crédit-bail")</f>
        <v>0</v>
      </c>
      <c r="B9" s="86" t="str">
        <f>IFERROR('B- Volet financier'!D27,"")</f>
        <v>Equipements/investissements : Matériel informatique</v>
      </c>
      <c r="C9" s="96">
        <f>ROUND(IFERROR('B- Volet financier'!E27,0),2)</f>
        <v>0</v>
      </c>
      <c r="D9" s="100">
        <f>C9</f>
        <v>0</v>
      </c>
      <c r="E9" s="437"/>
    </row>
    <row r="10" spans="1:5" s="77" customFormat="1" ht="12.75" x14ac:dyDescent="0.2">
      <c r="A10" s="44"/>
      <c r="B10" s="87" t="str">
        <f>IFERROR('B- Volet financier'!D31,"")</f>
        <v>Equipements/investissements : Logiciels et brevets</v>
      </c>
      <c r="C10" s="97">
        <f>ROUND(IFERROR('B- Volet financier'!E31,0),2)</f>
        <v>0</v>
      </c>
      <c r="D10" s="101">
        <f t="shared" ref="D10:D19" si="0">C10</f>
        <v>0</v>
      </c>
      <c r="E10" s="437"/>
    </row>
    <row r="11" spans="1:5" s="77" customFormat="1" ht="12.75" x14ac:dyDescent="0.2">
      <c r="A11" s="44"/>
      <c r="B11" s="87" t="str">
        <f>IFERROR('B- Volet financier'!D35,"")</f>
        <v>Equipements/investissements : Autre (à préciser ci-dessus)</v>
      </c>
      <c r="C11" s="97">
        <f>ROUND(IFERROR('B- Volet financier'!E35,0),2)</f>
        <v>0</v>
      </c>
      <c r="D11" s="101">
        <f t="shared" ref="D11" si="1">C11</f>
        <v>0</v>
      </c>
      <c r="E11" s="437"/>
    </row>
    <row r="12" spans="1:5" s="77" customFormat="1" ht="12.75" x14ac:dyDescent="0.2">
      <c r="A12" s="44"/>
      <c r="B12" s="87" t="str">
        <f>IFERROR('B- Volet financier'!D43,"")</f>
        <v>Dépenses directes de personnel</v>
      </c>
      <c r="C12" s="97">
        <f>ROUND(IFERROR('B- Volet financier'!E43,0),2)</f>
        <v>0</v>
      </c>
      <c r="D12" s="101">
        <f>C12-ROUND(SUMIFS('B- Volet financier'!E:E,'B- Volet financier'!$B:$B,"Personnel titulaire de la fonction publique"),2)</f>
        <v>0</v>
      </c>
      <c r="E12" s="437"/>
    </row>
    <row r="13" spans="1:5" s="77" customFormat="1" ht="12.75" x14ac:dyDescent="0.2">
      <c r="A13" s="44"/>
      <c r="B13" s="87" t="str">
        <f>IFERROR('B- Volet financier'!D54,"")</f>
        <v>Fonctionnement : Prestations extérieures - autres dépenses de sous-traitance (études / honoraires…)</v>
      </c>
      <c r="C13" s="97">
        <f>ROUND(IFERROR('B- Volet financier'!E54,0),2)</f>
        <v>0</v>
      </c>
      <c r="D13" s="101">
        <f t="shared" si="0"/>
        <v>0</v>
      </c>
      <c r="E13" s="437"/>
    </row>
    <row r="14" spans="1:5" s="77" customFormat="1" ht="12.75" x14ac:dyDescent="0.2">
      <c r="A14" s="44"/>
      <c r="B14" s="87" t="str">
        <f>IFERROR('B- Volet financier'!D59,"")</f>
        <v>Fonctionnement : Prestations extérieures - Formation /  Animation</v>
      </c>
      <c r="C14" s="97">
        <f>ROUND(IFERROR('B- Volet financier'!E59,0),2)</f>
        <v>0</v>
      </c>
      <c r="D14" s="101">
        <f t="shared" si="0"/>
        <v>0</v>
      </c>
      <c r="E14" s="437"/>
    </row>
    <row r="15" spans="1:5" s="77" customFormat="1" ht="12.75" x14ac:dyDescent="0.2">
      <c r="A15" s="44"/>
      <c r="B15" s="87" t="str">
        <f>IFERROR('B- Volet financier'!D63,"")</f>
        <v>Fonctionnement : Frais internes de déplacements / Missions / Réceptions</v>
      </c>
      <c r="C15" s="97">
        <f>ROUND(IFERROR('B- Volet financier'!E63,0),2)</f>
        <v>0</v>
      </c>
      <c r="D15" s="101">
        <f t="shared" si="0"/>
        <v>0</v>
      </c>
      <c r="E15" s="437"/>
    </row>
    <row r="16" spans="1:5" s="77" customFormat="1" ht="12.75" x14ac:dyDescent="0.2">
      <c r="A16" s="44"/>
      <c r="B16" s="87" t="str">
        <f>IFERROR('B- Volet financier'!D67,"")</f>
        <v>Fonctionnement : Personnel extérieur (intérimaires)</v>
      </c>
      <c r="C16" s="97">
        <f>ROUND(IFERROR('B- Volet financier'!E67,0),2)</f>
        <v>0</v>
      </c>
      <c r="D16" s="101">
        <f t="shared" si="0"/>
        <v>0</v>
      </c>
      <c r="E16" s="437"/>
    </row>
    <row r="17" spans="1:5" s="77" customFormat="1" ht="12.75" x14ac:dyDescent="0.2">
      <c r="A17" s="44"/>
      <c r="B17" s="87" t="str">
        <f>IFERROR('B- Volet financier'!D71,"")</f>
        <v>Fonctionnement : Dotation aux amortissements</v>
      </c>
      <c r="C17" s="97">
        <f>ROUND(IFERROR('B- Volet financier'!E71,0),2)</f>
        <v>0</v>
      </c>
      <c r="D17" s="101">
        <f t="shared" si="0"/>
        <v>0</v>
      </c>
      <c r="E17" s="437"/>
    </row>
    <row r="18" spans="1:5" s="77" customFormat="1" ht="12.75" x14ac:dyDescent="0.2">
      <c r="A18" s="44"/>
      <c r="B18" s="87" t="str">
        <f>IFERROR('B- Volet financier'!D75,"")</f>
        <v>Fonctionnement : Autres dépenses (documentation / reproduction / fluides / énergies / petites fournitures …)</v>
      </c>
      <c r="C18" s="97">
        <f>ROUND(IFERROR('B- Volet financier'!E75,0),2)</f>
        <v>0</v>
      </c>
      <c r="D18" s="101">
        <f t="shared" si="0"/>
        <v>0</v>
      </c>
      <c r="E18" s="437"/>
    </row>
    <row r="19" spans="1:5" s="77" customFormat="1" ht="12.75" x14ac:dyDescent="0.2">
      <c r="A19" s="44"/>
      <c r="B19" s="88" t="str">
        <f>IFERROR('B- Volet financier'!D77,"")</f>
        <v>Fonctionnement : Certification des dépenses</v>
      </c>
      <c r="C19" s="98">
        <f>ROUND(IFERROR('B- Volet financier'!E77,0),2)</f>
        <v>0</v>
      </c>
      <c r="D19" s="102">
        <f t="shared" si="0"/>
        <v>0</v>
      </c>
      <c r="E19" s="437"/>
    </row>
    <row r="20" spans="1:5" s="77" customFormat="1" ht="19.5" customHeight="1" x14ac:dyDescent="0.2">
      <c r="A20" s="44">
        <f>ROUND(IFERROR(A13/SUM(D13:D19)*D20,0),2)</f>
        <v>0</v>
      </c>
      <c r="B20" s="89" t="s">
        <v>110</v>
      </c>
      <c r="C20" s="91">
        <f>ROUND(SUM(C9:C19),2)</f>
        <v>0</v>
      </c>
      <c r="D20" s="91">
        <f>IFERROR(MAX(0,ROUNDDOWN(MIN(SUM(D9:D19),'B- Volet financier'!C16*50000+'B- Volet financier'!C19*100000)*IF('B- Volet financier'!C7="Petite",70%,IF('B- Volet financier'!C7="Moyenne",60%,50%)),2)),0)</f>
        <v>0</v>
      </c>
      <c r="E20" s="437"/>
    </row>
    <row r="21" spans="1:5" s="77" customFormat="1" ht="12.75" x14ac:dyDescent="0.2">
      <c r="A21" s="44"/>
      <c r="B21" s="85"/>
      <c r="C21" s="85"/>
      <c r="D21" s="85"/>
      <c r="E21" s="85"/>
    </row>
    <row r="22" spans="1:5" s="77" customFormat="1" ht="13.5" thickBot="1" x14ac:dyDescent="0.25">
      <c r="A22" s="44"/>
      <c r="B22" s="85"/>
      <c r="C22" s="85"/>
      <c r="D22" s="85"/>
      <c r="E22" s="85"/>
    </row>
    <row r="23" spans="1:5" s="94" customFormat="1" ht="18.75" thickBot="1" x14ac:dyDescent="0.3">
      <c r="A23" s="44">
        <f>ROUND(IFERROR((A20+#REF!+#REF!)*C23/(#REF!+#REF!+D20),0),2)</f>
        <v>0</v>
      </c>
      <c r="B23" s="95" t="s">
        <v>112</v>
      </c>
      <c r="C23" s="435"/>
      <c r="D23" s="436"/>
    </row>
    <row r="24" spans="1:5" ht="27" customHeight="1" x14ac:dyDescent="0.2"/>
    <row r="25" spans="1:5" s="60" customFormat="1" ht="39" customHeight="1" x14ac:dyDescent="0.2">
      <c r="A25" s="411" t="s">
        <v>114</v>
      </c>
      <c r="B25" s="411" t="s">
        <v>95</v>
      </c>
      <c r="C25" s="411"/>
      <c r="D25" s="411"/>
      <c r="E25" s="411"/>
    </row>
    <row r="26" spans="1:5" s="62" customFormat="1" ht="12.75" x14ac:dyDescent="0.2">
      <c r="A26" s="44"/>
      <c r="B26" s="44"/>
      <c r="C26" s="44"/>
      <c r="D26" s="44"/>
      <c r="E26" s="44"/>
    </row>
    <row r="27" spans="1:5" s="77" customFormat="1" ht="25.5" customHeight="1" x14ac:dyDescent="0.2">
      <c r="A27" s="89"/>
      <c r="B27" s="90" t="s">
        <v>115</v>
      </c>
      <c r="C27" s="92" t="s">
        <v>127</v>
      </c>
      <c r="D27" s="99" t="s">
        <v>394</v>
      </c>
      <c r="E27" s="93"/>
    </row>
    <row r="28" spans="1:5" x14ac:dyDescent="0.2">
      <c r="A28" s="432" t="s">
        <v>116</v>
      </c>
      <c r="B28" s="104" t="s">
        <v>117</v>
      </c>
      <c r="C28" s="105">
        <f>C23</f>
        <v>0</v>
      </c>
      <c r="D28" s="312"/>
    </row>
    <row r="29" spans="1:5" x14ac:dyDescent="0.2">
      <c r="A29" s="433"/>
      <c r="B29" s="112" t="s">
        <v>130</v>
      </c>
      <c r="C29" s="113"/>
      <c r="D29" s="313"/>
    </row>
    <row r="30" spans="1:5" x14ac:dyDescent="0.2">
      <c r="A30" s="433"/>
      <c r="B30" s="112" t="s">
        <v>131</v>
      </c>
      <c r="C30" s="113"/>
      <c r="D30" s="313"/>
    </row>
    <row r="31" spans="1:5" x14ac:dyDescent="0.2">
      <c r="A31" s="433"/>
      <c r="B31" s="112" t="s">
        <v>118</v>
      </c>
      <c r="C31" s="113"/>
      <c r="D31" s="313"/>
    </row>
    <row r="32" spans="1:5" x14ac:dyDescent="0.2">
      <c r="A32" s="433"/>
      <c r="B32" s="112" t="s">
        <v>118</v>
      </c>
      <c r="C32" s="113"/>
      <c r="D32" s="313"/>
    </row>
    <row r="33" spans="1:4" s="103" customFormat="1" ht="15" x14ac:dyDescent="0.25">
      <c r="A33" s="434"/>
      <c r="B33" s="107" t="s">
        <v>119</v>
      </c>
      <c r="C33" s="108">
        <f>SUBTOTAL(9,C28:C32)</f>
        <v>0</v>
      </c>
      <c r="D33" s="314"/>
    </row>
    <row r="34" spans="1:4" x14ac:dyDescent="0.2">
      <c r="A34" s="432" t="s">
        <v>120</v>
      </c>
      <c r="B34" s="114" t="s">
        <v>126</v>
      </c>
      <c r="C34" s="115"/>
      <c r="D34" s="315"/>
    </row>
    <row r="35" spans="1:4" x14ac:dyDescent="0.2">
      <c r="A35" s="433"/>
      <c r="B35" s="112" t="s">
        <v>151</v>
      </c>
      <c r="C35" s="113"/>
      <c r="D35" s="313"/>
    </row>
    <row r="36" spans="1:4" x14ac:dyDescent="0.2">
      <c r="A36" s="433"/>
      <c r="B36" s="112" t="s">
        <v>118</v>
      </c>
      <c r="C36" s="113"/>
      <c r="D36" s="313"/>
    </row>
    <row r="37" spans="1:4" s="103" customFormat="1" ht="15" x14ac:dyDescent="0.25">
      <c r="A37" s="434"/>
      <c r="B37" s="107" t="s">
        <v>121</v>
      </c>
      <c r="C37" s="108">
        <f>SUBTOTAL(9,C34:C36)</f>
        <v>0</v>
      </c>
      <c r="D37" s="314"/>
    </row>
    <row r="38" spans="1:4" x14ac:dyDescent="0.2">
      <c r="A38" s="432" t="s">
        <v>122</v>
      </c>
      <c r="B38" s="104" t="s">
        <v>123</v>
      </c>
      <c r="C38" s="105"/>
      <c r="D38" s="312"/>
    </row>
    <row r="39" spans="1:4" x14ac:dyDescent="0.2">
      <c r="A39" s="433"/>
      <c r="B39" s="106" t="s">
        <v>124</v>
      </c>
      <c r="C39" s="113"/>
      <c r="D39" s="313"/>
    </row>
    <row r="40" spans="1:4" x14ac:dyDescent="0.2">
      <c r="A40" s="433"/>
      <c r="B40" s="112" t="s">
        <v>118</v>
      </c>
      <c r="C40" s="113"/>
      <c r="D40" s="313"/>
    </row>
    <row r="41" spans="1:4" s="103" customFormat="1" ht="15" x14ac:dyDescent="0.25">
      <c r="A41" s="434"/>
      <c r="B41" s="107" t="s">
        <v>125</v>
      </c>
      <c r="C41" s="108">
        <f>SUBTOTAL(9,C38:C40)</f>
        <v>0</v>
      </c>
      <c r="D41" s="314"/>
    </row>
    <row r="42" spans="1:4" s="103" customFormat="1" ht="15" x14ac:dyDescent="0.25">
      <c r="A42" s="110" t="s">
        <v>67</v>
      </c>
      <c r="B42" s="111"/>
      <c r="C42" s="109">
        <f>C41+C37+C33</f>
        <v>0</v>
      </c>
      <c r="D42" s="311" t="str">
        <f>IF(C42=C20," ", "Le Total du Plan de financement doit être égal au total des dépenses liées aux diagnostics, études ou essais")</f>
        <v xml:space="preserve"> </v>
      </c>
    </row>
  </sheetData>
  <sheetProtection algorithmName="SHA-512" hashValue="JN/tXViQvvmBKW0ThdgIXhczbABDfsyyIqpJQidlQiUB1CgGZfRDniAZiVdHLJpKAe6EW8S4Rq5aSQqp8BQOQQ==" saltValue="b2ogRv/zAD5oBZ8tKrydHA==" spinCount="100000" sheet="1" formatColumns="0" insertRows="0"/>
  <mergeCells count="8">
    <mergeCell ref="A34:A37"/>
    <mergeCell ref="A38:A41"/>
    <mergeCell ref="A4:E4"/>
    <mergeCell ref="C2:E2"/>
    <mergeCell ref="C23:D23"/>
    <mergeCell ref="E8:E20"/>
    <mergeCell ref="A25:E25"/>
    <mergeCell ref="A28:A33"/>
  </mergeCells>
  <conditionalFormatting sqref="D8:D20">
    <cfRule type="expression" dxfId="4" priority="3">
      <formula>$A$2=0</formula>
    </cfRule>
  </conditionalFormatting>
  <pageMargins left="0.70866141732283472" right="0.70866141732283472" top="0.74803149606299213" bottom="0.74803149606299213" header="0.31496062992125984" footer="0.31496062992125984"/>
  <pageSetup paperSize="9" scale="65" orientation="landscape" r:id="rId1"/>
  <headerFooter>
    <oddFooter>&amp;L&amp;A&amp;R&amp;P/&amp;N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AEC47-A3A8-4F84-AED5-019413D0FAAE}">
  <sheetPr>
    <tabColor rgb="FFFFC000"/>
    <pageSetUpPr fitToPage="1"/>
  </sheetPr>
  <dimension ref="A1:G71"/>
  <sheetViews>
    <sheetView zoomScale="85" zoomScaleNormal="85" workbookViewId="0">
      <selection activeCell="B1" sqref="B1"/>
    </sheetView>
  </sheetViews>
  <sheetFormatPr baseColWidth="10" defaultColWidth="10.85546875" defaultRowHeight="14.25" x14ac:dyDescent="0.2"/>
  <cols>
    <col min="1" max="1" width="10.85546875" style="154" customWidth="1"/>
    <col min="2" max="2" width="35.42578125" style="154" customWidth="1"/>
    <col min="3" max="3" width="29.140625" style="154" customWidth="1"/>
    <col min="4" max="4" width="50.85546875" style="154" customWidth="1"/>
    <col min="5" max="5" width="29.140625" style="154" customWidth="1"/>
    <col min="6" max="6" width="30.5703125" style="154" customWidth="1"/>
    <col min="7" max="7" width="10.85546875" style="154" customWidth="1"/>
    <col min="8" max="16384" width="10.85546875" style="154"/>
  </cols>
  <sheetData>
    <row r="1" spans="1:6" ht="14.25" customHeight="1" x14ac:dyDescent="0.2">
      <c r="E1" s="155"/>
      <c r="F1" s="155"/>
    </row>
    <row r="2" spans="1:6" ht="14.25" customHeight="1" x14ac:dyDescent="0.25">
      <c r="C2" s="156"/>
      <c r="D2" s="157"/>
      <c r="E2" s="443"/>
      <c r="F2" s="155"/>
    </row>
    <row r="3" spans="1:6" ht="14.25" customHeight="1" x14ac:dyDescent="0.2">
      <c r="D3" s="157"/>
      <c r="E3" s="443"/>
      <c r="F3" s="155"/>
    </row>
    <row r="4" spans="1:6" ht="14.25" customHeight="1" x14ac:dyDescent="0.2">
      <c r="D4" s="157"/>
      <c r="E4" s="443"/>
      <c r="F4" s="155"/>
    </row>
    <row r="5" spans="1:6" ht="45" customHeight="1" x14ac:dyDescent="0.3">
      <c r="C5" s="444" t="s">
        <v>142</v>
      </c>
      <c r="D5" s="444"/>
      <c r="E5" s="443"/>
      <c r="F5" s="155"/>
    </row>
    <row r="6" spans="1:6" ht="14.25" customHeight="1" x14ac:dyDescent="0.2">
      <c r="D6" s="157"/>
      <c r="E6" s="443"/>
      <c r="F6" s="155"/>
    </row>
    <row r="7" spans="1:6" ht="14.25" customHeight="1" x14ac:dyDescent="0.2">
      <c r="D7" s="157"/>
      <c r="E7" s="443"/>
      <c r="F7" s="155"/>
    </row>
    <row r="8" spans="1:6" ht="30.95" customHeight="1" x14ac:dyDescent="0.2">
      <c r="C8" s="442" t="s">
        <v>242</v>
      </c>
      <c r="D8" s="442"/>
      <c r="E8" s="155"/>
      <c r="F8" s="155"/>
    </row>
    <row r="9" spans="1:6" ht="9.9499999999999993" customHeight="1" x14ac:dyDescent="0.2">
      <c r="E9" s="155"/>
      <c r="F9" s="155"/>
    </row>
    <row r="10" spans="1:6" s="158" customFormat="1" ht="39" customHeight="1" x14ac:dyDescent="0.2">
      <c r="A10" s="445" t="s">
        <v>153</v>
      </c>
      <c r="B10" s="445"/>
      <c r="C10" s="445"/>
      <c r="D10" s="445"/>
      <c r="E10" s="445"/>
      <c r="F10" s="445"/>
    </row>
    <row r="12" spans="1:6" ht="15" x14ac:dyDescent="0.25">
      <c r="C12" s="159" t="s">
        <v>154</v>
      </c>
      <c r="D12" s="160" t="s">
        <v>155</v>
      </c>
      <c r="E12" s="161" t="s">
        <v>156</v>
      </c>
    </row>
    <row r="13" spans="1:6" x14ac:dyDescent="0.2">
      <c r="B13" s="162" t="s">
        <v>157</v>
      </c>
      <c r="C13" s="163" t="s">
        <v>158</v>
      </c>
      <c r="D13" s="164"/>
      <c r="E13" s="164"/>
    </row>
    <row r="14" spans="1:6" x14ac:dyDescent="0.2">
      <c r="B14" s="162" t="s">
        <v>159</v>
      </c>
      <c r="C14" s="163" t="s">
        <v>160</v>
      </c>
      <c r="D14" s="164"/>
      <c r="E14" s="164"/>
    </row>
    <row r="15" spans="1:6" x14ac:dyDescent="0.2">
      <c r="B15" s="162" t="s">
        <v>161</v>
      </c>
      <c r="C15" s="163" t="s">
        <v>162</v>
      </c>
      <c r="D15" s="164"/>
      <c r="E15" s="164"/>
    </row>
    <row r="16" spans="1:6" x14ac:dyDescent="0.2">
      <c r="B16" s="162" t="s">
        <v>163</v>
      </c>
      <c r="C16" s="163" t="s">
        <v>164</v>
      </c>
      <c r="D16" s="164"/>
      <c r="E16" s="164"/>
    </row>
    <row r="17" spans="2:5" x14ac:dyDescent="0.2">
      <c r="B17" s="162" t="s">
        <v>165</v>
      </c>
      <c r="C17" s="163" t="s">
        <v>166</v>
      </c>
      <c r="D17" s="164"/>
      <c r="E17" s="164"/>
    </row>
    <row r="18" spans="2:5" x14ac:dyDescent="0.2">
      <c r="B18" s="162" t="s">
        <v>167</v>
      </c>
      <c r="C18" s="163" t="s">
        <v>168</v>
      </c>
      <c r="D18" s="164"/>
      <c r="E18" s="164"/>
    </row>
    <row r="19" spans="2:5" x14ac:dyDescent="0.2">
      <c r="B19" s="162" t="s">
        <v>169</v>
      </c>
      <c r="C19" s="163" t="s">
        <v>170</v>
      </c>
      <c r="D19" s="164"/>
      <c r="E19" s="164"/>
    </row>
    <row r="20" spans="2:5" x14ac:dyDescent="0.2">
      <c r="B20" s="162" t="s">
        <v>171</v>
      </c>
      <c r="C20" s="163" t="s">
        <v>172</v>
      </c>
      <c r="D20" s="164"/>
      <c r="E20" s="164"/>
    </row>
    <row r="21" spans="2:5" x14ac:dyDescent="0.2">
      <c r="B21" s="162" t="s">
        <v>173</v>
      </c>
      <c r="C21" s="163" t="s">
        <v>174</v>
      </c>
      <c r="D21" s="164"/>
      <c r="E21" s="164"/>
    </row>
    <row r="22" spans="2:5" x14ac:dyDescent="0.2">
      <c r="B22" s="162" t="s">
        <v>175</v>
      </c>
      <c r="C22" s="163" t="s">
        <v>176</v>
      </c>
      <c r="D22" s="164"/>
      <c r="E22" s="164"/>
    </row>
    <row r="23" spans="2:5" x14ac:dyDescent="0.2">
      <c r="B23" s="162" t="s">
        <v>177</v>
      </c>
      <c r="C23" s="163" t="s">
        <v>178</v>
      </c>
      <c r="D23" s="164"/>
      <c r="E23" s="164"/>
    </row>
    <row r="24" spans="2:5" ht="15" x14ac:dyDescent="0.25">
      <c r="B24" s="165" t="s">
        <v>179</v>
      </c>
      <c r="C24" s="160" t="s">
        <v>180</v>
      </c>
      <c r="D24" s="166">
        <f>SUM(D13:D23)</f>
        <v>0</v>
      </c>
      <c r="E24" s="167">
        <f>SUM(E13:E23)</f>
        <v>0</v>
      </c>
    </row>
    <row r="25" spans="2:5" ht="7.5" customHeight="1" x14ac:dyDescent="0.2"/>
    <row r="26" spans="2:5" ht="15" x14ac:dyDescent="0.25">
      <c r="C26" s="168" t="s">
        <v>181</v>
      </c>
      <c r="D26" s="169" t="str">
        <f>IF(D24&lt;(D13+D14)/2,"ENTREPRISE EN DIFFICULTE","ENTREPRISE NON EN DIFFICULTE")</f>
        <v>ENTREPRISE NON EN DIFFICULTE</v>
      </c>
    </row>
    <row r="28" spans="2:5" ht="15" x14ac:dyDescent="0.25">
      <c r="C28" s="159" t="s">
        <v>154</v>
      </c>
      <c r="D28" s="160" t="s">
        <v>155</v>
      </c>
      <c r="E28" s="161" t="s">
        <v>156</v>
      </c>
    </row>
    <row r="29" spans="2:5" s="173" customFormat="1" x14ac:dyDescent="0.25">
      <c r="B29" s="170" t="s">
        <v>182</v>
      </c>
      <c r="C29" s="171" t="s">
        <v>183</v>
      </c>
      <c r="D29" s="172"/>
      <c r="E29" s="172"/>
    </row>
    <row r="30" spans="2:5" s="173" customFormat="1" x14ac:dyDescent="0.25">
      <c r="B30" s="170" t="s">
        <v>184</v>
      </c>
      <c r="C30" s="171" t="s">
        <v>185</v>
      </c>
      <c r="D30" s="172"/>
      <c r="E30" s="172"/>
    </row>
    <row r="31" spans="2:5" s="173" customFormat="1" ht="28.5" x14ac:dyDescent="0.25">
      <c r="B31" s="170" t="s">
        <v>186</v>
      </c>
      <c r="C31" s="171" t="s">
        <v>187</v>
      </c>
      <c r="D31" s="172"/>
      <c r="E31" s="172"/>
    </row>
    <row r="32" spans="2:5" s="173" customFormat="1" ht="28.5" x14ac:dyDescent="0.25">
      <c r="B32" s="170" t="s">
        <v>188</v>
      </c>
      <c r="C32" s="171" t="s">
        <v>189</v>
      </c>
      <c r="D32" s="172"/>
      <c r="E32" s="172"/>
    </row>
    <row r="33" spans="2:5" s="173" customFormat="1" ht="15" x14ac:dyDescent="0.25">
      <c r="B33" s="174" t="s">
        <v>190</v>
      </c>
      <c r="C33" s="175"/>
      <c r="D33" s="176">
        <f>SUM(D29:D32)</f>
        <v>0</v>
      </c>
      <c r="E33" s="177">
        <f>SUM(E29:E32)</f>
        <v>0</v>
      </c>
    </row>
    <row r="34" spans="2:5" s="173" customFormat="1" ht="15" x14ac:dyDescent="0.25">
      <c r="B34" s="178" t="s">
        <v>191</v>
      </c>
      <c r="C34" s="179"/>
      <c r="D34" s="180" t="str">
        <f>IFERROR(D33/D24,"")</f>
        <v/>
      </c>
      <c r="E34" s="181" t="str">
        <f>IFERROR(E33/E24,"")</f>
        <v/>
      </c>
    </row>
    <row r="35" spans="2:5" ht="7.5" customHeight="1" x14ac:dyDescent="0.2"/>
    <row r="36" spans="2:5" ht="15" x14ac:dyDescent="0.25">
      <c r="C36" s="159" t="s">
        <v>154</v>
      </c>
      <c r="D36" s="160" t="s">
        <v>155</v>
      </c>
      <c r="E36" s="161" t="s">
        <v>156</v>
      </c>
    </row>
    <row r="37" spans="2:5" s="173" customFormat="1" x14ac:dyDescent="0.25">
      <c r="B37" s="170" t="s">
        <v>192</v>
      </c>
      <c r="C37" s="171" t="s">
        <v>193</v>
      </c>
      <c r="D37" s="172"/>
      <c r="E37" s="172"/>
    </row>
    <row r="38" spans="2:5" s="173" customFormat="1" x14ac:dyDescent="0.25">
      <c r="B38" s="170" t="s">
        <v>194</v>
      </c>
      <c r="C38" s="171" t="s">
        <v>195</v>
      </c>
      <c r="D38" s="172"/>
      <c r="E38" s="172"/>
    </row>
    <row r="39" spans="2:5" s="173" customFormat="1" x14ac:dyDescent="0.25">
      <c r="B39" s="170" t="s">
        <v>196</v>
      </c>
      <c r="C39" s="171" t="s">
        <v>197</v>
      </c>
      <c r="D39" s="172"/>
      <c r="E39" s="172"/>
    </row>
    <row r="40" spans="2:5" s="173" customFormat="1" ht="28.5" x14ac:dyDescent="0.25">
      <c r="B40" s="170" t="s">
        <v>198</v>
      </c>
      <c r="C40" s="171" t="s">
        <v>199</v>
      </c>
      <c r="D40" s="172"/>
      <c r="E40" s="172"/>
    </row>
    <row r="41" spans="2:5" s="173" customFormat="1" ht="28.5" x14ac:dyDescent="0.25">
      <c r="B41" s="170" t="s">
        <v>200</v>
      </c>
      <c r="C41" s="171" t="s">
        <v>201</v>
      </c>
      <c r="D41" s="172"/>
      <c r="E41" s="172"/>
    </row>
    <row r="42" spans="2:5" s="173" customFormat="1" x14ac:dyDescent="0.25">
      <c r="B42" s="170" t="s">
        <v>202</v>
      </c>
      <c r="C42" s="171" t="s">
        <v>203</v>
      </c>
      <c r="D42" s="172"/>
      <c r="E42" s="172"/>
    </row>
    <row r="43" spans="2:5" s="173" customFormat="1" x14ac:dyDescent="0.25">
      <c r="B43" s="170" t="s">
        <v>204</v>
      </c>
      <c r="C43" s="171" t="s">
        <v>205</v>
      </c>
      <c r="D43" s="172"/>
      <c r="E43" s="172"/>
    </row>
    <row r="44" spans="2:5" s="173" customFormat="1" x14ac:dyDescent="0.25">
      <c r="B44" s="170" t="s">
        <v>206</v>
      </c>
      <c r="C44" s="171" t="s">
        <v>207</v>
      </c>
      <c r="D44" s="172"/>
      <c r="E44" s="172"/>
    </row>
    <row r="45" spans="2:5" s="173" customFormat="1" x14ac:dyDescent="0.25">
      <c r="B45" s="170" t="s">
        <v>208</v>
      </c>
      <c r="C45" s="171" t="s">
        <v>209</v>
      </c>
      <c r="D45" s="172"/>
      <c r="E45" s="172"/>
    </row>
    <row r="46" spans="2:5" s="173" customFormat="1" ht="15" x14ac:dyDescent="0.25">
      <c r="B46" s="174" t="s">
        <v>210</v>
      </c>
      <c r="C46" s="175"/>
      <c r="D46" s="176">
        <f>D37-SUM(D38:D45)</f>
        <v>0</v>
      </c>
      <c r="E46" s="177">
        <f>E37-SUM(E38:E45)</f>
        <v>0</v>
      </c>
    </row>
    <row r="47" spans="2:5" s="173" customFormat="1" x14ac:dyDescent="0.25">
      <c r="B47" s="170" t="s">
        <v>211</v>
      </c>
      <c r="C47" s="171" t="s">
        <v>212</v>
      </c>
      <c r="D47" s="172"/>
      <c r="E47" s="172"/>
    </row>
    <row r="48" spans="2:5" s="173" customFormat="1" ht="30" x14ac:dyDescent="0.25">
      <c r="B48" s="178" t="s">
        <v>213</v>
      </c>
      <c r="C48" s="179"/>
      <c r="D48" s="180" t="str">
        <f>IFERROR(D46/D47,"")</f>
        <v/>
      </c>
      <c r="E48" s="181" t="str">
        <f>IFERROR(E46/E47,"")</f>
        <v/>
      </c>
    </row>
    <row r="49" spans="1:6" ht="7.5" customHeight="1" x14ac:dyDescent="0.2"/>
    <row r="50" spans="1:6" ht="15" x14ac:dyDescent="0.25">
      <c r="C50" s="168" t="s">
        <v>214</v>
      </c>
      <c r="D50" s="169" t="str">
        <f>IF(AND(D34&gt;7.5,E34&gt;7.5,D48&lt;1,E48,1),"ENTREPRISE EN DIFFICULTE","ENTREPRISE NON EN DIFFICULTE")</f>
        <v>ENTREPRISE NON EN DIFFICULTE</v>
      </c>
    </row>
    <row r="52" spans="1:6" s="158" customFormat="1" ht="39" customHeight="1" x14ac:dyDescent="0.2">
      <c r="A52" s="445" t="s">
        <v>215</v>
      </c>
      <c r="B52" s="445"/>
      <c r="C52" s="445"/>
      <c r="D52" s="445"/>
      <c r="E52" s="445"/>
      <c r="F52" s="445"/>
    </row>
    <row r="53" spans="1:6" s="182" customFormat="1" x14ac:dyDescent="0.2"/>
    <row r="54" spans="1:6" s="182" customFormat="1" ht="15" x14ac:dyDescent="0.2">
      <c r="B54" s="183" t="s">
        <v>68</v>
      </c>
      <c r="C54" s="184"/>
      <c r="D54" s="185" t="s">
        <v>69</v>
      </c>
      <c r="E54" s="446"/>
      <c r="F54" s="447"/>
    </row>
    <row r="55" spans="1:6" s="182" customFormat="1" ht="39" customHeight="1" x14ac:dyDescent="0.2">
      <c r="B55" s="448" t="s">
        <v>72</v>
      </c>
      <c r="C55" s="448"/>
      <c r="D55" s="448"/>
      <c r="E55" s="448"/>
      <c r="F55" s="448"/>
    </row>
    <row r="56" spans="1:6" s="186" customFormat="1" ht="15.6" customHeight="1" x14ac:dyDescent="0.25">
      <c r="B56" s="187" t="s">
        <v>216</v>
      </c>
      <c r="D56" s="188"/>
      <c r="E56" s="188"/>
      <c r="F56" s="188"/>
    </row>
    <row r="57" spans="1:6" s="186" customFormat="1" ht="7.7" customHeight="1" x14ac:dyDescent="0.25">
      <c r="B57" s="187"/>
      <c r="D57" s="188"/>
      <c r="E57" s="188"/>
      <c r="F57" s="188"/>
    </row>
    <row r="58" spans="1:6" s="186" customFormat="1" ht="19.7" customHeight="1" x14ac:dyDescent="0.25">
      <c r="B58" s="189" t="s">
        <v>73</v>
      </c>
      <c r="D58" s="188"/>
      <c r="E58" s="188"/>
      <c r="F58" s="188"/>
    </row>
    <row r="59" spans="1:6" s="182" customFormat="1" ht="19.350000000000001" customHeight="1" x14ac:dyDescent="0.25">
      <c r="B59" s="190" t="s">
        <v>387</v>
      </c>
      <c r="D59" s="190"/>
      <c r="E59" s="190"/>
      <c r="F59" s="190"/>
    </row>
    <row r="60" spans="1:6" s="182" customFormat="1" ht="3.95" customHeight="1" x14ac:dyDescent="0.2">
      <c r="B60" s="190"/>
      <c r="D60" s="190"/>
      <c r="E60" s="190"/>
      <c r="F60" s="190"/>
    </row>
    <row r="61" spans="1:6" s="182" customFormat="1" ht="15.6" customHeight="1" x14ac:dyDescent="0.2">
      <c r="B61" s="190" t="s">
        <v>217</v>
      </c>
      <c r="D61" s="190"/>
      <c r="E61" s="190"/>
      <c r="F61" s="190"/>
    </row>
    <row r="62" spans="1:6" s="182" customFormat="1" ht="6.95" customHeight="1" x14ac:dyDescent="0.2">
      <c r="B62" s="190"/>
      <c r="D62" s="190"/>
      <c r="E62" s="190"/>
      <c r="F62" s="190"/>
    </row>
    <row r="63" spans="1:6" s="182" customFormat="1" ht="12" customHeight="1" x14ac:dyDescent="0.25">
      <c r="C63" s="189" t="s">
        <v>74</v>
      </c>
    </row>
    <row r="64" spans="1:6" s="182" customFormat="1" ht="3.95" customHeight="1" x14ac:dyDescent="0.2"/>
    <row r="65" spans="1:7" s="182" customFormat="1" ht="30" customHeight="1" x14ac:dyDescent="0.2">
      <c r="B65" s="191"/>
      <c r="C65" s="438" t="s">
        <v>218</v>
      </c>
      <c r="D65" s="438"/>
      <c r="E65" s="438"/>
      <c r="F65" s="438"/>
    </row>
    <row r="66" spans="1:7" s="182" customFormat="1" ht="6.6" customHeight="1" x14ac:dyDescent="0.2"/>
    <row r="67" spans="1:7" s="182" customFormat="1" x14ac:dyDescent="0.2">
      <c r="B67" s="192"/>
      <c r="C67" s="192"/>
      <c r="D67" s="192"/>
      <c r="E67" s="192"/>
      <c r="F67" s="192"/>
    </row>
    <row r="68" spans="1:7" s="182" customFormat="1" ht="295.7" customHeight="1" x14ac:dyDescent="0.2">
      <c r="B68" s="439" t="s">
        <v>219</v>
      </c>
      <c r="C68" s="440"/>
      <c r="D68" s="440"/>
      <c r="E68" s="440"/>
      <c r="F68" s="441"/>
    </row>
    <row r="69" spans="1:7" s="182" customFormat="1" ht="27.75" customHeight="1" x14ac:dyDescent="0.2">
      <c r="B69" s="185"/>
      <c r="G69" s="193"/>
    </row>
    <row r="70" spans="1:7" s="182" customFormat="1" ht="15" x14ac:dyDescent="0.2">
      <c r="B70" s="194" t="s">
        <v>70</v>
      </c>
      <c r="C70" s="195"/>
      <c r="D70" s="194" t="s">
        <v>71</v>
      </c>
      <c r="E70" s="195"/>
      <c r="G70" s="196"/>
    </row>
    <row r="71" spans="1:7" s="182" customFormat="1" ht="37.5" customHeight="1" x14ac:dyDescent="0.2">
      <c r="A71" s="197"/>
      <c r="B71" s="198"/>
      <c r="C71" s="199"/>
      <c r="D71" s="198"/>
      <c r="E71" s="199"/>
      <c r="F71" s="197"/>
      <c r="G71" s="196"/>
    </row>
  </sheetData>
  <sheetProtection algorithmName="SHA-512" hashValue="NYTTZXPOii1qVv4IWFawAqFJYycwvf+EIMePxrL1VnXpgfze4j2/02VFZgEEPzs/GBO6KZR4haQsmhABdUSM6w==" saltValue="Li23S0EePJFsLAz3mTVqKA==" spinCount="100000" sheet="1" objects="1" scenarios="1"/>
  <mergeCells count="9">
    <mergeCell ref="C65:F65"/>
    <mergeCell ref="B68:F68"/>
    <mergeCell ref="C8:D8"/>
    <mergeCell ref="E2:E7"/>
    <mergeCell ref="C5:D5"/>
    <mergeCell ref="A10:F10"/>
    <mergeCell ref="A52:F52"/>
    <mergeCell ref="E54:F54"/>
    <mergeCell ref="B55:F55"/>
  </mergeCells>
  <conditionalFormatting sqref="D26">
    <cfRule type="expression" dxfId="3" priority="1" stopIfTrue="1">
      <formula>NOT(ISERROR(SEARCH("ENTREPRISE EN DIFFICULTE",D26)))</formula>
    </cfRule>
  </conditionalFormatting>
  <conditionalFormatting sqref="D50">
    <cfRule type="expression" dxfId="2" priority="4" stopIfTrue="1">
      <formula>NOT(ISERROR(SEARCH("ENTREPRISE EN DIFFICULTE",D50)))</formula>
    </cfRule>
  </conditionalFormatting>
  <conditionalFormatting sqref="D34:E34">
    <cfRule type="cellIs" dxfId="1" priority="2" stopIfTrue="1" operator="greaterThan">
      <formula>7.5</formula>
    </cfRule>
  </conditionalFormatting>
  <conditionalFormatting sqref="D48:E48">
    <cfRule type="cellIs" dxfId="0" priority="3" stopIfTrue="1" operator="lessThan">
      <formula>1</formula>
    </cfRule>
  </conditionalFormatting>
  <printOptions horizontalCentered="1" verticalCentered="1"/>
  <pageMargins left="0.31496062992125984" right="0.31496062992125984" top="0.55118110236220474" bottom="0.55118110236220474" header="0.31496062992125984" footer="0.31496062992125984"/>
  <pageSetup paperSize="8" scale="75"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ltText="">
                <anchor moveWithCells="1">
                  <from>
                    <xdr:col>0</xdr:col>
                    <xdr:colOff>561975</xdr:colOff>
                    <xdr:row>55</xdr:row>
                    <xdr:rowOff>28575</xdr:rowOff>
                  </from>
                  <to>
                    <xdr:col>1</xdr:col>
                    <xdr:colOff>142875</xdr:colOff>
                    <xdr:row>57</xdr:row>
                    <xdr:rowOff>9525</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0</xdr:col>
                    <xdr:colOff>561975</xdr:colOff>
                    <xdr:row>58</xdr:row>
                    <xdr:rowOff>47625</xdr:rowOff>
                  </from>
                  <to>
                    <xdr:col>1</xdr:col>
                    <xdr:colOff>142875</xdr:colOff>
                    <xdr:row>60</xdr:row>
                    <xdr:rowOff>9525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0</xdr:col>
                    <xdr:colOff>561975</xdr:colOff>
                    <xdr:row>60</xdr:row>
                    <xdr:rowOff>47625</xdr:rowOff>
                  </from>
                  <to>
                    <xdr:col>1</xdr:col>
                    <xdr:colOff>142875</xdr:colOff>
                    <xdr:row>62</xdr:row>
                    <xdr:rowOff>47625</xdr:rowOff>
                  </to>
                </anchor>
              </controlPr>
            </control>
          </mc:Choice>
        </mc:AlternateContent>
        <mc:AlternateContent xmlns:mc="http://schemas.openxmlformats.org/markup-compatibility/2006">
          <mc:Choice Requires="x14">
            <control shapeId="10249" r:id="rId7" name="Option Button 9">
              <controlPr defaultSize="0" autoFill="0" autoLine="0" autoPict="0">
                <anchor moveWithCells="1">
                  <from>
                    <xdr:col>1</xdr:col>
                    <xdr:colOff>2105025</xdr:colOff>
                    <xdr:row>64</xdr:row>
                    <xdr:rowOff>114300</xdr:rowOff>
                  </from>
                  <to>
                    <xdr:col>1</xdr:col>
                    <xdr:colOff>2400300</xdr:colOff>
                    <xdr:row>64</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0B132-A3C4-4E97-8C4A-593D9C97CB02}">
  <sheetPr>
    <tabColor rgb="FFFFC000"/>
    <pageSetUpPr fitToPage="1"/>
  </sheetPr>
  <dimension ref="A1:H33"/>
  <sheetViews>
    <sheetView showGridLines="0" zoomScale="82" zoomScaleNormal="82" workbookViewId="0"/>
  </sheetViews>
  <sheetFormatPr baseColWidth="10" defaultColWidth="11.42578125" defaultRowHeight="15" x14ac:dyDescent="0.25"/>
  <cols>
    <col min="1" max="1" width="11.42578125" style="200"/>
    <col min="2" max="2" width="24.42578125" style="200" customWidth="1"/>
    <col min="3" max="3" width="30.5703125" style="200" customWidth="1"/>
    <col min="4" max="4" width="43.85546875" style="200" customWidth="1"/>
    <col min="5" max="6" width="30.5703125" style="200" customWidth="1"/>
    <col min="7" max="7" width="17" style="200" customWidth="1"/>
    <col min="8" max="16384" width="11.42578125" style="200"/>
  </cols>
  <sheetData>
    <row r="1" spans="1:7" ht="124.5" customHeight="1" x14ac:dyDescent="0.25"/>
    <row r="2" spans="1:7" ht="26.25" x14ac:dyDescent="0.25">
      <c r="A2" s="449" t="s">
        <v>220</v>
      </c>
      <c r="B2" s="449"/>
      <c r="C2" s="449"/>
      <c r="D2" s="449"/>
      <c r="E2" s="449"/>
      <c r="F2" s="449"/>
    </row>
    <row r="4" spans="1:7" ht="15.75" x14ac:dyDescent="0.25">
      <c r="B4" s="201" t="s">
        <v>68</v>
      </c>
      <c r="C4" s="202"/>
      <c r="D4" s="203" t="s">
        <v>69</v>
      </c>
      <c r="E4" s="450"/>
      <c r="F4" s="451"/>
    </row>
    <row r="5" spans="1:7" ht="39" customHeight="1" x14ac:dyDescent="0.25">
      <c r="B5" s="452" t="s">
        <v>221</v>
      </c>
      <c r="C5" s="452"/>
      <c r="D5" s="452"/>
      <c r="E5" s="452"/>
      <c r="F5" s="452"/>
      <c r="G5" s="204"/>
    </row>
    <row r="6" spans="1:7" s="205" customFormat="1" ht="20.100000000000001" customHeight="1" x14ac:dyDescent="0.25">
      <c r="B6" s="206" t="s">
        <v>222</v>
      </c>
      <c r="D6" s="207"/>
      <c r="E6" s="207"/>
      <c r="F6" s="207"/>
    </row>
    <row r="7" spans="1:7" ht="20.100000000000001" customHeight="1" x14ac:dyDescent="0.25">
      <c r="B7" s="208" t="s">
        <v>223</v>
      </c>
      <c r="D7" s="208"/>
      <c r="E7" s="208"/>
      <c r="F7" s="208"/>
      <c r="G7" s="208"/>
    </row>
    <row r="8" spans="1:7" x14ac:dyDescent="0.25">
      <c r="B8" s="200" t="s">
        <v>224</v>
      </c>
    </row>
    <row r="9" spans="1:7" x14ac:dyDescent="0.25">
      <c r="B9" s="453" t="s">
        <v>225</v>
      </c>
      <c r="C9" s="453"/>
      <c r="D9" s="453"/>
      <c r="E9" s="453"/>
      <c r="F9" s="453"/>
    </row>
    <row r="10" spans="1:7" ht="46.5" customHeight="1" x14ac:dyDescent="0.25">
      <c r="B10" s="454"/>
      <c r="C10" s="454"/>
      <c r="D10" s="454"/>
      <c r="E10" s="454"/>
      <c r="F10" s="454"/>
    </row>
    <row r="11" spans="1:7" ht="30" x14ac:dyDescent="0.25">
      <c r="B11" s="209" t="s">
        <v>226</v>
      </c>
      <c r="C11" s="210" t="s">
        <v>227</v>
      </c>
      <c r="D11" s="210" t="s">
        <v>228</v>
      </c>
      <c r="E11" s="211" t="s">
        <v>229</v>
      </c>
      <c r="F11" s="211" t="s">
        <v>230</v>
      </c>
    </row>
    <row r="12" spans="1:7" x14ac:dyDescent="0.25">
      <c r="B12" s="212"/>
      <c r="C12" s="213"/>
      <c r="D12" s="214"/>
      <c r="E12" s="215"/>
      <c r="F12" s="215"/>
    </row>
    <row r="13" spans="1:7" x14ac:dyDescent="0.25">
      <c r="B13" s="212"/>
      <c r="C13" s="213"/>
      <c r="D13" s="214"/>
      <c r="E13" s="215"/>
      <c r="F13" s="215"/>
    </row>
    <row r="14" spans="1:7" x14ac:dyDescent="0.25">
      <c r="B14" s="212"/>
      <c r="C14" s="213"/>
      <c r="D14" s="214"/>
      <c r="E14" s="215"/>
      <c r="F14" s="215"/>
    </row>
    <row r="15" spans="1:7" x14ac:dyDescent="0.25">
      <c r="B15" s="212"/>
      <c r="C15" s="213"/>
      <c r="D15" s="214"/>
      <c r="E15" s="215"/>
      <c r="F15" s="215"/>
    </row>
    <row r="16" spans="1:7" x14ac:dyDescent="0.25">
      <c r="B16" s="212"/>
      <c r="C16" s="213"/>
      <c r="D16" s="214"/>
      <c r="E16" s="215"/>
      <c r="F16" s="215"/>
    </row>
    <row r="17" spans="1:8" x14ac:dyDescent="0.25">
      <c r="B17" s="212"/>
      <c r="C17" s="213"/>
      <c r="D17" s="214"/>
      <c r="E17" s="215"/>
      <c r="F17" s="215"/>
    </row>
    <row r="18" spans="1:8" x14ac:dyDescent="0.25">
      <c r="B18" s="212"/>
      <c r="C18" s="213"/>
      <c r="D18" s="214"/>
      <c r="E18" s="215"/>
      <c r="F18" s="215"/>
    </row>
    <row r="19" spans="1:8" x14ac:dyDescent="0.25">
      <c r="B19" s="212"/>
      <c r="C19" s="212"/>
      <c r="D19" s="216"/>
      <c r="E19" s="217"/>
      <c r="F19" s="215"/>
    </row>
    <row r="20" spans="1:8" x14ac:dyDescent="0.25">
      <c r="D20" s="218" t="s">
        <v>67</v>
      </c>
      <c r="E20" s="219">
        <f>SUM(E12:E19)</f>
        <v>0</v>
      </c>
      <c r="F20" s="220">
        <f>SUM(F12:F19)</f>
        <v>0</v>
      </c>
    </row>
    <row r="21" spans="1:8" s="221" customFormat="1" x14ac:dyDescent="0.25">
      <c r="B21" s="222"/>
      <c r="C21" s="222"/>
      <c r="D21" s="222"/>
      <c r="E21" s="222"/>
      <c r="F21" s="222"/>
    </row>
    <row r="22" spans="1:8" ht="105.95" customHeight="1" x14ac:dyDescent="0.25">
      <c r="B22" s="455" t="s">
        <v>231</v>
      </c>
      <c r="C22" s="456"/>
      <c r="D22" s="456"/>
      <c r="E22" s="456"/>
      <c r="F22" s="457"/>
    </row>
    <row r="23" spans="1:8" ht="27.75" customHeight="1" x14ac:dyDescent="0.25">
      <c r="B23" s="223"/>
      <c r="H23" s="224"/>
    </row>
    <row r="24" spans="1:8" ht="15.75" x14ac:dyDescent="0.25">
      <c r="B24" s="203" t="s">
        <v>70</v>
      </c>
      <c r="C24" s="225"/>
      <c r="D24" s="203" t="s">
        <v>71</v>
      </c>
      <c r="E24" s="225"/>
      <c r="H24" s="226"/>
    </row>
    <row r="25" spans="1:8" ht="37.5" customHeight="1" x14ac:dyDescent="0.25">
      <c r="A25" s="227"/>
      <c r="B25" s="228"/>
      <c r="C25" s="229"/>
      <c r="D25" s="228"/>
      <c r="E25" s="229"/>
      <c r="F25" s="227"/>
      <c r="H25" s="226"/>
    </row>
    <row r="27" spans="1:8" x14ac:dyDescent="0.25">
      <c r="B27" s="230" t="s">
        <v>232</v>
      </c>
    </row>
    <row r="28" spans="1:8" x14ac:dyDescent="0.25">
      <c r="B28" s="230"/>
    </row>
    <row r="29" spans="1:8" ht="15.75" x14ac:dyDescent="0.25">
      <c r="B29" s="231" t="s">
        <v>228</v>
      </c>
      <c r="C29" s="203"/>
    </row>
    <row r="30" spans="1:8" x14ac:dyDescent="0.25">
      <c r="C30" s="232" t="s">
        <v>233</v>
      </c>
      <c r="D30" s="233" t="s">
        <v>234</v>
      </c>
    </row>
    <row r="31" spans="1:8" x14ac:dyDescent="0.25">
      <c r="C31" s="232" t="s">
        <v>235</v>
      </c>
      <c r="D31" s="233" t="s">
        <v>236</v>
      </c>
    </row>
    <row r="32" spans="1:8" x14ac:dyDescent="0.25">
      <c r="C32" s="232" t="s">
        <v>237</v>
      </c>
      <c r="D32" s="233" t="s">
        <v>238</v>
      </c>
    </row>
    <row r="33" spans="3:4" x14ac:dyDescent="0.25">
      <c r="C33" s="232" t="s">
        <v>239</v>
      </c>
      <c r="D33" s="233" t="s">
        <v>240</v>
      </c>
    </row>
  </sheetData>
  <sheetProtection algorithmName="SHA-512" hashValue="APBhWKdOhrvWMzYYHB4b+hswbmzMCFtxi38OWqvRnpgBEJR/rbQCtkvAKAPrnqsOuTJPWuvjAuL3GJ2fNqFXHg==" saltValue="MWz40ufZqMD6XeZuJCG9cQ==" spinCount="100000" sheet="1" objects="1" scenarios="1"/>
  <mergeCells count="5">
    <mergeCell ref="A2:F2"/>
    <mergeCell ref="E4:F4"/>
    <mergeCell ref="B5:F5"/>
    <mergeCell ref="B9:F10"/>
    <mergeCell ref="B22:F22"/>
  </mergeCells>
  <dataValidations count="1">
    <dataValidation type="list" allowBlank="1" showInputMessage="1" showErrorMessage="1" sqref="D12:D19" xr:uid="{197F4664-ED9C-4C05-9934-75B7A0BAEED3}">
      <formula1>$C$30:$C$33</formula1>
    </dataValidation>
  </dataValidations>
  <hyperlinks>
    <hyperlink ref="B27" r:id="rId1" display="Consulter la référence : http://data.europa.eu/eli/reg/2013/1407/oj " xr:uid="{169E7C19-2B94-4984-82E6-BE6A0453C771}"/>
  </hyperlinks>
  <printOptions horizontalCentered="1"/>
  <pageMargins left="0.70866141732283472" right="0.70866141732283472" top="0.74803149606299213" bottom="0.74803149606299213" header="0.31496062992125984" footer="0.31496062992125984"/>
  <pageSetup paperSize="9" scale="6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1265" r:id="rId5" name="Option Button 1">
              <controlPr defaultSize="0" autoFill="0" autoLine="0" autoPict="0" altText="">
                <anchor moveWithCells="1">
                  <from>
                    <xdr:col>0</xdr:col>
                    <xdr:colOff>561975</xdr:colOff>
                    <xdr:row>5</xdr:row>
                    <xdr:rowOff>28575</xdr:rowOff>
                  </from>
                  <to>
                    <xdr:col>1</xdr:col>
                    <xdr:colOff>104775</xdr:colOff>
                    <xdr:row>5</xdr:row>
                    <xdr:rowOff>247650</xdr:rowOff>
                  </to>
                </anchor>
              </controlPr>
            </control>
          </mc:Choice>
        </mc:AlternateContent>
        <mc:AlternateContent xmlns:mc="http://schemas.openxmlformats.org/markup-compatibility/2006">
          <mc:Choice Requires="x14">
            <control shapeId="11266" r:id="rId6" name="Option Button 2">
              <controlPr defaultSize="0" autoFill="0" autoLine="0" autoPict="0">
                <anchor moveWithCells="1">
                  <from>
                    <xdr:col>0</xdr:col>
                    <xdr:colOff>561975</xdr:colOff>
                    <xdr:row>6</xdr:row>
                    <xdr:rowOff>47625</xdr:rowOff>
                  </from>
                  <to>
                    <xdr:col>1</xdr:col>
                    <xdr:colOff>104775</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33</vt:i4>
      </vt:variant>
    </vt:vector>
  </HeadingPairs>
  <TitlesOfParts>
    <vt:vector size="41" baseType="lpstr">
      <vt:lpstr>modèle</vt:lpstr>
      <vt:lpstr>LISEZ-MOI</vt:lpstr>
      <vt:lpstr>Listes</vt:lpstr>
      <vt:lpstr>A- Projet</vt:lpstr>
      <vt:lpstr>B- Volet financier</vt:lpstr>
      <vt:lpstr>C- Plan de financement</vt:lpstr>
      <vt:lpstr>D-_Déclaration_Santé_financière</vt:lpstr>
      <vt:lpstr>E-Minimis</vt:lpstr>
      <vt:lpstr>axe_1_</vt:lpstr>
      <vt:lpstr>Bois</vt:lpstr>
      <vt:lpstr>Debouche_Bois</vt:lpstr>
      <vt:lpstr>Debouche_MetauxBatteries</vt:lpstr>
      <vt:lpstr>Debouche_Papier_Carton</vt:lpstr>
      <vt:lpstr>Debouche_Plastiques</vt:lpstr>
      <vt:lpstr>Debouche_Textiles</vt:lpstr>
      <vt:lpstr>Debouche_Verre_AutreBat</vt:lpstr>
      <vt:lpstr>DECLARATION_DES_AIDES_DE_MINIMIS</vt:lpstr>
      <vt:lpstr>Materiau_Bois</vt:lpstr>
      <vt:lpstr>Materiau_MetauxBatteries</vt:lpstr>
      <vt:lpstr>Materiau_Papier_Carton</vt:lpstr>
      <vt:lpstr>Materiau_Plastiques</vt:lpstr>
      <vt:lpstr>Materiau_Textiles</vt:lpstr>
      <vt:lpstr>Materiau_Verre_AutreBat</vt:lpstr>
      <vt:lpstr>Projet_Bois</vt:lpstr>
      <vt:lpstr>Projet_MétauxBatteries</vt:lpstr>
      <vt:lpstr>Projet_Papier_Carton</vt:lpstr>
      <vt:lpstr>Projet_Plastiques</vt:lpstr>
      <vt:lpstr>Projet_Textiles</vt:lpstr>
      <vt:lpstr>Projet_Verre_AutreBat</vt:lpstr>
      <vt:lpstr>Provenance_Bois</vt:lpstr>
      <vt:lpstr>Provenance_MetauxBatteries</vt:lpstr>
      <vt:lpstr>Provenance_Papier_Carton</vt:lpstr>
      <vt:lpstr>Provenance_Plastiques</vt:lpstr>
      <vt:lpstr>Provenance_Textiles</vt:lpstr>
      <vt:lpstr>Provenance_Verre_AutreBat</vt:lpstr>
      <vt:lpstr>'A- Projet'!Zone_d_impression</vt:lpstr>
      <vt:lpstr>'B- Volet financier'!Zone_d_impression</vt:lpstr>
      <vt:lpstr>'C- Plan de financement'!Zone_d_impression</vt:lpstr>
      <vt:lpstr>'D-_Déclaration_Santé_financière'!Zone_d_impression</vt:lpstr>
      <vt:lpstr>'E-Minimis'!Zone_d_impression</vt:lpstr>
      <vt:lpstr>'LISEZ-MOI'!Zone_d_impression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ROUSSEAU Pierre-Marie</cp:lastModifiedBy>
  <cp:lastPrinted>2023-09-15T07:06:40Z</cp:lastPrinted>
  <dcterms:created xsi:type="dcterms:W3CDTF">2014-12-03T07:47:04Z</dcterms:created>
  <dcterms:modified xsi:type="dcterms:W3CDTF">2023-09-15T07:06:43Z</dcterms:modified>
</cp:coreProperties>
</file>