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PROJETS\DEC_Partages\DEC_DRs_AAP RECYCLAGE\0-ECi_ORMAT\2. Annexe volet technique et financier\Relève 2 et 3\"/>
    </mc:Choice>
  </mc:AlternateContent>
  <xr:revisionPtr revIDLastSave="0" documentId="13_ncr:1_{68BE7A0B-37DF-4A5F-B1BB-DF33F128F8D4}" xr6:coauthVersionLast="47" xr6:coauthVersionMax="47" xr10:uidLastSave="{00000000-0000-0000-0000-000000000000}"/>
  <bookViews>
    <workbookView xWindow="-120" yWindow="-120" windowWidth="29040" windowHeight="15840" firstSheet="2" activeTab="3" xr2:uid="{00000000-000D-0000-FFFF-FFFF00000000}"/>
  </bookViews>
  <sheets>
    <sheet name="LISEZ-MOI" sheetId="1" r:id="rId1"/>
    <sheet name="A-Projet_régénération_tri_prépa" sheetId="2" r:id="rId2"/>
    <sheet name="A-Projet_incorporation" sheetId="3" r:id="rId3"/>
    <sheet name="B- Volet financier" sheetId="4" r:id="rId4"/>
    <sheet name="C- Plan de financement" sheetId="5" r:id="rId5"/>
    <sheet name="D-_Déclaration_Santé_financière" sheetId="6" r:id="rId6"/>
    <sheet name="E-Minimis" sheetId="8" r:id="rId7"/>
    <sheet name="F-_Compte_résultat_prévisionnel" sheetId="7" r:id="rId8"/>
  </sheets>
  <definedNames>
    <definedName name="_xlnm.Print_Area" localSheetId="2">'A-Projet_incorporation'!$A$1:$K$44</definedName>
    <definedName name="_xlnm.Print_Area" localSheetId="1">'A-Projet_régénération_tri_prépa'!$A$1:$O$70</definedName>
    <definedName name="_xlnm.Print_Area" localSheetId="3">'B- Volet financier'!$A$1:$E$102</definedName>
    <definedName name="_xlnm.Print_Area" localSheetId="4">'C- Plan de financement'!$A$1:$G$44</definedName>
    <definedName name="_xlnm.Print_Area" localSheetId="5">'D-_Déclaration_Santé_financière'!$A$1:$G$71</definedName>
    <definedName name="_xlnm.Print_Area" localSheetId="6">'E-Minimis'!$A$1:$F$33</definedName>
    <definedName name="_xlnm.Print_Area" localSheetId="7">'F-_Compte_résultat_prévisionnel'!$A$1:$H$69</definedName>
    <definedName name="_xlnm.Print_Area" localSheetId="0">'LISEZ-MOI'!$A$1:$F$26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4" l="1"/>
  <c r="E80" i="4"/>
  <c r="E90" i="4"/>
  <c r="E102" i="4"/>
  <c r="E96" i="4"/>
  <c r="C9" i="5" l="1"/>
  <c r="F34" i="7"/>
  <c r="E34" i="7"/>
  <c r="D34" i="7"/>
  <c r="C34" i="7"/>
  <c r="B34" i="7"/>
  <c r="D38" i="7"/>
  <c r="C38" i="7"/>
  <c r="B38" i="7"/>
  <c r="E38" i="7" l="1"/>
  <c r="F38" i="7"/>
  <c r="B36" i="7"/>
  <c r="B35" i="7"/>
  <c r="E12" i="3"/>
  <c r="G43" i="3"/>
  <c r="F43" i="3"/>
  <c r="E43" i="3"/>
  <c r="D43" i="3"/>
  <c r="C43" i="3"/>
  <c r="B43" i="3"/>
  <c r="G34" i="3"/>
  <c r="F34" i="3"/>
  <c r="E34" i="3"/>
  <c r="D34" i="3"/>
  <c r="C34" i="3"/>
  <c r="B34" i="3"/>
  <c r="B44" i="3" s="1"/>
  <c r="G25" i="3"/>
  <c r="G44" i="3" s="1"/>
  <c r="F25" i="3"/>
  <c r="E25" i="3"/>
  <c r="D25" i="3"/>
  <c r="C25" i="3"/>
  <c r="B25" i="3"/>
  <c r="F44" i="3" l="1"/>
  <c r="C44" i="3"/>
  <c r="E44" i="3"/>
  <c r="D44" i="3"/>
  <c r="D37" i="5" l="1"/>
  <c r="D32" i="5"/>
  <c r="D26" i="5"/>
  <c r="F20" i="8"/>
  <c r="E20" i="8"/>
  <c r="E46" i="6"/>
  <c r="E48" i="6" s="1"/>
  <c r="D46" i="6"/>
  <c r="D48" i="6" s="1"/>
  <c r="E34" i="6"/>
  <c r="D34" i="6"/>
  <c r="E33" i="6"/>
  <c r="D33" i="6"/>
  <c r="D26" i="6"/>
  <c r="E24" i="6"/>
  <c r="D24" i="6"/>
  <c r="D50" i="6" l="1"/>
  <c r="C14" i="5" l="1"/>
  <c r="C15" i="5" s="1"/>
  <c r="E89" i="4"/>
  <c r="C7" i="5"/>
  <c r="C68" i="7"/>
  <c r="D68" i="7"/>
  <c r="E68" i="7"/>
  <c r="F68" i="7"/>
  <c r="B68" i="7"/>
  <c r="E51" i="4" l="1"/>
  <c r="C37" i="7"/>
  <c r="D37" i="7"/>
  <c r="E37" i="7"/>
  <c r="B37" i="7"/>
  <c r="C36" i="7"/>
  <c r="D36" i="7"/>
  <c r="E36" i="7"/>
  <c r="F36" i="7"/>
  <c r="G36" i="7"/>
  <c r="C35" i="7"/>
  <c r="D35" i="7"/>
  <c r="E35" i="7"/>
  <c r="F35" i="7"/>
  <c r="B33" i="7"/>
  <c r="F37" i="7"/>
  <c r="C32" i="7"/>
  <c r="D32" i="7"/>
  <c r="E32" i="7"/>
  <c r="F32" i="7"/>
  <c r="B32" i="7"/>
  <c r="C31" i="7"/>
  <c r="D31" i="7"/>
  <c r="E31" i="7"/>
  <c r="F31" i="7"/>
  <c r="B31" i="7"/>
  <c r="B29" i="7"/>
  <c r="J59" i="2"/>
  <c r="O59" i="2"/>
  <c r="N59" i="2"/>
  <c r="M59" i="2"/>
  <c r="L59" i="2"/>
  <c r="K59" i="2"/>
  <c r="K53" i="2"/>
  <c r="L53" i="2"/>
  <c r="M53" i="2"/>
  <c r="N53" i="2"/>
  <c r="O53" i="2"/>
  <c r="J53" i="2"/>
  <c r="K47" i="2"/>
  <c r="L47" i="2"/>
  <c r="M47" i="2"/>
  <c r="N47" i="2"/>
  <c r="O47" i="2"/>
  <c r="J47" i="2"/>
  <c r="B53" i="2"/>
  <c r="C53" i="2"/>
  <c r="D53" i="2"/>
  <c r="E53" i="2"/>
  <c r="F53" i="2"/>
  <c r="G53" i="2"/>
  <c r="G44" i="7"/>
  <c r="G59" i="7"/>
  <c r="G60" i="7"/>
  <c r="G34" i="7" l="1"/>
  <c r="F30" i="7"/>
  <c r="G32" i="7"/>
  <c r="B30" i="7"/>
  <c r="C30" i="7"/>
  <c r="E30" i="7"/>
  <c r="D30" i="7"/>
  <c r="G29" i="7"/>
  <c r="G33" i="7"/>
  <c r="G35" i="7"/>
  <c r="G31" i="7"/>
  <c r="G37" i="7"/>
  <c r="G30" i="7" l="1"/>
  <c r="G38" i="7"/>
  <c r="B25" i="7" l="1"/>
  <c r="B41" i="7" s="1"/>
  <c r="E21" i="4" l="1"/>
  <c r="E30" i="4"/>
  <c r="C8" i="5" s="1"/>
  <c r="D8" i="5" s="1"/>
  <c r="D9" i="5"/>
  <c r="E60" i="4"/>
  <c r="C10" i="5" s="1"/>
  <c r="D10" i="5" s="1"/>
  <c r="C11" i="5"/>
  <c r="D11" i="5" s="1"/>
  <c r="C12" i="5"/>
  <c r="D12" i="5" s="1"/>
  <c r="E86" i="4"/>
  <c r="C13" i="5" s="1"/>
  <c r="D13" i="5" s="1"/>
  <c r="E65" i="4"/>
  <c r="D14" i="5" s="1"/>
  <c r="E66" i="4"/>
  <c r="E15" i="4" s="1"/>
  <c r="C16" i="5"/>
  <c r="D16" i="5" s="1"/>
  <c r="C17" i="5"/>
  <c r="C18" i="5"/>
  <c r="H7" i="2"/>
  <c r="H8" i="2"/>
  <c r="H9" i="2"/>
  <c r="H10" i="2"/>
  <c r="H11" i="2"/>
  <c r="H12" i="2"/>
  <c r="H13" i="2"/>
  <c r="H14" i="2"/>
  <c r="H15" i="2"/>
  <c r="H16" i="2"/>
  <c r="H17" i="2"/>
  <c r="H18" i="2"/>
  <c r="H19" i="2"/>
  <c r="H20" i="2"/>
  <c r="H21" i="2"/>
  <c r="H22" i="2"/>
  <c r="H23" i="2"/>
  <c r="H24" i="2"/>
  <c r="H25" i="2"/>
  <c r="H26" i="2"/>
  <c r="H27" i="2"/>
  <c r="B18" i="5"/>
  <c r="B17" i="5"/>
  <c r="B16" i="5"/>
  <c r="B14" i="5"/>
  <c r="B13" i="5"/>
  <c r="B12" i="5"/>
  <c r="B11" i="5"/>
  <c r="B10" i="5"/>
  <c r="B9" i="5"/>
  <c r="B8" i="5"/>
  <c r="B7" i="5"/>
  <c r="E45" i="7"/>
  <c r="E69" i="7" s="1"/>
  <c r="E62" i="7"/>
  <c r="D45" i="7"/>
  <c r="D69" i="7" s="1"/>
  <c r="D62" i="7"/>
  <c r="G64" i="7"/>
  <c r="F62" i="7"/>
  <c r="C62" i="7"/>
  <c r="C45" i="7"/>
  <c r="B62" i="7"/>
  <c r="G61" i="7"/>
  <c r="G58" i="7"/>
  <c r="G57" i="7"/>
  <c r="G56" i="7"/>
  <c r="G55" i="7"/>
  <c r="G54" i="7"/>
  <c r="G53" i="7"/>
  <c r="G52" i="7"/>
  <c r="G51" i="7"/>
  <c r="G50" i="7"/>
  <c r="G49" i="7"/>
  <c r="G48" i="7"/>
  <c r="F45" i="7"/>
  <c r="F69" i="7" s="1"/>
  <c r="B45" i="7"/>
  <c r="B69" i="7" s="1"/>
  <c r="G43" i="7"/>
  <c r="G42" i="7"/>
  <c r="B17" i="7"/>
  <c r="C17" i="7" s="1"/>
  <c r="D17" i="7" s="1"/>
  <c r="B47" i="7"/>
  <c r="G28" i="2"/>
  <c r="F28" i="7" s="1"/>
  <c r="F28" i="2"/>
  <c r="E28" i="7" s="1"/>
  <c r="E28" i="2"/>
  <c r="D28" i="7" s="1"/>
  <c r="D28" i="2"/>
  <c r="C28" i="7" s="1"/>
  <c r="C28" i="2"/>
  <c r="B28" i="7" s="1"/>
  <c r="B28" i="2"/>
  <c r="C66" i="7" l="1"/>
  <c r="C69" i="7"/>
  <c r="C27" i="7"/>
  <c r="F27" i="7"/>
  <c r="D27" i="7"/>
  <c r="E27" i="7"/>
  <c r="E67" i="4"/>
  <c r="C19" i="5" s="1"/>
  <c r="G28" i="7"/>
  <c r="D66" i="7"/>
  <c r="G45" i="7"/>
  <c r="H28" i="2"/>
  <c r="B32" i="2" s="1"/>
  <c r="B26" i="7"/>
  <c r="B27" i="7" s="1"/>
  <c r="G62" i="7"/>
  <c r="F66" i="7"/>
  <c r="E66" i="7"/>
  <c r="E17" i="7"/>
  <c r="F17" i="7" s="1"/>
  <c r="B66" i="7"/>
  <c r="C25" i="7"/>
  <c r="D19" i="5" l="1"/>
  <c r="D44" i="5" s="1"/>
  <c r="D38" i="5" s="1"/>
  <c r="D43" i="5" s="1"/>
  <c r="A19" i="5"/>
  <c r="A21" i="5" s="1"/>
  <c r="G18" i="7"/>
  <c r="G27" i="7"/>
  <c r="G26" i="7"/>
  <c r="G66" i="7"/>
  <c r="B19" i="7"/>
  <c r="C41" i="7"/>
  <c r="C47" i="7" s="1"/>
  <c r="D25" i="7"/>
  <c r="B18" i="7" l="1"/>
  <c r="F18" i="7"/>
  <c r="E18" i="7"/>
  <c r="C18" i="7"/>
  <c r="D18" i="7"/>
  <c r="E25" i="7"/>
  <c r="D41" i="7"/>
  <c r="D47" i="7" s="1"/>
  <c r="F25" i="7" l="1"/>
  <c r="F41" i="7" s="1"/>
  <c r="F47" i="7" s="1"/>
  <c r="E41" i="7"/>
  <c r="E4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MASSON Samuel</author>
    <author>NICOLAS Vincent</author>
  </authors>
  <commentList>
    <comment ref="C21" authorId="0" shapeId="0" xr:uid="{00000000-0006-0000-0400-000001000000}">
      <text>
        <r>
          <rPr>
            <b/>
            <sz val="11"/>
            <color rgb="FF000000"/>
            <rFont val="Tahoma"/>
            <family val="2"/>
          </rPr>
          <t>A compléter</t>
        </r>
      </text>
    </comment>
    <comment ref="G39" authorId="1" shapeId="0" xr:uid="{E398C63B-D4D9-45A7-8850-85C92B9CFB9A}">
      <text>
        <r>
          <rPr>
            <b/>
            <sz val="9"/>
            <color indexed="81"/>
            <rFont val="Tahoma"/>
            <charset val="1"/>
          </rPr>
          <t>En cas de prêt, taux indicatif du prêt et durée (si taux exact non connu, donner si possible le taux de votre dernier prêt et sa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BOURRY Axelle</author>
    <author>DRESCH Marlène</author>
  </authors>
  <commentList>
    <comment ref="A15" authorId="0" shapeId="0" xr:uid="{5FE8DEC7-62FA-4BE4-8FD5-E0E8BF78A6B1}">
      <text>
        <r>
          <rPr>
            <sz val="9"/>
            <color indexed="81"/>
            <rFont val="Tahoma"/>
            <family val="2"/>
          </rPr>
          <t>Cas standard : au prorata du coût
- 15 ans pour le génie civil
- 7 ans pour les équipements process</t>
        </r>
      </text>
    </comment>
    <comment ref="B24" authorId="0" shapeId="0" xr:uid="{095A7453-FA0D-44A0-98AF-00B5CE9EEAE1}">
      <text>
        <r>
          <rPr>
            <sz val="9"/>
            <color indexed="81"/>
            <rFont val="Tahoma"/>
            <family val="2"/>
          </rPr>
          <t xml:space="preserve">1ère année de MSI
</t>
        </r>
      </text>
    </comment>
    <comment ref="A25" authorId="0" shapeId="0" xr:uid="{0572EECC-2B57-4837-B345-689312B0AF20}">
      <text>
        <r>
          <rPr>
            <sz val="9"/>
            <color indexed="81"/>
            <rFont val="Tahoma"/>
            <family val="2"/>
          </rPr>
          <t>Indiqur les tonnages concernés par les achat de matière première et les tonnages concernés par les CA générés</t>
        </r>
      </text>
    </comment>
    <comment ref="A41" authorId="1" shapeId="0" xr:uid="{00000000-0006-0000-0600-000002000000}">
      <text>
        <r>
          <rPr>
            <b/>
            <sz val="10"/>
            <color rgb="FF000000"/>
            <rFont val="Tahoma"/>
            <family val="2"/>
          </rPr>
          <t>Ne pas intégrer :</t>
        </r>
        <r>
          <rPr>
            <sz val="10"/>
            <color rgb="FF000000"/>
            <rFont val="Tahoma"/>
            <family val="2"/>
          </rPr>
          <t xml:space="preserve">
- les reprises provisions pour risques et charges</t>
        </r>
        <r>
          <rPr>
            <sz val="10"/>
            <color rgb="FF000000"/>
            <rFont val="Tahoma"/>
            <family val="2"/>
          </rPr>
          <t xml:space="preserve">
- les produits financiers </t>
        </r>
        <r>
          <rPr>
            <sz val="10"/>
            <color rgb="FF000000"/>
            <rFont val="Tahoma"/>
            <family val="2"/>
          </rPr>
          <t xml:space="preserve">
- les produits exceptionnels</t>
        </r>
        <r>
          <rPr>
            <sz val="10"/>
            <color rgb="FF000000"/>
            <rFont val="Tahoma"/>
            <family val="2"/>
          </rPr>
          <t xml:space="preserve">
</t>
        </r>
      </text>
    </comment>
    <comment ref="A47" authorId="1" shapeId="0" xr:uid="{00000000-0006-0000-0600-000003000000}">
      <text>
        <r>
          <rPr>
            <b/>
            <sz val="10"/>
            <color rgb="FF000000"/>
            <rFont val="Tahoma"/>
            <family val="2"/>
          </rPr>
          <t>Ne pas intégrer :</t>
        </r>
        <r>
          <rPr>
            <sz val="10"/>
            <color rgb="FF000000"/>
            <rFont val="Tahoma"/>
            <family val="2"/>
          </rPr>
          <t xml:space="preserve">
- les amortissements</t>
        </r>
        <r>
          <rPr>
            <sz val="10"/>
            <color rgb="FF000000"/>
            <rFont val="Tahoma"/>
            <family val="2"/>
          </rPr>
          <t xml:space="preserve">
- les provisions pour risques et charges</t>
        </r>
        <r>
          <rPr>
            <sz val="10"/>
            <color rgb="FF000000"/>
            <rFont val="Tahoma"/>
            <family val="2"/>
          </rPr>
          <t xml:space="preserve">
- les charges financières  (intérêts de l'emprunt par exemple)</t>
        </r>
        <r>
          <rPr>
            <sz val="10"/>
            <color rgb="FF000000"/>
            <rFont val="Tahoma"/>
            <family val="2"/>
          </rPr>
          <t xml:space="preserve">
- les charges exceptionnelles</t>
        </r>
        <r>
          <rPr>
            <sz val="10"/>
            <color rgb="FF000000"/>
            <rFont val="Tahoma"/>
            <family val="2"/>
          </rPr>
          <t xml:space="preserve">
- l'impôt sur les sociétés</t>
        </r>
        <r>
          <rPr>
            <sz val="10"/>
            <color rgb="FF000000"/>
            <rFont val="Tahoma"/>
            <family val="2"/>
          </rPr>
          <t xml:space="preserve">
</t>
        </r>
      </text>
    </comment>
    <comment ref="A64" authorId="1" shapeId="0" xr:uid="{00000000-0006-0000-0600-000004000000}">
      <text>
        <r>
          <rPr>
            <sz val="10"/>
            <color rgb="FF000000"/>
            <rFont val="Arial"/>
            <family val="2"/>
          </rPr>
          <t>Subventions de fonctionnement uniquement</t>
        </r>
      </text>
    </comment>
  </commentList>
</comments>
</file>

<file path=xl/sharedStrings.xml><?xml version="1.0" encoding="utf-8"?>
<sst xmlns="http://schemas.openxmlformats.org/spreadsheetml/2006/main" count="592" uniqueCount="407">
  <si>
    <t>Comment compléter le fichier ?</t>
  </si>
  <si>
    <t>zone de texte</t>
  </si>
  <si>
    <r>
      <t>EVOLUTION DES TONNAGES ENTRANTS</t>
    </r>
    <r>
      <rPr>
        <sz val="18"/>
        <color rgb="FFFFFFFF"/>
        <rFont val="Arial"/>
        <family val="2"/>
      </rPr>
      <t xml:space="preserve"> </t>
    </r>
    <r>
      <rPr>
        <sz val="14"/>
        <color rgb="FFFFFFFF"/>
        <rFont val="Arial"/>
        <family val="2"/>
      </rPr>
      <t>(à remplir pour le dépôt de projet avec les données estimées et à fournir au moment du solde de l'opération avec les données réelles)</t>
    </r>
  </si>
  <si>
    <t>AVANT PROJET</t>
  </si>
  <si>
    <t>APRES PROJET</t>
  </si>
  <si>
    <r>
      <t xml:space="preserve">NOM/NATURE DES FLUX ENTRANTS
</t>
    </r>
    <r>
      <rPr>
        <i/>
        <sz val="9"/>
        <color rgb="FF000000"/>
        <rFont val="Calibri"/>
        <family val="2"/>
      </rPr>
      <t>distinguer les flux par origine, client et/ou résine majoritaire par exemple</t>
    </r>
  </si>
  <si>
    <r>
      <rPr>
        <b/>
        <sz val="11"/>
        <color rgb="FFFF0000"/>
        <rFont val="Calibri"/>
        <family val="2"/>
      </rPr>
      <t>Tonnages entrants actuels</t>
    </r>
    <r>
      <rPr>
        <b/>
        <sz val="11"/>
        <color rgb="FFFF0000"/>
        <rFont val="Calibri"/>
        <family val="2"/>
      </rPr>
      <t xml:space="preserve">
</t>
    </r>
    <r>
      <rPr>
        <sz val="11"/>
        <color rgb="FF000000"/>
        <rFont val="Calibri"/>
        <family val="2"/>
      </rPr>
      <t>avant projet (t/an)</t>
    </r>
  </si>
  <si>
    <r>
      <rPr>
        <b/>
        <sz val="11"/>
        <color rgb="FFFF0000"/>
        <rFont val="Calibri"/>
        <family val="2"/>
      </rPr>
      <t>Tonnages entrants</t>
    </r>
    <r>
      <rPr>
        <b/>
        <sz val="11"/>
        <color rgb="FFFF0000"/>
        <rFont val="Calibri"/>
        <family val="2"/>
      </rPr>
      <t xml:space="preserve">
</t>
    </r>
    <r>
      <rPr>
        <sz val="11"/>
        <color rgb="FF000000"/>
        <rFont val="Calibri"/>
        <family val="2"/>
      </rPr>
      <t>après projet (t/an)
ANNEE 2</t>
    </r>
  </si>
  <si>
    <r>
      <rPr>
        <b/>
        <sz val="11"/>
        <color rgb="FFFF0000"/>
        <rFont val="Calibri"/>
        <family val="2"/>
      </rPr>
      <t>Tonnages entrants</t>
    </r>
    <r>
      <rPr>
        <b/>
        <sz val="11"/>
        <color rgb="FFFF0000"/>
        <rFont val="Calibri"/>
        <family val="2"/>
      </rPr>
      <t xml:space="preserve">
</t>
    </r>
    <r>
      <rPr>
        <sz val="11"/>
        <color rgb="FF000000"/>
        <rFont val="Calibri"/>
        <family val="2"/>
      </rPr>
      <t>après projet (t/an)
ANNEE 3</t>
    </r>
  </si>
  <si>
    <r>
      <rPr>
        <b/>
        <sz val="11"/>
        <color rgb="FFFF0000"/>
        <rFont val="Calibri"/>
        <family val="2"/>
      </rPr>
      <t>Tonnages entrants</t>
    </r>
    <r>
      <rPr>
        <b/>
        <sz val="11"/>
        <color rgb="FFFF0000"/>
        <rFont val="Calibri"/>
        <family val="2"/>
      </rPr>
      <t xml:space="preserve">
</t>
    </r>
    <r>
      <rPr>
        <sz val="11"/>
        <color rgb="FF000000"/>
        <rFont val="Calibri"/>
        <family val="2"/>
      </rPr>
      <t>après projet (t/an)
ANNEE 4</t>
    </r>
  </si>
  <si>
    <r>
      <rPr>
        <b/>
        <sz val="11"/>
        <color rgb="FFFF0000"/>
        <rFont val="Calibri"/>
        <family val="2"/>
      </rPr>
      <t>Tonnages entrants</t>
    </r>
    <r>
      <rPr>
        <b/>
        <sz val="11"/>
        <color rgb="FFFF0000"/>
        <rFont val="Calibri"/>
        <family val="2"/>
      </rPr>
      <t xml:space="preserve">
</t>
    </r>
    <r>
      <rPr>
        <sz val="11"/>
        <color rgb="FF000000"/>
        <rFont val="Calibri"/>
        <family val="2"/>
      </rPr>
      <t>après projet (t/an)
 ANNEE 5</t>
    </r>
  </si>
  <si>
    <r>
      <t>Tonnage</t>
    </r>
    <r>
      <rPr>
        <b/>
        <sz val="11"/>
        <color rgb="FF000000"/>
        <rFont val="Calibri"/>
        <family val="2"/>
      </rPr>
      <t>s</t>
    </r>
    <r>
      <rPr>
        <b/>
        <sz val="11"/>
        <color rgb="FFFF0000"/>
        <rFont val="Calibri"/>
        <family val="2"/>
      </rPr>
      <t xml:space="preserve"> supplémentaires</t>
    </r>
    <r>
      <rPr>
        <sz val="11"/>
        <color rgb="FF000000"/>
        <rFont val="Calibri"/>
        <family val="2"/>
      </rPr>
      <t xml:space="preserve"> traité</t>
    </r>
    <r>
      <rPr>
        <b/>
        <sz val="11"/>
        <color rgb="FF000000"/>
        <rFont val="Calibri"/>
        <family val="2"/>
      </rPr>
      <t xml:space="preserve">s </t>
    </r>
    <r>
      <rPr>
        <sz val="11"/>
        <color rgb="FF000000"/>
        <rFont val="Calibri"/>
        <family val="2"/>
      </rPr>
      <t>grâce au projet (t/an)
en ANNEE 5</t>
    </r>
  </si>
  <si>
    <t>Type de déchet entrant (ex : emballages industriels ou commerciaux…)</t>
  </si>
  <si>
    <t>Composition du flux (type(s) de résine et proportions, autres matières)</t>
  </si>
  <si>
    <t>Niveau de qualité entrante
Taux de refus réel ou estimé
(%)</t>
  </si>
  <si>
    <t>Nom et localisation des sites d'approvisionnement des déchets</t>
  </si>
  <si>
    <t>Prix des déchets (euros/t)</t>
  </si>
  <si>
    <t>Assurance des tonnages
après projet</t>
  </si>
  <si>
    <t>Type de déchet entrant _menu déroulant case I17</t>
  </si>
  <si>
    <t>Flux entrant 1</t>
  </si>
  <si>
    <t>ex : Entreprise X / Commune</t>
  </si>
  <si>
    <t>Agrofourniture</t>
  </si>
  <si>
    <t>Flux entrant 2</t>
  </si>
  <si>
    <t>Ameublement/décoration</t>
  </si>
  <si>
    <t>Flux entrant 3</t>
  </si>
  <si>
    <t>Bateau</t>
  </si>
  <si>
    <t>Flux entrant 4</t>
  </si>
  <si>
    <t>Batiment</t>
  </si>
  <si>
    <t>Flux entrant 5</t>
  </si>
  <si>
    <t>Bricolage/Jardinage</t>
  </si>
  <si>
    <t>Flux entrant 6</t>
  </si>
  <si>
    <t>Flux entrant 7</t>
  </si>
  <si>
    <t>Flux entrant 8</t>
  </si>
  <si>
    <t>Flux entrant 9</t>
  </si>
  <si>
    <t>Flux entrant 10</t>
  </si>
  <si>
    <t>Flux entrant 11</t>
  </si>
  <si>
    <t>Flux entrant 12</t>
  </si>
  <si>
    <t>Flux entrant 13</t>
  </si>
  <si>
    <t>Flux entrant 14</t>
  </si>
  <si>
    <t>Flux entrant 15</t>
  </si>
  <si>
    <t>Flux entrant 16</t>
  </si>
  <si>
    <t>Flux entrant 17</t>
  </si>
  <si>
    <t>Flux entrant 18</t>
  </si>
  <si>
    <t>Flux entrant 19</t>
  </si>
  <si>
    <t>Flux entrant 20</t>
  </si>
  <si>
    <t>…</t>
  </si>
  <si>
    <t>D3E</t>
  </si>
  <si>
    <t>Total</t>
  </si>
  <si>
    <t>Emballage industriel &amp; commerciaux</t>
  </si>
  <si>
    <t>Emballage ménager</t>
  </si>
  <si>
    <t>Emballage restauration</t>
  </si>
  <si>
    <t xml:space="preserve">Parmi les </t>
  </si>
  <si>
    <t>t/an supplémentaires visées par votre projet,</t>
  </si>
  <si>
    <t>Jouet</t>
  </si>
  <si>
    <t>quel est le tonnage que vous estimez actuellement éliminés par enfouissement ou incinération ? :</t>
  </si>
  <si>
    <t>t/an.</t>
  </si>
  <si>
    <t>Loisir/sport</t>
  </si>
  <si>
    <t>Merci d'argumenter votre estimation ci-dessous (tout document utile à cette argumentation pourra être joint en annexe de votre volet technique) :</t>
  </si>
  <si>
    <t>Médicament</t>
  </si>
  <si>
    <t>Piles et accumulateurs</t>
  </si>
  <si>
    <t>Pneumatique</t>
  </si>
  <si>
    <t>Textile</t>
  </si>
  <si>
    <t>Textile sanitaire</t>
  </si>
  <si>
    <r>
      <t xml:space="preserve">EVOLUTION DES TONNAGES SORTANTS </t>
    </r>
    <r>
      <rPr>
        <sz val="14"/>
        <color rgb="FFFFFFFF"/>
        <rFont val="Arial"/>
        <family val="2"/>
      </rPr>
      <t>(à remplir pour le dépôt de projet avec les données estimées et à fournir au moment du solde de l'opération avec les données réelles)</t>
    </r>
  </si>
  <si>
    <t>VHU</t>
  </si>
  <si>
    <t>Autres</t>
  </si>
  <si>
    <t>Bilan matière « matériaux sortants » à terme (colonnes "Avant projet" à ne pas remplir si création d’une unité) :</t>
  </si>
  <si>
    <r>
      <t>Matériau sortant 1 (à préciser :</t>
    </r>
    <r>
      <rPr>
        <sz val="10"/>
        <color rgb="FF000000"/>
        <rFont val="Calibri"/>
        <family val="2"/>
      </rPr>
      <t xml:space="preserve"> résine plastique du flux préparé ou de la MPR ou type de matériau en cas de tri entre plastique et autre matériau) </t>
    </r>
  </si>
  <si>
    <r>
      <t xml:space="preserve">Matériau sortant 2 (à préciser : </t>
    </r>
    <r>
      <rPr>
        <sz val="10"/>
        <color rgb="FF000000"/>
        <rFont val="Calibri"/>
        <family val="2"/>
      </rPr>
      <t xml:space="preserve">résine plastique du flux préparé ou de la MPR ou type de matériau en cas de tri entre plastique et autre matériau) </t>
    </r>
  </si>
  <si>
    <r>
      <t xml:space="preserve">Matériau sortant 3 (à préciser : </t>
    </r>
    <r>
      <rPr>
        <sz val="10"/>
        <color rgb="FF000000"/>
        <rFont val="Calibri"/>
        <family val="2"/>
      </rPr>
      <t xml:space="preserve">résine plastique du flux préparé ou de la MPR ou type de matériau en cas de tri entre plastique et autre matériau) </t>
    </r>
  </si>
  <si>
    <r>
      <t xml:space="preserve">Matériau sortant 4 (à préciser : </t>
    </r>
    <r>
      <rPr>
        <sz val="10"/>
        <color rgb="FF000000"/>
        <rFont val="Calibri"/>
        <family val="2"/>
      </rPr>
      <t xml:space="preserve">résine plastique du flux préparé ou de la MPR ou type de matériau en cas de tri entre plastique et autre matériau) </t>
    </r>
  </si>
  <si>
    <r>
      <t xml:space="preserve">Matériau sortant 5 (à préciser : </t>
    </r>
    <r>
      <rPr>
        <sz val="10"/>
        <color rgb="FF000000"/>
        <rFont val="Calibri"/>
        <family val="2"/>
      </rPr>
      <t xml:space="preserve">résine plastique du flux préparé ou de la MPR ou type de matériau en cas de tri entre plastique et autre matériau) </t>
    </r>
  </si>
  <si>
    <r>
      <t xml:space="preserve">Matériau sortant 6 (à préciser : </t>
    </r>
    <r>
      <rPr>
        <sz val="10"/>
        <color rgb="FF000000"/>
        <rFont val="Calibri"/>
        <family val="2"/>
      </rPr>
      <t xml:space="preserve">résine plastique du flux préparé ou de la MPR ou type de matériau en cas de tri entre plastique et autre matériau) </t>
    </r>
  </si>
  <si>
    <r>
      <t xml:space="preserve">Matériau sortant 7 (à préciser : </t>
    </r>
    <r>
      <rPr>
        <sz val="10"/>
        <color rgb="FF000000"/>
        <rFont val="Calibri"/>
        <family val="2"/>
      </rPr>
      <t xml:space="preserve">résine plastique du flux préparé ou de la MPR ou type de matériau en cas de tri entre plastique et autre matériau) </t>
    </r>
  </si>
  <si>
    <r>
      <t xml:space="preserve">Matériau sortant 8 (à préciser : </t>
    </r>
    <r>
      <rPr>
        <sz val="10"/>
        <color rgb="FF000000"/>
        <rFont val="Calibri"/>
        <family val="2"/>
      </rPr>
      <t xml:space="preserve">résine plastique du flux préparé ou de la MPR ou type de matériau en cas de tri entre plastique et autre matériau) </t>
    </r>
  </si>
  <si>
    <r>
      <t xml:space="preserve">Matériau sortant 9 (à préciser : </t>
    </r>
    <r>
      <rPr>
        <sz val="10"/>
        <color rgb="FF000000"/>
        <rFont val="Calibri"/>
        <family val="2"/>
      </rPr>
      <t xml:space="preserve">résine plastique du flux préparé ou de la MPR ou type de matériau en cas de tri entre plastique et autre matériau) </t>
    </r>
  </si>
  <si>
    <r>
      <t xml:space="preserve">Matériau sortant 10 (à préciser : </t>
    </r>
    <r>
      <rPr>
        <sz val="10"/>
        <color rgb="FF000000"/>
        <rFont val="Calibri"/>
        <family val="2"/>
      </rPr>
      <t xml:space="preserve">résine plastique du flux préparé ou de la MPR ou type de matériau en cas de tri entre plastique et autre matériau) </t>
    </r>
  </si>
  <si>
    <t>Refus 1</t>
  </si>
  <si>
    <t>Refus 2</t>
  </si>
  <si>
    <t>Refus 3</t>
  </si>
  <si>
    <t>Retombées économiques</t>
  </si>
  <si>
    <t>à compléter au moment du solde de l'opération</t>
  </si>
  <si>
    <t>Commentaires</t>
  </si>
  <si>
    <t>Chiffre d'Affaires (€) créé grâce au projet (prévisionnel) :</t>
  </si>
  <si>
    <t>Chiffre d'Affaires (€) créé grâce au projet (réalisé) :</t>
  </si>
  <si>
    <t>Emplois directs créés grâce au projet (prévisionnel) :</t>
  </si>
  <si>
    <t>Emplois directs créés réalisés grâce au le projet (réalisé) :</t>
  </si>
  <si>
    <t>Emplois directs maintenus grâce au projet (prévisionnel) :</t>
  </si>
  <si>
    <t>Emplois directs maintenus grâce au projet (réalisé) :</t>
  </si>
  <si>
    <r>
      <t>A - DESCRIPTIF TECHNIQUE D'UN PROJET D'</t>
    </r>
    <r>
      <rPr>
        <b/>
        <u/>
        <sz val="20"/>
        <color rgb="FFC00000"/>
        <rFont val="Arial"/>
        <family val="2"/>
      </rPr>
      <t>INCORPORATION</t>
    </r>
    <r>
      <rPr>
        <b/>
        <sz val="20"/>
        <color rgb="FFC00000"/>
        <rFont val="Arial"/>
        <family val="2"/>
      </rPr>
      <t xml:space="preserve"> de MPR</t>
    </r>
  </si>
  <si>
    <t>Descriptif du projet</t>
  </si>
  <si>
    <t>TOTAL</t>
  </si>
  <si>
    <t>Autre</t>
  </si>
  <si>
    <t xml:space="preserve"> (uniquement le tonnage de matières plastiques recyclées pouvant être acheté à un fournisseur de matière)</t>
  </si>
  <si>
    <t>Fournisseur(s) de la MPR incorporée dans le cadre du projet</t>
  </si>
  <si>
    <t>Si connu(s), type(s) de déchets à l'origine de la MPR incorporée dans le cadre du projet</t>
  </si>
  <si>
    <t>B- VOLET FINANCIER</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</si>
  <si>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</si>
  <si>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rgb="FF000000"/>
        <rFont val="Arial"/>
        <family val="2"/>
      </rPr>
      <t>ligne par ligne - chaque poste de dépense</t>
    </r>
    <r>
      <rPr>
        <sz val="10"/>
        <color rgb="FF000000"/>
        <rFont val="Arial"/>
        <family val="2"/>
      </rPr>
      <t>. 
2/ En fin de dépôt sur la plateforme ADEME : vous devrez recopier chacun des</t>
    </r>
    <r>
      <rPr>
        <b/>
        <sz val="10"/>
        <color rgb="FF000000"/>
        <rFont val="Arial"/>
        <family val="2"/>
      </rPr>
      <t xml:space="preserve"> totaux de catégories de dépenses</t>
    </r>
    <r>
      <rPr>
        <sz val="10"/>
        <color rgb="FF000000"/>
        <rFont val="Arial"/>
        <family val="2"/>
      </rPr>
      <t xml:space="preserve"> (ex : Equipements/investissements : Matériel informatique) dans l'onglet "Dépenses prévisionnelles" de la plateforme web de l'ADEME
3/ Lors du dépôt : vous devrez également </t>
    </r>
    <r>
      <rPr>
        <b/>
        <sz val="10"/>
        <color rgb="FF000000"/>
        <rFont val="Arial"/>
        <family val="2"/>
      </rPr>
      <t>déposer ce fichier complété</t>
    </r>
    <r>
      <rPr>
        <sz val="10"/>
        <color rgb="FF000000"/>
        <rFont val="Arial"/>
        <family val="2"/>
      </rPr>
      <t xml:space="preserve">, dans l'onglet "Ajout de documents" </t>
    </r>
  </si>
  <si>
    <t>Informations générales :</t>
  </si>
  <si>
    <t xml:space="preserve">Pour les projets d'incorporation : Matière principalement incorporée :    </t>
  </si>
  <si>
    <t>Matières Premières de Recyclage</t>
  </si>
  <si>
    <t xml:space="preserve">Pour les projets d'incorporation : Type d'incorporation :    </t>
  </si>
  <si>
    <t>Première incorporation de MPR</t>
  </si>
  <si>
    <t xml:space="preserve">Taille de l'entreprise :    </t>
  </si>
  <si>
    <t xml:space="preserve">Localisation :    </t>
  </si>
  <si>
    <t>Les notions de coût total et de dépenses éligibles sont définies à l'article 11.1 des règles générales. Elles sont présentées HTR : hors TVA récupérable auprès du Trésor Public.</t>
  </si>
  <si>
    <t>Lien vers les règles générales de l'ADEME</t>
  </si>
  <si>
    <t>Détail des dépenses</t>
  </si>
  <si>
    <t xml:space="preserve">Poste de dépenses : équipements / Investissements </t>
  </si>
  <si>
    <r>
      <t>Dépenses liées à l'</t>
    </r>
    <r>
      <rPr>
        <b/>
        <u/>
        <sz val="10"/>
        <color rgb="FF000000"/>
        <rFont val="Arial"/>
        <family val="2"/>
      </rPr>
      <t>acquisition de terrains</t>
    </r>
  </si>
  <si>
    <t>Acquisition, crédit-bail ou location</t>
  </si>
  <si>
    <t>Si location, 
durée (en mois)</t>
  </si>
  <si>
    <t xml:space="preserve"> Coût en € HTR</t>
  </si>
  <si>
    <t>Acquisition de terrain</t>
  </si>
  <si>
    <t>Choisir une valeur</t>
  </si>
  <si>
    <t>Autres dépenses à préciser</t>
  </si>
  <si>
    <t>Catégories de dépenses à reporter &gt;&gt;</t>
  </si>
  <si>
    <t>Equipements/investissements : Terrains</t>
  </si>
  <si>
    <r>
      <t xml:space="preserve">Dépenses liées aux </t>
    </r>
    <r>
      <rPr>
        <b/>
        <u/>
        <sz val="10"/>
        <color rgb="FF000000"/>
        <rFont val="Arial"/>
        <family val="2"/>
      </rPr>
      <t>aménagements et constructions</t>
    </r>
  </si>
  <si>
    <t>Aménagement - Voiries Réseaux Divers (VRD)</t>
  </si>
  <si>
    <t>Bâtiments</t>
  </si>
  <si>
    <t>Local technique (base vie)</t>
  </si>
  <si>
    <t>Equipements/investissements : Aménagements et constructions</t>
  </si>
  <si>
    <r>
      <t xml:space="preserve">Dépenses liées aux </t>
    </r>
    <r>
      <rPr>
        <b/>
        <u/>
        <sz val="10"/>
        <color rgb="FF000000"/>
        <rFont val="Arial"/>
        <family val="2"/>
      </rPr>
      <t>équipements de process</t>
    </r>
  </si>
  <si>
    <t>Equipement en pont bascule, contrôles d'accès ...</t>
  </si>
  <si>
    <t>Equipement mobile (compacteur, broyeur, chargeur casier) dédié et sur le site</t>
  </si>
  <si>
    <t>Equipements en convoyeurs</t>
  </si>
  <si>
    <t xml:space="preserve">Equipements en séparateurs (tri optique, trommel, …) </t>
  </si>
  <si>
    <t>Equipements en alvéoles de stockage</t>
  </si>
  <si>
    <t>Equipements de conditionnement : presse à balles, presse à paquet …</t>
  </si>
  <si>
    <t>Autres dépenses d'équipements de recyclage à préciser</t>
  </si>
  <si>
    <t>Equipements/investissements : Équipements process</t>
  </si>
  <si>
    <r>
      <t xml:space="preserve">Dépenses liées aux </t>
    </r>
    <r>
      <rPr>
        <b/>
        <u/>
        <sz val="10"/>
        <color rgb="FF000000"/>
        <rFont val="Arial"/>
        <family val="2"/>
      </rPr>
      <t>équipements de transport</t>
    </r>
  </si>
  <si>
    <t>Equipements en engins mobiles : chargeurs ….</t>
  </si>
  <si>
    <t>Equipements/investissements : Équipements de transport</t>
  </si>
  <si>
    <r>
      <t xml:space="preserve">Dépenses liées au </t>
    </r>
    <r>
      <rPr>
        <b/>
        <u/>
        <sz val="10"/>
        <color rgb="FF000000"/>
        <rFont val="Arial"/>
        <family val="2"/>
      </rPr>
      <t>matériel informatique</t>
    </r>
  </si>
  <si>
    <t>Ordinateurs</t>
  </si>
  <si>
    <t>Equipements/investissements : Matériel informatique</t>
  </si>
  <si>
    <r>
      <t xml:space="preserve">Dépenses liées aux </t>
    </r>
    <r>
      <rPr>
        <b/>
        <u/>
        <sz val="10"/>
        <color rgb="FF000000"/>
        <rFont val="Arial"/>
        <family val="2"/>
      </rPr>
      <t>logiciels et brevets</t>
    </r>
  </si>
  <si>
    <t xml:space="preserve">Logiciels </t>
  </si>
  <si>
    <t>Equipements/investissements : Logiciels et brevets</t>
  </si>
  <si>
    <r>
      <t>Dépenses liées à l'</t>
    </r>
    <r>
      <rPr>
        <b/>
        <u/>
        <sz val="10"/>
        <color rgb="FF000000"/>
        <rFont val="Arial"/>
        <family val="2"/>
      </rPr>
      <t>ingénierie</t>
    </r>
  </si>
  <si>
    <t>Maîtrise d'œuvre (MOE) - prestation externe</t>
  </si>
  <si>
    <t>Assistance à maîtrise d'ouvrage (AMO)</t>
  </si>
  <si>
    <t>Equipements/investissements : Ingénierie</t>
  </si>
  <si>
    <t>Dépenses directes de personnel (salaires chargés non environnés)</t>
  </si>
  <si>
    <r>
      <t xml:space="preserve">Dépenses de </t>
    </r>
    <r>
      <rPr>
        <b/>
        <u/>
        <sz val="10"/>
        <color rgb="FF000000"/>
        <rFont val="Arial"/>
        <family val="2"/>
      </rPr>
      <t>personnel</t>
    </r>
    <r>
      <rPr>
        <b/>
        <sz val="10"/>
        <color rgb="FF000000"/>
        <rFont val="Arial"/>
        <family val="2"/>
      </rPr>
      <t xml:space="preserve"> (salaires chargés non environnés)</t>
    </r>
  </si>
  <si>
    <t>% ETPT affecté à l'opération 
ou Mois/Homme ; Jour/Homme ; 
Heures/Homme</t>
  </si>
  <si>
    <t>Coût unitaire</t>
  </si>
  <si>
    <t>Coût en €</t>
  </si>
  <si>
    <t>Maîtrise d'œuvre (MOE) - réalisée en interne</t>
  </si>
  <si>
    <t>Dépenses directes de personnel</t>
  </si>
  <si>
    <t>Autres dépenses de fonctionnement</t>
  </si>
  <si>
    <r>
      <t xml:space="preserve">Dépenses liés à la </t>
    </r>
    <r>
      <rPr>
        <b/>
        <u/>
        <sz val="10"/>
        <color rgb="FF000000"/>
        <rFont val="Arial"/>
        <family val="2"/>
      </rPr>
      <t>certification des dépenses</t>
    </r>
  </si>
  <si>
    <t>Coût en € HTR</t>
  </si>
  <si>
    <t>Certification des dépenses</t>
  </si>
  <si>
    <t>Fonctionnement : Certification des dépenses</t>
  </si>
  <si>
    <t>Dépenses liées aux actions de formation et communication</t>
  </si>
  <si>
    <t>Formation</t>
  </si>
  <si>
    <t>Communication</t>
  </si>
  <si>
    <t>Fonctionnement : Prestations extérieures - Formation / Communication / Animation</t>
  </si>
  <si>
    <t>Autres dépenses de fonctions</t>
  </si>
  <si>
    <t>Fonctionnement : Autres dépenses</t>
  </si>
  <si>
    <t>C- SYNTHESE DES COÛTS ET
PLAN DE FINANCEMENT</t>
  </si>
  <si>
    <t>Synthèse des coûts et aides prévisionnelles demandées à l'ADEME</t>
  </si>
  <si>
    <t>DEPENSES</t>
  </si>
  <si>
    <t>COÛTS</t>
  </si>
  <si>
    <t>Montant maximum de l'aide ADEME avant analyse</t>
  </si>
  <si>
    <t>Autres dépenses de personnel</t>
  </si>
  <si>
    <t>TOTAL DES DEPENSES</t>
  </si>
  <si>
    <t xml:space="preserve">Aide demandée à l'ADEME :    </t>
  </si>
  <si>
    <t>Plan de financement</t>
  </si>
  <si>
    <t>Financeurs</t>
  </si>
  <si>
    <t>Montants escomptés</t>
  </si>
  <si>
    <t>Aides publiques</t>
  </si>
  <si>
    <t>ADEME</t>
  </si>
  <si>
    <t>Région</t>
  </si>
  <si>
    <t>BPI</t>
  </si>
  <si>
    <t>Sous-total Aides publiques</t>
  </si>
  <si>
    <t>Aides privées</t>
  </si>
  <si>
    <t>Certificats d'Economies d'Energie (CEE)</t>
  </si>
  <si>
    <t>Sous-total Aides privées</t>
  </si>
  <si>
    <t>Auto-financement</t>
  </si>
  <si>
    <t>Autofinancement</t>
  </si>
  <si>
    <t>Prêt</t>
  </si>
  <si>
    <t>Sous-total Autofinancement</t>
  </si>
  <si>
    <t xml:space="preserve">D- L'entreprise est-elle en difficulté au regard de la réglementation européenne ? </t>
  </si>
  <si>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</si>
  <si>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</si>
  <si>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</si>
  <si>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</si>
  <si>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</si>
  <si>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</si>
  <si>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</si>
  <si>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</si>
  <si>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</si>
  <si>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</si>
  <si>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</si>
  <si>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</si>
  <si>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</si>
  <si>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</si>
  <si>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</si>
  <si>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</si>
  <si>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</si>
  <si>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</si>
  <si>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</si>
  <si>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</si>
  <si>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</si>
  <si>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</si>
  <si>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</si>
  <si>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</si>
  <si>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</si>
  <si>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</si>
  <si>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</si>
  <si>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A :</t>
  </si>
  <si>
    <t xml:space="preserve">Emprunts obligataires convertibles </t>
  </si>
  <si>
    <t>DS</t>
  </si>
  <si>
    <t>Autres emprunts obligataires</t>
  </si>
  <si>
    <t>DT</t>
  </si>
  <si>
    <t>Emprunts et dettes auprès établissements de crédit</t>
  </si>
  <si>
    <t>DU</t>
  </si>
  <si>
    <t>Emrpunts et dettes financières diverses</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</si>
  <si>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</si>
  <si>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</si>
  <si>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</si>
  <si>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</si>
  <si>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</si>
  <si>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</si>
  <si>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</si>
  <si>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</si>
  <si>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</si>
  <si>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</si>
  <si>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</si>
  <si>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</si>
  <si>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</si>
  <si>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</si>
  <si>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</si>
  <si>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</si>
  <si>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</si>
  <si>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</si>
  <si>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</si>
  <si>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</si>
  <si>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</si>
  <si>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</si>
  <si>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</si>
  <si>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</si>
  <si>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</si>
  <si>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</si>
  <si>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Je soussigné,</t>
  </si>
  <si>
    <t xml:space="preserve">représentant légal ou dûment habilité de </t>
  </si>
  <si>
    <t xml:space="preserve">certifie que ma structure : </t>
  </si>
  <si>
    <t>Pour une structure répondant à la définition d'entreprise en difficulté, précisez :</t>
  </si>
  <si>
    <t xml:space="preserve">Si micro ou petite entreprise, précisez : </t>
  </si>
  <si>
    <t>Fait à :</t>
  </si>
  <si>
    <t>Le :</t>
  </si>
  <si>
    <t>Hypothèses comptables</t>
  </si>
  <si>
    <t>Taux d'imposition moyen</t>
  </si>
  <si>
    <t>Besoin de fonds de roulement</t>
  </si>
  <si>
    <t>jours de CA*/an</t>
  </si>
  <si>
    <t>Frais d'assurance</t>
  </si>
  <si>
    <t>de la VNC</t>
  </si>
  <si>
    <t>Chronique d'investissement</t>
  </si>
  <si>
    <t>1ère année d'investissement</t>
  </si>
  <si>
    <t>Dernière année d'investissement</t>
  </si>
  <si>
    <t>1ère année d'exploitation</t>
  </si>
  <si>
    <t>Durée de vie de l'investissement, ou à défaut, durée d'amortissement (ans)</t>
  </si>
  <si>
    <t>Année</t>
  </si>
  <si>
    <t>Montant</t>
  </si>
  <si>
    <t>%age de l'investissement dépensé à l'année N</t>
  </si>
  <si>
    <t>Pour toute l'usine</t>
  </si>
  <si>
    <t>(en €)</t>
  </si>
  <si>
    <t>ANNEE</t>
  </si>
  <si>
    <t>DONNEES TECHNIQUES</t>
  </si>
  <si>
    <t>%MPR</t>
  </si>
  <si>
    <t>PRODUITS D'EXPLOITATION</t>
  </si>
  <si>
    <t>Total Produits</t>
  </si>
  <si>
    <t>CHARGES D'EXPLOITATION</t>
  </si>
  <si>
    <t>Variation des stocks de matières premières ou de marchandises</t>
  </si>
  <si>
    <t>Achats non stockés (eau, énergie,…)</t>
  </si>
  <si>
    <t>Entretien et maintenance</t>
  </si>
  <si>
    <t>Traitement Transport déchets</t>
  </si>
  <si>
    <t>Assurance</t>
  </si>
  <si>
    <t>Autres services exterieurs</t>
  </si>
  <si>
    <t>Charges de personnel</t>
  </si>
  <si>
    <t>Impôts, taxes et versements assimilés</t>
  </si>
  <si>
    <t>Total Charges</t>
  </si>
  <si>
    <t>Subvention d'exploitation</t>
  </si>
  <si>
    <t>Excédent brut d'exploitation (EBE)</t>
  </si>
  <si>
    <t>Origine
"post consommation" 
ou "pré-consommation"</t>
  </si>
  <si>
    <t>Chiffre d'Affaires produit 1</t>
  </si>
  <si>
    <t>Chiffre d'Affaires produit 2</t>
  </si>
  <si>
    <t>Régénération : Matières entrantes en année 0 (en tonnes)</t>
  </si>
  <si>
    <t>Régénération : Matières entrantes totales (en tonnes)</t>
  </si>
  <si>
    <t>Régénération : Matières sortantes en année 0 (en tonnes)</t>
  </si>
  <si>
    <t>Incorporation : MPR utilisées en année 0 (en tonnes)</t>
  </si>
  <si>
    <t>Incorporation : Sortant total</t>
  </si>
  <si>
    <t>Achats de matières premières ou de marchandises produit 1</t>
  </si>
  <si>
    <t>Achats de matières premières ou de marchandises produit 2</t>
  </si>
  <si>
    <t>(Renommer si besoin, mais ne pas rajouter de lignes)</t>
  </si>
  <si>
    <t>Autres produits (aide à l'OPEX / subvention de fonctionnement)</t>
  </si>
  <si>
    <r>
      <rPr>
        <b/>
        <sz val="11"/>
        <color rgb="FFFF0000"/>
        <rFont val="Calibri"/>
        <family val="2"/>
      </rPr>
      <t xml:space="preserve">Tonnages sortants
</t>
    </r>
    <r>
      <rPr>
        <sz val="11"/>
        <color rgb="FF000000"/>
        <rFont val="Calibri"/>
        <family val="2"/>
      </rPr>
      <t>après projet (t/an)
ANNEE 2</t>
    </r>
  </si>
  <si>
    <r>
      <rPr>
        <b/>
        <sz val="11"/>
        <color rgb="FFFF0000"/>
        <rFont val="Calibri"/>
        <family val="2"/>
      </rPr>
      <t xml:space="preserve">Tonnages sortants
</t>
    </r>
    <r>
      <rPr>
        <sz val="11"/>
        <color rgb="FF000000"/>
        <rFont val="Calibri"/>
        <family val="2"/>
      </rPr>
      <t>après projet (t/an)
ANNEE 1</t>
    </r>
  </si>
  <si>
    <r>
      <rPr>
        <b/>
        <sz val="11"/>
        <color rgb="FFFF0000"/>
        <rFont val="Calibri"/>
        <family val="2"/>
      </rPr>
      <t xml:space="preserve">Tonnages sortants actuels
</t>
    </r>
    <r>
      <rPr>
        <sz val="11"/>
        <color rgb="FF000000"/>
        <rFont val="Calibri"/>
        <family val="2"/>
      </rPr>
      <t>avant projet (t/an)</t>
    </r>
  </si>
  <si>
    <r>
      <rPr>
        <b/>
        <sz val="11"/>
        <color rgb="FFFF0000"/>
        <rFont val="Calibri"/>
        <family val="2"/>
      </rPr>
      <t xml:space="preserve">Tonnages entrants
</t>
    </r>
    <r>
      <rPr>
        <sz val="11"/>
        <color rgb="FF000000"/>
        <rFont val="Calibri"/>
        <family val="2"/>
      </rPr>
      <t>sortant projet (t/an)
ANNEE 3</t>
    </r>
  </si>
  <si>
    <r>
      <rPr>
        <b/>
        <sz val="11"/>
        <color rgb="FFFF0000"/>
        <rFont val="Calibri"/>
        <family val="2"/>
      </rPr>
      <t xml:space="preserve">Tonnages sortants
</t>
    </r>
    <r>
      <rPr>
        <sz val="11"/>
        <color rgb="FF000000"/>
        <rFont val="Calibri"/>
        <family val="2"/>
      </rPr>
      <t>après projet (t/an)
ANNEE 4</t>
    </r>
  </si>
  <si>
    <r>
      <rPr>
        <b/>
        <sz val="11"/>
        <color rgb="FFFF0000"/>
        <rFont val="Calibri"/>
        <family val="2"/>
      </rPr>
      <t xml:space="preserve">Tonnages sortants
</t>
    </r>
    <r>
      <rPr>
        <sz val="11"/>
        <color rgb="FF000000"/>
        <rFont val="Calibri"/>
        <family val="2"/>
      </rPr>
      <t>après projet (t/an)
 ANNEE 5</t>
    </r>
  </si>
  <si>
    <t>RECYCLAGE</t>
  </si>
  <si>
    <t>VALORISATION</t>
  </si>
  <si>
    <t>INSTALLATION DE STOCKAGE (ENFOUISSEMENT)</t>
  </si>
  <si>
    <t>NON RECYCLEE</t>
  </si>
  <si>
    <t>REEMPLOI (cas spécifique ex: textile) Justifier</t>
  </si>
  <si>
    <t>Refus</t>
  </si>
  <si>
    <t>Régénération : Matières sortantes totales hors refus (en tonnes)</t>
  </si>
  <si>
    <r>
      <rPr>
        <b/>
        <sz val="11"/>
        <color rgb="FFFF0000"/>
        <rFont val="Calibri"/>
        <family val="2"/>
      </rPr>
      <t xml:space="preserve">Tonnage annuel incorporé
</t>
    </r>
    <r>
      <rPr>
        <sz val="11"/>
        <color rgb="FF000000"/>
        <rFont val="Calibri"/>
        <family val="2"/>
      </rPr>
      <t>avant projet (t/an)</t>
    </r>
  </si>
  <si>
    <r>
      <t xml:space="preserve">NOM/NATURE DES FLUX SORTANTS
</t>
    </r>
    <r>
      <rPr>
        <i/>
        <sz val="9"/>
        <color rgb="FF000000"/>
        <rFont val="Calibri"/>
        <family val="2"/>
      </rPr>
      <t>distinguer les flux par origine, client et/ou résine majoritaire par exemple</t>
    </r>
  </si>
  <si>
    <t>MATIERE PREMIERE VIERGE</t>
  </si>
  <si>
    <t>MATIERE PREMIERE RECYCLEE</t>
  </si>
  <si>
    <t>CHUTES INTERNES</t>
  </si>
  <si>
    <t>Incorporation : MPV</t>
  </si>
  <si>
    <t>Incorporation : Rebus</t>
  </si>
  <si>
    <t>TOTAL GENERAL</t>
  </si>
  <si>
    <t>Poste de dépenses : acquisiton, aménagement et travaux</t>
  </si>
  <si>
    <t>Nombre ETP</t>
  </si>
  <si>
    <t>Salaire moyen estimé par salarié</t>
  </si>
  <si>
    <r>
      <t xml:space="preserve">NOM/NATURE DES FLUX 
</t>
    </r>
    <r>
      <rPr>
        <i/>
        <sz val="9"/>
        <color rgb="FF000000"/>
        <rFont val="Calibri"/>
        <family val="2"/>
      </rPr>
      <t>distinguer les flux par origine, client et/ou résine majoritaire par exemple</t>
    </r>
  </si>
  <si>
    <t>Régénération : Prix moyen de revente MPR à la tonne</t>
  </si>
  <si>
    <t>Compte d'exploitation prévisionnel au borne du projet</t>
  </si>
  <si>
    <t>Année de démarrage du compte de résultat</t>
  </si>
  <si>
    <r>
      <t xml:space="preserve">NOTICE de l'annexe 4  de l'Appel à Projets "ORMAT" - Axe 2 </t>
    </r>
    <r>
      <rPr>
        <b/>
        <u/>
        <sz val="20"/>
        <color rgb="FFC00000"/>
        <rFont val="Arial"/>
        <family val="2"/>
      </rPr>
      <t>investissements</t>
    </r>
  </si>
  <si>
    <t>Merci de renommer ce fichier en remplaçant "Thème Matériau" et "Nom Projet" par la thématique et le nom effectifs de votre projet dans la dénomination du fichier.</t>
  </si>
  <si>
    <r>
      <t>Les c</t>
    </r>
    <r>
      <rPr>
        <b/>
        <sz val="11"/>
        <color rgb="FF000000"/>
        <rFont val="Calibri"/>
        <family val="2"/>
      </rPr>
      <t>ellules que vous devez compléter</t>
    </r>
    <r>
      <rPr>
        <sz val="11"/>
        <color rgb="FF000000"/>
        <rFont val="Calibri"/>
        <family val="2"/>
      </rPr>
      <t xml:space="preserve"> sont sur un fonds bleu clair comme suit :</t>
    </r>
  </si>
  <si>
    <t xml:space="preserve">Tous les onglets A, B, C,D et E comportent des cellules à compléter.  Une partie d'entre elles font l'objet de listes déroulantes pour accélérer le remplissage. Si vous ne correspondez à aucune catégorie de la liste déroulante, mettez le choix le plus proche et apporter une précision dans la zone de texte "Descriptif du projet" </t>
  </si>
  <si>
    <t xml:space="preserve">Concernant l'onglet A : </t>
  </si>
  <si>
    <r>
      <rPr>
        <b/>
        <u/>
        <sz val="11"/>
        <rFont val="Calibri"/>
        <family val="2"/>
        <scheme val="minor"/>
      </rPr>
      <t xml:space="preserve">CAS 1 : </t>
    </r>
    <r>
      <rPr>
        <sz val="11"/>
        <rFont val="Calibri"/>
        <family val="2"/>
        <scheme val="minor"/>
      </rPr>
      <t xml:space="preserve">votre projet vise les étapes de surtri / préparation / contrôle qualité de matière déchets ou production de Matière Première de Recyclage MPR (régnénération / recyclage),
--&gt;  Remplir l'onglet "A-Projet_prepa_régénération"SI </t>
    </r>
  </si>
  <si>
    <r>
      <rPr>
        <b/>
        <u/>
        <sz val="11"/>
        <rFont val="Calibri"/>
        <family val="2"/>
        <scheme val="minor"/>
      </rPr>
      <t xml:space="preserve">CAS 2 : </t>
    </r>
    <r>
      <rPr>
        <sz val="11"/>
        <rFont val="Calibri"/>
        <family val="2"/>
        <scheme val="minor"/>
      </rPr>
      <t>votre projet vise le reconditionnement ou le remanufacturing de batteries usagées
--&gt; Remplir l'onglet "A-Projet_prepa_régénération" si votre projet vise le reconditionnement ou le remanufacturing de batteries usagées.
--&gt;  Il est possible d'adapter cet onglet si besoin en décrivant les flux en unités (nombre de batteries) plutôt qu'en tonnes</t>
    </r>
  </si>
  <si>
    <r>
      <rPr>
        <b/>
        <u/>
        <sz val="11"/>
        <rFont val="Calibri"/>
        <family val="2"/>
        <scheme val="minor"/>
      </rPr>
      <t>CAS 3 :</t>
    </r>
    <r>
      <rPr>
        <sz val="11"/>
        <rFont val="Calibri"/>
        <family val="2"/>
        <scheme val="minor"/>
      </rPr>
      <t xml:space="preserve">  votre projet vise l'incorporation de MPR.
--&gt; Remplir l'onglet "A-Projet_incorporationMPR" </t>
    </r>
  </si>
  <si>
    <r>
      <rPr>
        <b/>
        <u/>
        <sz val="11"/>
        <rFont val="Calibri"/>
        <family val="2"/>
        <scheme val="minor"/>
      </rPr>
      <t xml:space="preserve">CAS 4 : </t>
    </r>
    <r>
      <rPr>
        <sz val="11"/>
        <rFont val="Calibri"/>
        <family val="2"/>
        <scheme val="minor"/>
      </rPr>
      <t xml:space="preserve">votre projet porte à la fois sur les étapes de surtri, production et incorporation de MPR
--&gt; Remplir les 2 onglets "A-Projet_prepa_régénération" ET "A-Projet_incorporationMPR" </t>
    </r>
  </si>
  <si>
    <r>
      <t xml:space="preserve">Il est important, quel que soit le projet, </t>
    </r>
    <r>
      <rPr>
        <b/>
        <sz val="11"/>
        <rFont val="Calibri"/>
        <family val="2"/>
        <scheme val="minor"/>
      </rPr>
      <t>d'indiquer la "Thématique Matériau"  en premier lorsque vous remplissez l'onglet "A-Projet"</t>
    </r>
  </si>
  <si>
    <r>
      <rPr>
        <b/>
        <u/>
        <sz val="11"/>
        <color rgb="FF000000"/>
        <rFont val="Calibri"/>
        <family val="2"/>
      </rPr>
      <t>Pour les quelques cas de projets multipartenaires</t>
    </r>
    <r>
      <rPr>
        <u/>
        <sz val="11"/>
        <color rgb="FF000000"/>
        <rFont val="Calibri"/>
        <family val="2"/>
      </rPr>
      <t>,</t>
    </r>
    <r>
      <rPr>
        <sz val="11"/>
        <color rgb="FF000000"/>
        <rFont val="Calibri"/>
        <family val="2"/>
      </rPr>
      <t xml:space="preserve"> conserver un seul onglet "A" en mettant le nom de l'entreprise pilote ou cheffe de file. Puis dupliquez les onglet B, C, D, E pour chaque partenaire. Chaque partenaire remplit ses onglets B, C, D, E</t>
    </r>
  </si>
  <si>
    <r>
      <rPr>
        <b/>
        <u/>
        <sz val="11"/>
        <color rgb="FF000000"/>
        <rFont val="Calibri"/>
        <family val="2"/>
      </rPr>
      <t xml:space="preserve">Pour les projets de plus de 1 M€ de dépenses totales d'investissement, </t>
    </r>
    <r>
      <rPr>
        <sz val="11"/>
        <color rgb="FF000000"/>
        <rFont val="Calibri"/>
        <family val="2"/>
      </rPr>
      <t>merci de remplir l'onglet F.</t>
    </r>
  </si>
  <si>
    <r>
      <t>La Déclaration de Santé Financière et la Déclaration d'Aides de Minimis sont à imprimer,</t>
    </r>
    <r>
      <rPr>
        <b/>
        <sz val="11"/>
        <color rgb="FF000000"/>
        <rFont val="Calibri"/>
        <family val="2"/>
      </rPr>
      <t xml:space="preserve"> faire signer par le représentant légal de l'entreprise</t>
    </r>
    <r>
      <rPr>
        <sz val="11"/>
        <color rgb="FF000000"/>
        <rFont val="Calibri"/>
        <family val="2"/>
      </rPr>
      <t>, et scanner pour ajout au dossier (ou PDF avec outil de signature électronique), pour chaque entreprise en cas de projet multipartenaires.</t>
    </r>
  </si>
  <si>
    <t>En cas de difficulté de compréhension ou de remplissage, veuillez contacter votre référent en DR -voir Annexe en fin de Cahier des Charges de l'Appel à Projets pour le contact.</t>
  </si>
  <si>
    <r>
      <t xml:space="preserve">A - DESCRIPTIF TECHNIQUE D'UN PROJET DE </t>
    </r>
    <r>
      <rPr>
        <b/>
        <u/>
        <sz val="20"/>
        <color rgb="FFC00000"/>
        <rFont val="Arial"/>
        <family val="2"/>
      </rPr>
      <t>TR</t>
    </r>
    <r>
      <rPr>
        <b/>
        <sz val="20"/>
        <color rgb="FFC00000"/>
        <rFont val="Arial"/>
        <family val="2"/>
      </rPr>
      <t xml:space="preserve">I et/ou </t>
    </r>
    <r>
      <rPr>
        <b/>
        <u/>
        <sz val="20"/>
        <color rgb="FFC00000"/>
        <rFont val="Arial"/>
        <family val="2"/>
      </rPr>
      <t>PREPARATION</t>
    </r>
    <r>
      <rPr>
        <b/>
        <sz val="20"/>
        <color rgb="FFC00000"/>
        <rFont val="Arial"/>
        <family val="2"/>
      </rPr>
      <t xml:space="preserve"> et/ou </t>
    </r>
    <r>
      <rPr>
        <b/>
        <u/>
        <sz val="20"/>
        <color rgb="FFC00000"/>
        <rFont val="Arial"/>
        <family val="2"/>
      </rPr>
      <t xml:space="preserve">PRODUCTION DE Matière Première de Recyclage
Remplir également cet onglet s'il s'agit d'un projet de reconditionnement ou de remanufacture de batteries
</t>
    </r>
  </si>
  <si>
    <t>La déclaration dans la partie 2 de cet onglet doit être complétée, imprimée, signée par le représentant légal puis scannée et jointe dans le dossier</t>
  </si>
  <si>
    <t>1) VÉRIFICATION DES RATIOS FINANCIERS</t>
  </si>
  <si>
    <t>2) DÉCLARATION SUR LA SANTÉ FINANCIÈRE</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</si>
  <si>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</si>
  <si>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r>
      <t>est une entreprise devenue en difficulté au sens de la réglementation communautaire</t>
    </r>
    <r>
      <rPr>
        <b/>
        <sz val="11"/>
        <color theme="1"/>
        <rFont val="Arial"/>
        <family val="2"/>
      </rPr>
      <t xml:space="preserve"> </t>
    </r>
    <r>
      <rPr>
        <u/>
        <sz val="11"/>
        <color theme="1"/>
        <rFont val="Arial"/>
        <family val="2"/>
      </rPr>
      <t>entre le 01/01/2021 et le 30/06/2022</t>
    </r>
  </si>
  <si>
    <r>
      <t>est une entreprise devenue en difficulté au sens de la réglementation communautaire</t>
    </r>
    <r>
      <rPr>
        <u/>
        <sz val="11"/>
        <color theme="1"/>
        <rFont val="Arial"/>
        <family val="2"/>
      </rPr>
      <t xml:space="preserve"> après le 30/06/2021 :</t>
    </r>
  </si>
  <si>
    <r>
      <t xml:space="preserve">est devenue en difficulté </t>
    </r>
    <r>
      <rPr>
        <b/>
        <sz val="11"/>
        <color theme="1"/>
        <rFont val="Arial"/>
        <family val="2"/>
      </rPr>
      <t>avant le 31/12/2021</t>
    </r>
    <r>
      <rPr>
        <sz val="11"/>
        <color theme="1"/>
        <rFont val="Arial"/>
        <family val="2"/>
      </rPr>
      <t xml:space="preserve"> et ne fait pas l'objet d'une procédure collective d'insolvabilité en vertu du droit national (sauvegarde, redressement ou liquidation judiciaires) ET n'a pas bénéficié d'une aide au sauvetage ou d'une aide à la restructuration</t>
    </r>
  </si>
  <si>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</si>
  <si>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t>DECLARATION DES AIDES DE MINIMIS</t>
  </si>
  <si>
    <r>
      <rPr>
        <b/>
        <sz val="12"/>
        <color theme="1"/>
        <rFont val="Calibri"/>
        <family val="2"/>
        <scheme val="minor"/>
      </rPr>
      <t>entreprise unique</t>
    </r>
    <r>
      <rPr>
        <sz val="12"/>
        <color theme="1"/>
        <rFont val="Calibri"/>
        <family val="2"/>
        <scheme val="minor"/>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</si>
  <si>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</si>
  <si>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</si>
  <si>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</si>
  <si>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1"/>
        <color theme="1"/>
        <rFont val="Calibri"/>
        <family val="2"/>
        <scheme val="minor"/>
      </rPr>
      <t>Consignes pour le remplissage :</t>
    </r>
    <r>
      <rPr>
        <sz val="11"/>
        <color rgb="FF000000"/>
        <rFont val="Calibri"/>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</si>
  <si>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</si>
  <si>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</si>
  <si>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</si>
  <si>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</si>
  <si>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</si>
  <si>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</si>
  <si>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</si>
  <si>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</si>
  <si>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</si>
  <si>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</si>
  <si>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</si>
  <si>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</si>
  <si>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</si>
  <si>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</si>
  <si>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</si>
  <si>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t>Contact en charge de votre dossier (Nom, prénom, mail, fonction, numéro de téléphone)</t>
  </si>
  <si>
    <t>Représentant légal de l'entité concernée (Nom, prénom, mail, fonction, numéro de téléphone)</t>
  </si>
  <si>
    <t>Eco-organismes</t>
  </si>
  <si>
    <t>Financement</t>
  </si>
  <si>
    <t>Crédit-Bail (si plusieurs crédits-bailleurs, autant que possible une ligne par crédit-bailleur )</t>
  </si>
  <si>
    <t xml:space="preserve">Autre </t>
  </si>
  <si>
    <t>Indiquer ici les aides à l'investissement. Les aides au fonctionnement sont à reporter uniquement dans l'onglet E.</t>
  </si>
  <si>
    <t>THEMATIQUE</t>
  </si>
  <si>
    <t>Sous-type de matériau</t>
  </si>
  <si>
    <t>Type de débouché de la MPR incorporée</t>
  </si>
  <si>
    <t>Si connu, provenance du déchet dont est issue la MPR</t>
  </si>
  <si>
    <r>
      <t xml:space="preserve">Type d'opérations visées par le projet 
</t>
    </r>
    <r>
      <rPr>
        <i/>
        <sz val="10"/>
        <color rgb="FF000000"/>
        <rFont val="Calibri"/>
        <family val="2"/>
      </rPr>
      <t>(si plusieurs étapes concernées, possibilité d'indiquer jusqu'à 3 étapes dans les 3 cases bleues suivantes)</t>
    </r>
  </si>
  <si>
    <t>Objectif global du projet :</t>
  </si>
  <si>
    <t>Objectif relatif à l'incorporation :</t>
  </si>
  <si>
    <t>Matériau 1 (préciser le type exact : ex : palladium, résine PEHD, …)</t>
  </si>
  <si>
    <t>Matériau 2 (préciser le type de résine)</t>
  </si>
  <si>
    <t>Matériau 3 (préciser le type de résine)</t>
  </si>
  <si>
    <t>Matériau 4 (préciser le type de résine)</t>
  </si>
  <si>
    <t>Matériau 5 (préciser le type de résine)</t>
  </si>
  <si>
    <t>Matériau 6 (préciser le type de résine)</t>
  </si>
  <si>
    <t>Matériau 7 (préciser le type de résine)</t>
  </si>
  <si>
    <r>
      <t xml:space="preserve">F- Compte d'exploitation prévisionnel
A remplir </t>
    </r>
    <r>
      <rPr>
        <b/>
        <u/>
        <sz val="16"/>
        <color rgb="FFC00000"/>
        <rFont val="Arial"/>
        <family val="2"/>
      </rPr>
      <t>uniquement pour les dossiers supérieurs ou égaux à 1 M€ de coûts totaux</t>
    </r>
  </si>
  <si>
    <r>
      <rPr>
        <b/>
        <sz val="11"/>
        <color rgb="FFFF0000"/>
        <rFont val="Calibri"/>
        <family val="2"/>
      </rPr>
      <t xml:space="preserve">Tonnage annuel prévisionnel incorporé
</t>
    </r>
    <r>
      <rPr>
        <sz val="11"/>
        <color rgb="FF000000"/>
        <rFont val="Calibri"/>
        <family val="2"/>
      </rPr>
      <t>après projet (t/an)
ANNEE 1</t>
    </r>
  </si>
  <si>
    <r>
      <rPr>
        <b/>
        <sz val="11"/>
        <color rgb="FFFF0000"/>
        <rFont val="Calibri"/>
        <family val="2"/>
      </rPr>
      <t xml:space="preserve">Tonnage annuel prévisionnel incorporé
</t>
    </r>
    <r>
      <rPr>
        <sz val="11"/>
        <color rgb="FF000000"/>
        <rFont val="Calibri"/>
        <family val="2"/>
      </rPr>
      <t>après projet (t/an)
ANNEE 2</t>
    </r>
  </si>
  <si>
    <r>
      <rPr>
        <b/>
        <sz val="11"/>
        <color rgb="FFFF0000"/>
        <rFont val="Calibri"/>
        <family val="2"/>
      </rPr>
      <t xml:space="preserve">Tonnage annuel prévisionnel incorporé
</t>
    </r>
    <r>
      <rPr>
        <sz val="11"/>
        <color rgb="FF000000"/>
        <rFont val="Calibri"/>
        <family val="2"/>
      </rPr>
      <t>sortant projet (t/an)
ANNEE 3</t>
    </r>
  </si>
  <si>
    <r>
      <rPr>
        <b/>
        <sz val="11"/>
        <color rgb="FFFF0000"/>
        <rFont val="Calibri"/>
        <family val="2"/>
      </rPr>
      <t xml:space="preserve">Tonnage annuel prévisionnel incorporé
</t>
    </r>
    <r>
      <rPr>
        <sz val="11"/>
        <color rgb="FF000000"/>
        <rFont val="Calibri"/>
        <family val="2"/>
      </rPr>
      <t>après projet (t/an)
ANNEE 4</t>
    </r>
  </si>
  <si>
    <r>
      <rPr>
        <b/>
        <sz val="11"/>
        <color rgb="FFFF0000"/>
        <rFont val="Calibri"/>
        <family val="2"/>
      </rPr>
      <t xml:space="preserve">Tonnage annuel prévisionnel incorporé
</t>
    </r>
    <r>
      <rPr>
        <sz val="11"/>
        <color rgb="FF000000"/>
        <rFont val="Calibri"/>
        <family val="2"/>
      </rPr>
      <t>après projet (t/an)
 ANNEE 5</t>
    </r>
  </si>
  <si>
    <t>Tonnage annuel de matières plastiques recyclées externes incorporé visé par le projet :</t>
  </si>
  <si>
    <t>Information complémentaire sur les données d'investissements aider la compréhension</t>
  </si>
  <si>
    <t>Lien pour les zones AFR : https://dgcl-sdcat.maps.arcgis.com/apps/instant/interactivelegend/index.html?appid=2fff2a5e62904ff5930d15a7d3d16872</t>
  </si>
  <si>
    <r>
      <rPr>
        <b/>
        <sz val="11"/>
        <color rgb="FFFF0000"/>
        <rFont val="Calibri"/>
        <family val="2"/>
      </rPr>
      <t xml:space="preserve">Tonnages entrants
</t>
    </r>
    <r>
      <rPr>
        <sz val="11"/>
        <color rgb="FF000000"/>
        <rFont val="Calibri"/>
        <family val="2"/>
      </rPr>
      <t>après projet (t/an)
ANNEE 1</t>
    </r>
  </si>
  <si>
    <t>Régénération : Matières supplémentaires entrantes sur la nouvelle installation (en tonnes)</t>
  </si>
  <si>
    <t>Régénération : Matières sortantes supplémentaires sur la nouvelle installation (en tonnes)</t>
  </si>
  <si>
    <t>Incorporation : MPR supplémentaires utilisées sur la nouvelle installation (en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</si>
</sst>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164" formatCode="#,##0.0&quot; t/an&quot;"/>
    <numFmt numFmtId="165" formatCode="0.0%"/>
    <numFmt numFmtId="166" formatCode="&quot; &quot;* #,##0&quot; &quot;[$€-40C]&quot; &quot;;&quot;-&quot;* #,##0&quot; &quot;[$€-40C]&quot; &quot;;&quot; &quot;* &quot;-&quot;#&quot; &quot;[$€-40C]&quot; &quot;;&quot; &quot;@&quot; &quot;"/>
    <numFmt numFmtId="167" formatCode="&quot; &quot;* #,##0&quot; &quot;;&quot;-&quot;* #,##0&quot; &quot;;&quot; &quot;* &quot;-&quot;#&quot; &quot;;&quot; &quot;@&quot; &quot;"/>
    <numFmt numFmtId="168" formatCode="#,##0.00&quot; &quot;[$€-40C]"/>
    <numFmt numFmtId="169" formatCode="&quot; &quot;* #,##0.00&quot; &quot;[$€-40C]&quot; &quot;;&quot;-&quot;* #,##0.00&quot; &quot;[$€-40C]&quot; &quot;;&quot; &quot;* &quot;-&quot;#&quot; &quot;[$€-40C]&quot; &quot;;&quot; &quot;@&quot; &quot;"/>
    <numFmt numFmtId="170" formatCode="#,##0&quot; &quot;;&quot;-&quot;#,##0&quot; &quot;"/>
    <numFmt numFmtId="171" formatCode="#,##0.00&quot; &quot;;&quot;-&quot;#,##0.00&quot; &quot;"/>
    <numFmt numFmtId="172" formatCode="0&quot; ans&quot;"/>
    <numFmt numFmtId="173" formatCode="&quot; &quot;* #,##0.00&quot;   &quot;;&quot;-&quot;* #,##0.00&quot;   &quot;;&quot; &quot;* &quot;-&quot;#&quot;   &quot;;&quot; &quot;@&quot; &quot;"/>
    <numFmt numFmtId="174" formatCode="0.0"/>
    <numFmt numFmtId="175" formatCode="&quot; &quot;* #,##0.00&quot; &quot;;&quot;-&quot;* #,##0.00&quot; &quot;;&quot; &quot;* &quot;-&quot;#&quot; &quot;;&quot; &quot;@&quot; &quot;"/>
    <numFmt numFmtId="176" formatCode="[$-F800]dddd\,\ mmmm\ dd\,\ yyyy"/>
  </numFmts>
  <fonts count="88" x14ac:knownFonts="1">
    <font>
      <sz val="11"/>
      <color rgb="FF000000"/>
      <name val="Calibri"/>
      <family val="2"/>
    </font>
    <font>
      <sz val="11"/>
      <color theme="1"/>
      <name val="Calibri"/>
      <family val="2"/>
      <scheme val="minor"/>
    </font>
    <font>
      <sz val="11"/>
      <color rgb="FF000000"/>
      <name val="Calibri"/>
      <family val="2"/>
    </font>
    <font>
      <i/>
      <sz val="11"/>
      <color rgb="FF808080"/>
      <name val="Calibri"/>
      <family val="2"/>
    </font>
    <font>
      <sz val="11"/>
      <color rgb="FF9C0006"/>
      <name val="Calibri"/>
      <family val="2"/>
    </font>
    <font>
      <sz val="11"/>
      <color rgb="FFFFFFFF"/>
      <name val="Calibri"/>
      <family val="2"/>
    </font>
    <font>
      <sz val="11"/>
      <color rgb="FFFF0000"/>
      <name val="Calibri"/>
      <family val="2"/>
    </font>
    <font>
      <u/>
      <sz val="11"/>
      <color rgb="FF0563C1"/>
      <name val="Calibri"/>
      <family val="2"/>
    </font>
    <font>
      <sz val="10"/>
      <color rgb="FF000000"/>
      <name val="Arial"/>
      <family val="2"/>
    </font>
    <font>
      <sz val="11"/>
      <color rgb="FF000000"/>
      <name val="Arial"/>
      <family val="2"/>
    </font>
    <font>
      <b/>
      <sz val="20"/>
      <color rgb="FFC00000"/>
      <name val="Arial"/>
      <family val="2"/>
    </font>
    <font>
      <b/>
      <sz val="16"/>
      <color rgb="FFC00000"/>
      <name val="Arial"/>
      <family val="2"/>
    </font>
    <font>
      <b/>
      <sz val="18"/>
      <color rgb="FFFFFFFF"/>
      <name val="Arial"/>
      <family val="2"/>
    </font>
    <font>
      <b/>
      <sz val="11"/>
      <color rgb="FF000000"/>
      <name val="Calibri"/>
      <family val="2"/>
    </font>
    <font>
      <b/>
      <u/>
      <sz val="20"/>
      <color rgb="FFC00000"/>
      <name val="Arial"/>
      <family val="2"/>
    </font>
    <font>
      <i/>
      <sz val="11"/>
      <color rgb="FF000000"/>
      <name val="Calibri"/>
      <family val="2"/>
    </font>
    <font>
      <sz val="18"/>
      <color rgb="FFFFFFFF"/>
      <name val="Arial"/>
      <family val="2"/>
    </font>
    <font>
      <sz val="14"/>
      <color rgb="FFFFFFFF"/>
      <name val="Arial"/>
      <family val="2"/>
    </font>
    <font>
      <i/>
      <sz val="10"/>
      <color rgb="FF000000"/>
      <name val="Arial"/>
      <family val="2"/>
    </font>
    <font>
      <b/>
      <sz val="14"/>
      <color rgb="FF000000"/>
      <name val="Arial"/>
      <family val="2"/>
    </font>
    <font>
      <i/>
      <sz val="9"/>
      <color rgb="FF000000"/>
      <name val="Calibri"/>
      <family val="2"/>
    </font>
    <font>
      <b/>
      <sz val="11"/>
      <color rgb="FFFF0000"/>
      <name val="Calibri"/>
      <family val="2"/>
    </font>
    <font>
      <sz val="10"/>
      <color rgb="FF000000"/>
      <name val="Calibri"/>
      <family val="2"/>
    </font>
    <font>
      <i/>
      <sz val="10"/>
      <color rgb="FF000000"/>
      <name val="Calibri"/>
      <family val="2"/>
    </font>
    <font>
      <b/>
      <sz val="10"/>
      <color rgb="FF000000"/>
      <name val="Calibri"/>
      <family val="2"/>
    </font>
    <font>
      <b/>
      <sz val="10"/>
      <color rgb="FF000000"/>
      <name val="Arial"/>
      <family val="2"/>
    </font>
    <font>
      <b/>
      <u/>
      <sz val="10"/>
      <color rgb="FF000000"/>
      <name val="Arial"/>
      <family val="2"/>
    </font>
    <font>
      <sz val="10"/>
      <color rgb="FFFFFFFF"/>
      <name val="Arial"/>
      <family val="2"/>
    </font>
    <font>
      <b/>
      <sz val="10"/>
      <color rgb="FFFFFFFF"/>
      <name val="Arial"/>
      <family val="2"/>
    </font>
    <font>
      <sz val="10"/>
      <color rgb="FF4472C4"/>
      <name val="Arial"/>
      <family val="2"/>
    </font>
    <font>
      <b/>
      <u/>
      <sz val="10"/>
      <color rgb="FF002060"/>
      <name val="Arial"/>
      <family val="2"/>
    </font>
    <font>
      <u/>
      <sz val="10"/>
      <color rgb="FF0563C1"/>
      <name val="Arial"/>
      <family val="2"/>
    </font>
    <font>
      <b/>
      <sz val="16"/>
      <color rgb="FFFFFFFF"/>
      <name val="Arial"/>
      <family val="2"/>
    </font>
    <font>
      <b/>
      <sz val="10"/>
      <color rgb="FFC00000"/>
      <name val="Arial"/>
      <family val="2"/>
    </font>
    <font>
      <sz val="4"/>
      <color rgb="FFFFFFFF"/>
      <name val="Arial"/>
      <family val="2"/>
    </font>
    <font>
      <sz val="4"/>
      <color rgb="FF000000"/>
      <name val="Arial"/>
      <family val="2"/>
    </font>
    <font>
      <b/>
      <sz val="4"/>
      <color rgb="FFC00000"/>
      <name val="Arial"/>
      <family val="2"/>
    </font>
    <font>
      <sz val="4"/>
      <color rgb="FF808080"/>
      <name val="Arial"/>
      <family val="2"/>
    </font>
    <font>
      <b/>
      <sz val="10"/>
      <color rgb="FFFF0000"/>
      <name val="Arial"/>
      <family val="2"/>
    </font>
    <font>
      <sz val="14"/>
      <color rgb="FF000000"/>
      <name val="Arial"/>
      <family val="2"/>
    </font>
    <font>
      <b/>
      <sz val="11"/>
      <color rgb="FF000000"/>
      <name val="Tahoma"/>
      <family val="2"/>
    </font>
    <font>
      <b/>
      <sz val="11"/>
      <color rgb="FF000000"/>
      <name val="Arial"/>
      <family val="2"/>
    </font>
    <font>
      <b/>
      <sz val="11"/>
      <color rgb="FFFFFFFF"/>
      <name val="Arial"/>
      <family val="2"/>
    </font>
    <font>
      <b/>
      <sz val="11"/>
      <color rgb="FF16365C"/>
      <name val="Arial"/>
      <family val="2"/>
    </font>
    <font>
      <b/>
      <sz val="11"/>
      <color rgb="FF92D050"/>
      <name val="Arial"/>
      <family val="2"/>
    </font>
    <font>
      <sz val="8"/>
      <color rgb="FF000000"/>
      <name val="Arial"/>
      <family val="2"/>
    </font>
    <font>
      <b/>
      <sz val="8"/>
      <color rgb="FFFFFFFF"/>
      <name val="Arial"/>
      <family val="2"/>
    </font>
    <font>
      <b/>
      <sz val="8"/>
      <color rgb="FF000000"/>
      <name val="Arial"/>
      <family val="2"/>
    </font>
    <font>
      <sz val="10"/>
      <color rgb="FF000000"/>
      <name val="Tahoma"/>
      <family val="2"/>
    </font>
    <font>
      <b/>
      <sz val="10"/>
      <color rgb="FF000000"/>
      <name val="Tahoma"/>
      <family val="2"/>
    </font>
    <font>
      <i/>
      <sz val="8"/>
      <color rgb="FFFF0000"/>
      <name val="Arial"/>
      <family val="2"/>
    </font>
    <font>
      <sz val="10"/>
      <color rgb="FFC0C0C0"/>
      <name val="Arial"/>
      <family val="2"/>
    </font>
    <font>
      <sz val="9"/>
      <color indexed="81"/>
      <name val="Tahoma"/>
      <family val="2"/>
    </font>
    <font>
      <sz val="8"/>
      <name val="Calibri"/>
      <family val="2"/>
    </font>
    <font>
      <b/>
      <sz val="10"/>
      <name val="Arial"/>
      <family val="2"/>
    </font>
    <font>
      <b/>
      <sz val="9"/>
      <color rgb="FF000000"/>
      <name val="Arial"/>
      <family val="2"/>
    </font>
    <font>
      <b/>
      <sz val="12"/>
      <color rgb="FF000000"/>
      <name val="Arial"/>
      <family val="2"/>
    </font>
    <font>
      <b/>
      <sz val="16"/>
      <color rgb="FF000000"/>
      <name val="Calibri"/>
      <family val="2"/>
    </font>
    <font>
      <b/>
      <sz val="11"/>
      <color theme="0"/>
      <name val="Calibri"/>
      <family val="2"/>
      <scheme val="minor"/>
    </font>
    <font>
      <b/>
      <sz val="11"/>
      <color theme="1"/>
      <name val="Calibri"/>
      <family val="2"/>
      <scheme val="minor"/>
    </font>
    <font>
      <b/>
      <sz val="11"/>
      <name val="Calibri"/>
      <family val="2"/>
      <scheme val="minor"/>
    </font>
    <font>
      <b/>
      <u/>
      <sz val="11"/>
      <name val="Calibri"/>
      <family val="2"/>
      <scheme val="minor"/>
    </font>
    <font>
      <sz val="11"/>
      <name val="Calibri"/>
      <family val="2"/>
      <scheme val="minor"/>
    </font>
    <font>
      <b/>
      <u/>
      <sz val="11"/>
      <color rgb="FF000000"/>
      <name val="Calibri"/>
      <family val="2"/>
    </font>
    <font>
      <u/>
      <sz val="11"/>
      <color rgb="FF000000"/>
      <name val="Calibri"/>
      <family val="2"/>
    </font>
    <font>
      <b/>
      <i/>
      <u/>
      <sz val="11"/>
      <color rgb="FFC00000"/>
      <name val="Arial"/>
      <family val="2"/>
    </font>
    <font>
      <sz val="11"/>
      <color theme="1"/>
      <name val="Arial"/>
      <family val="2"/>
    </font>
    <font>
      <sz val="12"/>
      <color theme="1"/>
      <name val="Arial"/>
      <family val="2"/>
    </font>
    <font>
      <b/>
      <sz val="11"/>
      <color theme="1"/>
      <name val="Arial"/>
      <family val="2"/>
    </font>
    <font>
      <u/>
      <sz val="11"/>
      <color theme="1"/>
      <name val="Arial"/>
      <family val="2"/>
    </font>
    <font>
      <b/>
      <u/>
      <sz val="11"/>
      <color theme="1"/>
      <name val="Arial"/>
      <family val="2"/>
    </font>
    <font>
      <sz val="10"/>
      <color theme="1"/>
      <name val="Arial"/>
      <family val="2"/>
    </font>
    <font>
      <i/>
      <sz val="10"/>
      <color theme="1"/>
      <name val="Arial"/>
      <family val="2"/>
    </font>
    <font>
      <u/>
      <sz val="11"/>
      <color theme="10"/>
      <name val="Calibri"/>
      <family val="2"/>
      <scheme val="minor"/>
    </font>
    <font>
      <u/>
      <sz val="11"/>
      <color theme="10"/>
      <name val="Arial"/>
      <family val="2"/>
    </font>
    <font>
      <b/>
      <sz val="20"/>
      <color theme="0"/>
      <name val="Calibri"/>
      <family val="2"/>
      <scheme val="minor"/>
    </font>
    <font>
      <sz val="12"/>
      <color theme="1"/>
      <name val="Calibri"/>
      <family val="2"/>
      <scheme val="minor"/>
    </font>
    <font>
      <b/>
      <sz val="12"/>
      <color theme="1"/>
      <name val="Calibri"/>
      <family val="2"/>
      <scheme val="minor"/>
    </font>
    <font>
      <b/>
      <i/>
      <sz val="11"/>
      <color theme="1"/>
      <name val="Arial"/>
      <family val="2"/>
    </font>
    <font>
      <b/>
      <i/>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i/>
      <sz val="9"/>
      <color rgb="FF000000"/>
      <name val="Arial"/>
      <family val="2"/>
    </font>
    <font>
      <b/>
      <sz val="9"/>
      <color indexed="81"/>
      <name val="Tahoma"/>
      <charset val="1"/>
    </font>
    <font>
      <b/>
      <i/>
      <sz val="10"/>
      <name val="Arial"/>
      <family val="2"/>
    </font>
    <font>
      <sz val="11"/>
      <color theme="0" tint="-0.14999847407452621"/>
      <name val="Calibri"/>
      <family val="2"/>
    </font>
    <font>
      <b/>
      <u/>
      <sz val="16"/>
      <color rgb="FFC00000"/>
      <name val="Arial"/>
      <family val="2"/>
    </font>
  </fonts>
  <fills count="32">
    <fill>
      <patternFill patternType="none"/>
    </fill>
    <fill>
      <patternFill patternType="gray125"/>
    </fill>
    <fill>
      <patternFill patternType="solid">
        <fgColor rgb="FFFFC7CE"/>
        <bgColor rgb="FFFFC7CE"/>
      </patternFill>
    </fill>
    <fill>
      <patternFill patternType="solid">
        <fgColor rgb="FFFF0000"/>
        <bgColor rgb="FFFF0000"/>
      </patternFill>
    </fill>
    <fill>
      <patternFill patternType="solid">
        <fgColor rgb="FFFFFFFF"/>
        <bgColor rgb="FFFFFFFF"/>
      </patternFill>
    </fill>
    <fill>
      <patternFill patternType="solid">
        <fgColor rgb="FF002060"/>
        <bgColor rgb="FF002060"/>
      </patternFill>
    </fill>
    <fill>
      <patternFill patternType="solid">
        <fgColor rgb="FFD9E1F2"/>
        <bgColor rgb="FFD9E1F2"/>
      </patternFill>
    </fill>
    <fill>
      <patternFill patternType="solid">
        <fgColor rgb="FFD9D9D9"/>
        <bgColor rgb="FFD9D9D9"/>
      </patternFill>
    </fill>
    <fill>
      <patternFill patternType="solid">
        <fgColor rgb="FFF2F2F2"/>
        <bgColor rgb="FFF2F2F2"/>
      </patternFill>
    </fill>
    <fill>
      <patternFill patternType="solid">
        <fgColor rgb="FFC00000"/>
        <bgColor rgb="FFC00000"/>
      </patternFill>
    </fill>
    <fill>
      <patternFill patternType="solid">
        <fgColor rgb="FF16365C"/>
        <bgColor rgb="FF16365C"/>
      </patternFill>
    </fill>
    <fill>
      <patternFill patternType="solid">
        <fgColor rgb="FF92D050"/>
        <bgColor rgb="FF92D050"/>
      </patternFill>
    </fill>
    <fill>
      <patternFill patternType="solid">
        <fgColor rgb="FFFFD5D5"/>
        <bgColor rgb="FFFFD5D5"/>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9.9978637043366805E-2"/>
        <bgColor rgb="FFD9E1F2"/>
      </patternFill>
    </fill>
    <fill>
      <patternFill patternType="solid">
        <fgColor theme="2"/>
        <bgColor indexed="64"/>
      </patternFill>
    </fill>
    <fill>
      <patternFill patternType="solid">
        <fgColor theme="2"/>
        <bgColor rgb="FFF2F2F2"/>
      </patternFill>
    </fill>
    <fill>
      <patternFill patternType="solid">
        <fgColor theme="8"/>
        <bgColor rgb="FF808080"/>
      </patternFill>
    </fill>
    <fill>
      <patternFill patternType="solid">
        <fgColor theme="8" tint="0.59999389629810485"/>
        <bgColor rgb="FFF2F2F2"/>
      </patternFill>
    </fill>
    <fill>
      <patternFill patternType="solid">
        <fgColor theme="4" tint="0.79998168889431442"/>
        <bgColor indexed="64"/>
      </patternFill>
    </fill>
    <fill>
      <patternFill patternType="solid">
        <fgColor theme="2" tint="-9.9978637043366805E-2"/>
        <bgColor rgb="FFFFFFFF"/>
      </patternFill>
    </fill>
    <fill>
      <patternFill patternType="solid">
        <fgColor theme="0"/>
        <bgColor indexed="64"/>
      </patternFill>
    </fill>
    <fill>
      <patternFill patternType="solid">
        <fgColor theme="5"/>
        <bgColor indexed="64"/>
      </patternFill>
    </fill>
    <fill>
      <patternFill patternType="solid">
        <fgColor theme="3" tint="0.59999389629810485"/>
        <bgColor theme="4" tint="0.79998168889431442"/>
      </patternFill>
    </fill>
    <fill>
      <patternFill patternType="solid">
        <fgColor theme="0" tint="-0.14999847407452621"/>
        <bgColor theme="4" tint="0.79998168889431442"/>
      </patternFill>
    </fill>
    <fill>
      <patternFill patternType="solid">
        <fgColor theme="7"/>
        <bgColor rgb="FFD9D9D9"/>
      </patternFill>
    </fill>
    <fill>
      <patternFill patternType="solid">
        <fgColor theme="7" tint="0.79998168889431442"/>
        <bgColor indexed="64"/>
      </patternFill>
    </fill>
    <fill>
      <patternFill patternType="solid">
        <fgColor theme="9" tint="-0.249977111117893"/>
        <bgColor rgb="FFD9D9D9"/>
      </patternFill>
    </fill>
    <fill>
      <patternFill patternType="solid">
        <fgColor theme="9" tint="0.79998168889431442"/>
        <bgColor indexed="64"/>
      </patternFill>
    </fill>
    <fill>
      <patternFill patternType="solid">
        <fgColor rgb="FF002060"/>
        <bgColor rgb="FF333F4F"/>
      </patternFill>
    </fill>
    <fill>
      <patternFill patternType="solid">
        <fgColor rgb="FF002060"/>
        <bgColor indexed="64"/>
      </patternFill>
    </fill>
  </fills>
  <borders count="10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808080"/>
      </left>
      <right style="thin">
        <color rgb="FF808080"/>
      </right>
      <top style="thin">
        <color rgb="FF808080"/>
      </top>
      <bottom style="thin">
        <color rgb="FF808080"/>
      </bottom>
      <diagonal/>
    </border>
    <border>
      <left/>
      <right style="thin">
        <color rgb="FFA6A6A6"/>
      </right>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rgb="FF000000"/>
      </right>
      <top style="thin">
        <color rgb="FF000000"/>
      </top>
      <bottom style="thin">
        <color rgb="FF000000"/>
      </bottom>
      <diagonal/>
    </border>
    <border>
      <left/>
      <right/>
      <top/>
      <bottom style="thin">
        <color rgb="FFA6A6A6"/>
      </bottom>
      <diagonal/>
    </border>
    <border>
      <left style="thin">
        <color rgb="FF808080"/>
      </left>
      <right style="thin">
        <color rgb="FF808080"/>
      </right>
      <top style="thin">
        <color rgb="FF808080"/>
      </top>
      <bottom/>
      <diagonal/>
    </border>
    <border>
      <left style="thin">
        <color rgb="FF808080"/>
      </left>
      <right style="thin">
        <color rgb="FF808080"/>
      </right>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style="thin">
        <color rgb="FF808080"/>
      </left>
      <right style="thin">
        <color rgb="FF808080"/>
      </right>
      <top/>
      <bottom/>
      <diagonal/>
    </border>
    <border>
      <left/>
      <right style="medium">
        <color rgb="FF000000"/>
      </right>
      <top style="thin">
        <color rgb="FF808080"/>
      </top>
      <bottom style="thin">
        <color rgb="FF808080"/>
      </bottom>
      <diagonal/>
    </border>
    <border>
      <left style="thin">
        <color rgb="FFFFFFFF"/>
      </left>
      <right style="thin">
        <color rgb="FFFFFFFF"/>
      </right>
      <top style="thin">
        <color rgb="FFFFFFFF"/>
      </top>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top/>
      <bottom style="thin">
        <color rgb="FF000000"/>
      </bottom>
      <diagonal/>
    </border>
    <border>
      <left style="thin">
        <color indexed="64"/>
      </left>
      <right style="thin">
        <color indexed="64"/>
      </right>
      <top/>
      <bottom style="thin">
        <color indexed="64"/>
      </bottom>
      <diagonal/>
    </border>
    <border>
      <left style="medium">
        <color rgb="FF000000"/>
      </left>
      <right/>
      <top style="thin">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theme="0" tint="-0.499984740745262"/>
      </right>
      <top/>
      <bottom style="hair">
        <color indexed="64"/>
      </bottom>
      <diagonal/>
    </border>
    <border>
      <left/>
      <right style="hair">
        <color theme="0" tint="-0.499984740745262"/>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4">
    <xf numFmtId="0" fontId="0" fillId="0" borderId="0"/>
    <xf numFmtId="175"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2" borderId="0" applyNumberFormat="0" applyBorder="0" applyAlignment="0" applyProtection="0"/>
    <xf numFmtId="0" fontId="3" fillId="0" borderId="0" applyNumberFormat="0" applyFill="0" applyBorder="0" applyAlignment="0" applyProtection="0"/>
    <xf numFmtId="0" fontId="5" fillId="0" borderId="0" applyNumberFormat="0" applyBorder="0" applyAlignment="0" applyProtection="0"/>
    <xf numFmtId="0" fontId="6" fillId="0" borderId="0" applyNumberFormat="0" applyFill="0" applyBorder="0" applyAlignment="0" applyProtection="0"/>
    <xf numFmtId="0" fontId="4" fillId="2" borderId="0" applyNumberFormat="0" applyBorder="0" applyAlignment="0" applyProtection="0"/>
    <xf numFmtId="0" fontId="3" fillId="0" borderId="0" applyNumberFormat="0" applyFill="0" applyBorder="0" applyAlignment="0" applyProtection="0"/>
    <xf numFmtId="0" fontId="5" fillId="0" borderId="0" applyNumberFormat="0" applyBorder="0" applyAlignment="0" applyProtection="0"/>
    <xf numFmtId="0" fontId="6" fillId="0" borderId="0" applyNumberFormat="0" applyFill="0" applyBorder="0" applyAlignment="0" applyProtection="0"/>
    <xf numFmtId="0" fontId="4" fillId="2" borderId="0" applyNumberFormat="0" applyBorder="0" applyAlignment="0" applyProtection="0"/>
    <xf numFmtId="0" fontId="3" fillId="0" borderId="0" applyNumberFormat="0" applyFill="0" applyBorder="0" applyAlignment="0" applyProtection="0"/>
    <xf numFmtId="0" fontId="5" fillId="0" borderId="0" applyNumberFormat="0" applyBorder="0" applyAlignment="0" applyProtection="0"/>
    <xf numFmtId="0" fontId="5" fillId="0" borderId="0" applyNumberFormat="0" applyAlignment="0" applyProtection="0"/>
    <xf numFmtId="0" fontId="6" fillId="0" borderId="0" applyNumberFormat="0" applyFill="0" applyBorder="0" applyAlignment="0" applyProtection="0"/>
    <xf numFmtId="0" fontId="4" fillId="2" borderId="0" applyNumberFormat="0" applyBorder="0" applyAlignment="0" applyProtection="0"/>
    <xf numFmtId="0" fontId="2" fillId="3" borderId="0" applyNumberFormat="0" applyFont="0" applyBorder="0" applyAlignment="0" applyProtection="0"/>
    <xf numFmtId="0" fontId="6" fillId="0" borderId="0" applyNumberFormat="0" applyFill="0" applyBorder="0" applyAlignment="0" applyProtection="0"/>
    <xf numFmtId="0" fontId="4" fillId="2" borderId="0" applyNumberFormat="0" applyBorder="0" applyAlignment="0" applyProtection="0"/>
    <xf numFmtId="0" fontId="2" fillId="0" borderId="0" applyNumberFormat="0" applyFont="0" applyFill="0" applyBorder="0" applyAlignment="0" applyProtection="0"/>
    <xf numFmtId="0" fontId="3" fillId="0" borderId="0" applyNumberFormat="0" applyFill="0" applyBorder="0" applyAlignment="0" applyProtection="0"/>
    <xf numFmtId="0" fontId="5" fillId="0"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173" fontId="2" fillId="0" borderId="0" applyFont="0" applyFill="0" applyBorder="0" applyAlignment="0" applyProtection="0"/>
    <xf numFmtId="0" fontId="8" fillId="0" borderId="0" applyNumberFormat="0" applyBorder="0" applyProtection="0"/>
    <xf numFmtId="0" fontId="8" fillId="0" borderId="0" applyNumberFormat="0" applyBorder="0" applyProtection="0"/>
    <xf numFmtId="0" fontId="8" fillId="0" borderId="0" applyNumberFormat="0" applyBorder="0" applyProtection="0"/>
    <xf numFmtId="9" fontId="2" fillId="0" borderId="0" applyFont="0" applyFill="0" applyBorder="0" applyAlignment="0" applyProtection="0"/>
    <xf numFmtId="0" fontId="1" fillId="0" borderId="0"/>
    <xf numFmtId="0" fontId="73" fillId="0" borderId="0" applyNumberFormat="0" applyFill="0" applyBorder="0" applyAlignment="0" applyProtection="0"/>
  </cellStyleXfs>
  <cellXfs count="415">
    <xf numFmtId="0" fontId="0" fillId="0" borderId="0" xfId="0"/>
    <xf numFmtId="0" fontId="9" fillId="4" borderId="0" xfId="0" applyFont="1" applyFill="1"/>
    <xf numFmtId="0" fontId="11" fillId="4" borderId="0" xfId="0" applyFont="1" applyFill="1" applyAlignment="1">
      <alignment horizontal="center" vertical="center" wrapText="1"/>
    </xf>
    <xf numFmtId="0" fontId="8" fillId="4" borderId="0" xfId="0" applyFont="1" applyFill="1"/>
    <xf numFmtId="0" fontId="13" fillId="0" borderId="0" xfId="0" applyFont="1"/>
    <xf numFmtId="0" fontId="0" fillId="4" borderId="0" xfId="0" applyFill="1"/>
    <xf numFmtId="0" fontId="12" fillId="5" borderId="0" xfId="0" applyFont="1" applyFill="1" applyAlignment="1">
      <alignment vertical="center"/>
    </xf>
    <xf numFmtId="0" fontId="18" fillId="0" borderId="0" xfId="0" applyFont="1" applyAlignment="1">
      <alignment horizontal="center"/>
    </xf>
    <xf numFmtId="0" fontId="13" fillId="0" borderId="6" xfId="0" applyFont="1" applyBorder="1" applyAlignment="1">
      <alignment horizontal="center" vertical="center" wrapText="1"/>
    </xf>
    <xf numFmtId="0" fontId="0" fillId="6" borderId="11" xfId="0" applyFill="1" applyBorder="1" applyAlignment="1" applyProtection="1">
      <alignment vertical="center" wrapText="1"/>
      <protection locked="0"/>
    </xf>
    <xf numFmtId="164" fontId="0" fillId="6" borderId="11" xfId="0" applyNumberFormat="1" applyFill="1" applyBorder="1" applyAlignment="1" applyProtection="1">
      <alignment vertical="center" wrapText="1"/>
      <protection locked="0"/>
    </xf>
    <xf numFmtId="164" fontId="0" fillId="6" borderId="12" xfId="0" applyNumberFormat="1" applyFill="1" applyBorder="1" applyAlignment="1" applyProtection="1">
      <alignment vertical="center" wrapText="1"/>
      <protection locked="0"/>
    </xf>
    <xf numFmtId="164" fontId="0" fillId="6" borderId="2" xfId="0" applyNumberFormat="1" applyFill="1" applyBorder="1" applyAlignment="1" applyProtection="1">
      <alignment vertical="center" wrapText="1"/>
      <protection locked="0"/>
    </xf>
    <xf numFmtId="164" fontId="0" fillId="0" borderId="13" xfId="0" applyNumberFormat="1" applyBorder="1" applyAlignment="1">
      <alignment vertical="center" wrapText="1"/>
    </xf>
    <xf numFmtId="0" fontId="22" fillId="6" borderId="12" xfId="0" applyFont="1" applyFill="1" applyBorder="1" applyAlignment="1" applyProtection="1">
      <alignment vertical="center" wrapText="1"/>
      <protection locked="0"/>
    </xf>
    <xf numFmtId="0" fontId="22" fillId="6" borderId="2" xfId="0" applyFont="1" applyFill="1" applyBorder="1" applyAlignment="1" applyProtection="1">
      <alignment vertical="center" wrapText="1"/>
      <protection locked="0"/>
    </xf>
    <xf numFmtId="0" fontId="0" fillId="6" borderId="2" xfId="0" applyFill="1" applyBorder="1" applyAlignment="1" applyProtection="1">
      <alignment vertical="center" wrapText="1"/>
      <protection locked="0"/>
    </xf>
    <xf numFmtId="0" fontId="23" fillId="6" borderId="2" xfId="0" applyFont="1"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0" fontId="0" fillId="0" borderId="0" xfId="0" applyAlignment="1">
      <alignment vertical="center" wrapText="1"/>
    </xf>
    <xf numFmtId="0" fontId="0" fillId="6" borderId="12" xfId="0" applyFill="1" applyBorder="1" applyAlignment="1" applyProtection="1">
      <alignment vertical="center" wrapText="1"/>
      <protection locked="0"/>
    </xf>
    <xf numFmtId="0" fontId="13" fillId="6" borderId="14" xfId="0" applyFont="1" applyFill="1" applyBorder="1" applyAlignment="1" applyProtection="1">
      <alignment vertical="center" wrapText="1"/>
      <protection locked="0"/>
    </xf>
    <xf numFmtId="0" fontId="13" fillId="0" borderId="15" xfId="0" applyFont="1" applyBorder="1"/>
    <xf numFmtId="0" fontId="0" fillId="4" borderId="0" xfId="0" applyFill="1" applyAlignment="1">
      <alignment horizontal="right"/>
    </xf>
    <xf numFmtId="174" fontId="2" fillId="0" borderId="5" xfId="1" applyNumberFormat="1" applyFill="1" applyBorder="1" applyAlignment="1">
      <alignment horizontal="right" vertical="center"/>
    </xf>
    <xf numFmtId="0" fontId="0" fillId="4" borderId="0" xfId="0" applyFill="1" applyAlignment="1">
      <alignment horizontal="left" vertical="center"/>
    </xf>
    <xf numFmtId="0" fontId="0" fillId="4" borderId="5" xfId="0" applyFill="1" applyBorder="1" applyAlignment="1">
      <alignment horizontal="right" vertical="center" wrapText="1"/>
    </xf>
    <xf numFmtId="174" fontId="13" fillId="6" borderId="5" xfId="1" applyNumberFormat="1" applyFont="1" applyFill="1" applyBorder="1" applyAlignment="1" applyProtection="1">
      <alignment horizontal="right" vertical="center"/>
      <protection locked="0"/>
    </xf>
    <xf numFmtId="0" fontId="24" fillId="0" borderId="0" xfId="0" applyFont="1" applyAlignment="1">
      <alignment horizontal="left" vertical="center"/>
    </xf>
    <xf numFmtId="0" fontId="13" fillId="0" borderId="0" xfId="0" applyFont="1" applyAlignment="1">
      <alignment horizontal="left" vertical="center"/>
    </xf>
    <xf numFmtId="0" fontId="24" fillId="6" borderId="2" xfId="0" applyFont="1" applyFill="1" applyBorder="1" applyAlignment="1" applyProtection="1">
      <alignment vertical="center" wrapText="1"/>
      <protection locked="0"/>
    </xf>
    <xf numFmtId="164" fontId="18" fillId="7" borderId="22" xfId="0" applyNumberFormat="1" applyFont="1" applyFill="1" applyBorder="1" applyAlignment="1">
      <alignment horizontal="center" vertical="center" wrapText="1"/>
    </xf>
    <xf numFmtId="166" fontId="8" fillId="6" borderId="22" xfId="0" applyNumberFormat="1" applyFont="1" applyFill="1" applyBorder="1" applyProtection="1">
      <protection locked="0"/>
    </xf>
    <xf numFmtId="0" fontId="18" fillId="7" borderId="23" xfId="0" applyFont="1" applyFill="1" applyBorder="1"/>
    <xf numFmtId="0" fontId="18" fillId="7" borderId="24" xfId="0" applyFont="1" applyFill="1" applyBorder="1"/>
    <xf numFmtId="166" fontId="18" fillId="7" borderId="22" xfId="0" applyNumberFormat="1" applyFont="1" applyFill="1" applyBorder="1"/>
    <xf numFmtId="165" fontId="18" fillId="7" borderId="22" xfId="3" applyNumberFormat="1" applyFont="1" applyFill="1" applyBorder="1" applyAlignment="1">
      <alignment horizontal="right" indent="1"/>
    </xf>
    <xf numFmtId="167" fontId="8" fillId="6" borderId="22" xfId="1" applyNumberFormat="1" applyFont="1" applyFill="1" applyBorder="1" applyProtection="1">
      <protection locked="0"/>
    </xf>
    <xf numFmtId="167" fontId="18" fillId="7" borderId="22" xfId="1" applyNumberFormat="1" applyFont="1" applyFill="1" applyBorder="1"/>
    <xf numFmtId="0" fontId="27" fillId="4" borderId="0" xfId="0" applyFont="1" applyFill="1"/>
    <xf numFmtId="0" fontId="18" fillId="4" borderId="0" xfId="0" applyFont="1" applyFill="1"/>
    <xf numFmtId="164" fontId="8" fillId="0" borderId="22" xfId="0" applyNumberFormat="1" applyFont="1" applyBorder="1" applyAlignment="1">
      <alignment horizontal="center" vertical="center" wrapText="1"/>
    </xf>
    <xf numFmtId="165" fontId="8" fillId="6" borderId="22" xfId="3" applyNumberFormat="1" applyFont="1" applyFill="1" applyBorder="1" applyAlignment="1" applyProtection="1">
      <alignment horizontal="right" indent="1"/>
      <protection locked="0"/>
    </xf>
    <xf numFmtId="0" fontId="8" fillId="4" borderId="0" xfId="0" applyFont="1" applyFill="1" applyAlignment="1">
      <alignment vertical="center"/>
    </xf>
    <xf numFmtId="0" fontId="9" fillId="0" borderId="0" xfId="0" applyFont="1" applyAlignment="1">
      <alignment vertical="center"/>
    </xf>
    <xf numFmtId="0" fontId="9" fillId="4" borderId="0" xfId="0" applyFont="1" applyFill="1" applyAlignment="1">
      <alignment vertical="center"/>
    </xf>
    <xf numFmtId="0" fontId="28" fillId="0" borderId="0" xfId="0" applyFont="1" applyAlignment="1">
      <alignment horizontal="left" vertical="center"/>
    </xf>
    <xf numFmtId="0" fontId="8" fillId="0" borderId="0" xfId="0" applyFont="1"/>
    <xf numFmtId="0" fontId="25" fillId="0" borderId="0" xfId="0" applyFont="1" applyAlignment="1">
      <alignment horizontal="right" vertical="center"/>
    </xf>
    <xf numFmtId="0" fontId="12" fillId="0" borderId="0" xfId="0" applyFont="1" applyAlignment="1">
      <alignment horizontal="left" vertical="center"/>
    </xf>
    <xf numFmtId="0" fontId="8" fillId="6" borderId="0" xfId="0" applyFont="1" applyFill="1" applyAlignment="1" applyProtection="1">
      <alignment horizontal="left" vertical="center"/>
      <protection locked="0"/>
    </xf>
    <xf numFmtId="0" fontId="25" fillId="4" borderId="0" xfId="0" applyFont="1" applyFill="1" applyAlignment="1">
      <alignment horizontal="right" vertical="center"/>
    </xf>
    <xf numFmtId="0" fontId="29" fillId="4" borderId="0" xfId="0" applyFont="1" applyFill="1"/>
    <xf numFmtId="0" fontId="29" fillId="4" borderId="0" xfId="0" applyFont="1" applyFill="1" applyAlignment="1">
      <alignment vertical="center"/>
    </xf>
    <xf numFmtId="0" fontId="30" fillId="4" borderId="0" xfId="0" applyFont="1" applyFill="1" applyAlignment="1">
      <alignment vertical="center"/>
    </xf>
    <xf numFmtId="0" fontId="31" fillId="4" borderId="0" xfId="26" applyFont="1" applyFill="1" applyAlignment="1">
      <alignment horizontal="left" vertical="center" indent="3"/>
    </xf>
    <xf numFmtId="0" fontId="0" fillId="0" borderId="0" xfId="0" applyAlignment="1">
      <alignment vertical="center"/>
    </xf>
    <xf numFmtId="168" fontId="5" fillId="0" borderId="0" xfId="0" applyNumberFormat="1" applyFont="1" applyAlignment="1">
      <alignment vertical="center"/>
    </xf>
    <xf numFmtId="0" fontId="8" fillId="0" borderId="0" xfId="0" applyFont="1" applyAlignment="1">
      <alignment vertical="center"/>
    </xf>
    <xf numFmtId="0" fontId="8" fillId="8" borderId="27" xfId="0" applyFont="1" applyFill="1" applyBorder="1" applyAlignment="1">
      <alignment vertical="center"/>
    </xf>
    <xf numFmtId="0" fontId="8" fillId="4" borderId="28" xfId="0" applyFont="1" applyFill="1" applyBorder="1" applyAlignment="1">
      <alignment horizontal="left" vertical="center"/>
    </xf>
    <xf numFmtId="0" fontId="8" fillId="6" borderId="20" xfId="0" applyFont="1" applyFill="1" applyBorder="1" applyAlignment="1" applyProtection="1">
      <alignment horizontal="left" vertical="center"/>
      <protection locked="0"/>
    </xf>
    <xf numFmtId="168" fontId="8" fillId="6" borderId="20" xfId="0" applyNumberFormat="1" applyFont="1" applyFill="1" applyBorder="1" applyAlignment="1" applyProtection="1">
      <alignment vertical="center"/>
      <protection locked="0"/>
    </xf>
    <xf numFmtId="0" fontId="8" fillId="8" borderId="28" xfId="0" applyFont="1" applyFill="1" applyBorder="1" applyAlignment="1">
      <alignment vertical="center"/>
    </xf>
    <xf numFmtId="0" fontId="18" fillId="6" borderId="27" xfId="0" applyFont="1" applyFill="1" applyBorder="1" applyAlignment="1" applyProtection="1">
      <alignment horizontal="left" vertical="center"/>
      <protection locked="0"/>
    </xf>
    <xf numFmtId="0" fontId="8" fillId="6" borderId="27" xfId="0" applyFont="1" applyFill="1" applyBorder="1" applyAlignment="1" applyProtection="1">
      <alignment horizontal="left" vertical="center"/>
      <protection locked="0"/>
    </xf>
    <xf numFmtId="168" fontId="8" fillId="6" borderId="27" xfId="0" applyNumberFormat="1" applyFont="1" applyFill="1" applyBorder="1" applyAlignment="1" applyProtection="1">
      <alignment vertical="center"/>
      <protection locked="0"/>
    </xf>
    <xf numFmtId="0" fontId="27" fillId="9" borderId="29" xfId="0" applyFont="1" applyFill="1" applyBorder="1" applyAlignment="1">
      <alignment vertical="center"/>
    </xf>
    <xf numFmtId="0" fontId="28" fillId="9" borderId="30" xfId="0" applyFont="1" applyFill="1" applyBorder="1" applyAlignment="1">
      <alignment vertical="center"/>
    </xf>
    <xf numFmtId="0" fontId="28" fillId="9" borderId="30" xfId="0" applyFont="1" applyFill="1" applyBorder="1" applyAlignment="1">
      <alignment horizontal="right" vertical="center" indent="1"/>
    </xf>
    <xf numFmtId="168" fontId="33" fillId="4" borderId="5" xfId="0" applyNumberFormat="1" applyFont="1" applyFill="1" applyBorder="1" applyAlignment="1">
      <alignment vertical="center"/>
    </xf>
    <xf numFmtId="0" fontId="8" fillId="8" borderId="27" xfId="0" applyFont="1" applyFill="1" applyBorder="1"/>
    <xf numFmtId="0" fontId="8" fillId="4" borderId="20" xfId="0" applyFont="1" applyFill="1" applyBorder="1" applyAlignment="1">
      <alignment horizontal="left" vertical="center"/>
    </xf>
    <xf numFmtId="0" fontId="8" fillId="8" borderId="31" xfId="0" applyFont="1" applyFill="1" applyBorder="1"/>
    <xf numFmtId="0" fontId="8" fillId="8" borderId="28" xfId="0" applyFont="1" applyFill="1" applyBorder="1"/>
    <xf numFmtId="0" fontId="28" fillId="9" borderId="32" xfId="0" applyFont="1" applyFill="1" applyBorder="1" applyAlignment="1">
      <alignment horizontal="right" vertical="center" indent="1"/>
    </xf>
    <xf numFmtId="0" fontId="8" fillId="4" borderId="33" xfId="0" applyFont="1" applyFill="1" applyBorder="1"/>
    <xf numFmtId="0" fontId="8" fillId="4" borderId="29" xfId="0" applyFont="1" applyFill="1" applyBorder="1" applyAlignment="1">
      <alignment horizontal="left" vertical="center"/>
    </xf>
    <xf numFmtId="0" fontId="8" fillId="0" borderId="34" xfId="0" applyFont="1" applyBorder="1" applyAlignment="1">
      <alignment horizontal="left" vertical="center"/>
    </xf>
    <xf numFmtId="0" fontId="18" fillId="6" borderId="35" xfId="0" applyFont="1" applyFill="1" applyBorder="1" applyAlignment="1" applyProtection="1">
      <alignment horizontal="left" vertical="center"/>
      <protection locked="0"/>
    </xf>
    <xf numFmtId="0" fontId="34" fillId="4" borderId="0" xfId="0" applyFont="1" applyFill="1"/>
    <xf numFmtId="0" fontId="35" fillId="4" borderId="0" xfId="0" applyFont="1" applyFill="1" applyAlignment="1">
      <alignment vertical="center"/>
    </xf>
    <xf numFmtId="0" fontId="36" fillId="4" borderId="0" xfId="0" applyFont="1" applyFill="1" applyAlignment="1">
      <alignment horizontal="center" vertical="center" wrapText="1"/>
    </xf>
    <xf numFmtId="14" fontId="37" fillId="4" borderId="0" xfId="0" applyNumberFormat="1" applyFont="1" applyFill="1" applyAlignment="1">
      <alignment horizontal="center"/>
    </xf>
    <xf numFmtId="0" fontId="35" fillId="4" borderId="0" xfId="0" applyFont="1" applyFill="1"/>
    <xf numFmtId="0" fontId="25" fillId="8" borderId="1" xfId="0" applyFont="1" applyFill="1" applyBorder="1" applyAlignment="1">
      <alignment horizontal="left" vertical="center"/>
    </xf>
    <xf numFmtId="0" fontId="25" fillId="8" borderId="2" xfId="0" applyFont="1" applyFill="1" applyBorder="1" applyAlignment="1">
      <alignment horizontal="center" vertical="center"/>
    </xf>
    <xf numFmtId="0" fontId="25" fillId="8" borderId="2" xfId="0" applyFont="1" applyFill="1" applyBorder="1" applyAlignment="1">
      <alignment horizontal="center" vertical="center" wrapText="1"/>
    </xf>
    <xf numFmtId="0" fontId="38" fillId="0" borderId="36" xfId="0" applyFont="1" applyBorder="1" applyAlignment="1">
      <alignment vertical="center" wrapText="1"/>
    </xf>
    <xf numFmtId="0" fontId="8" fillId="0" borderId="1" xfId="0" applyFont="1" applyBorder="1" applyAlignment="1">
      <alignment horizontal="left" vertical="center"/>
    </xf>
    <xf numFmtId="169" fontId="8" fillId="0" borderId="2" xfId="0" applyNumberFormat="1" applyFont="1" applyBorder="1" applyAlignment="1">
      <alignment horizontal="right" vertical="center"/>
    </xf>
    <xf numFmtId="169" fontId="27" fillId="0" borderId="3" xfId="0" applyNumberFormat="1" applyFont="1" applyBorder="1" applyAlignment="1">
      <alignment horizontal="right" vertical="center"/>
    </xf>
    <xf numFmtId="169" fontId="27" fillId="0" borderId="37" xfId="0" applyNumberFormat="1" applyFont="1" applyBorder="1" applyAlignment="1">
      <alignment horizontal="right" vertical="center"/>
    </xf>
    <xf numFmtId="169" fontId="27" fillId="0" borderId="8" xfId="0" applyNumberFormat="1" applyFont="1" applyBorder="1" applyAlignment="1">
      <alignment horizontal="right" vertical="center"/>
    </xf>
    <xf numFmtId="169" fontId="25" fillId="8" borderId="2" xfId="0" applyNumberFormat="1" applyFont="1" applyFill="1" applyBorder="1" applyAlignment="1">
      <alignment horizontal="right" vertical="center"/>
    </xf>
    <xf numFmtId="0" fontId="25" fillId="0" borderId="0" xfId="0" applyFont="1" applyAlignment="1">
      <alignment horizontal="left" vertical="center"/>
    </xf>
    <xf numFmtId="0" fontId="39" fillId="0" borderId="0" xfId="0" applyFont="1" applyAlignment="1">
      <alignment horizontal="right" vertical="center"/>
    </xf>
    <xf numFmtId="0" fontId="39" fillId="0" borderId="0" xfId="0" applyFont="1"/>
    <xf numFmtId="0" fontId="9" fillId="0" borderId="0" xfId="0" applyFont="1"/>
    <xf numFmtId="0" fontId="25" fillId="8" borderId="25" xfId="0" applyFont="1" applyFill="1" applyBorder="1" applyAlignment="1">
      <alignment horizontal="left" vertical="center"/>
    </xf>
    <xf numFmtId="0" fontId="41" fillId="0" borderId="0" xfId="0" applyFont="1"/>
    <xf numFmtId="0" fontId="41" fillId="8" borderId="1" xfId="0" applyFont="1" applyFill="1" applyBorder="1" applyAlignment="1">
      <alignment horizontal="center"/>
    </xf>
    <xf numFmtId="0" fontId="42" fillId="10" borderId="38" xfId="0" applyFont="1" applyFill="1" applyBorder="1" applyAlignment="1">
      <alignment horizontal="center"/>
    </xf>
    <xf numFmtId="0" fontId="42" fillId="10" borderId="39" xfId="0" applyFont="1" applyFill="1" applyBorder="1" applyAlignment="1">
      <alignment horizontal="center"/>
    </xf>
    <xf numFmtId="0" fontId="42" fillId="10" borderId="40" xfId="0" applyFont="1" applyFill="1" applyBorder="1" applyAlignment="1">
      <alignment horizontal="center"/>
    </xf>
    <xf numFmtId="0" fontId="9" fillId="4" borderId="2" xfId="0" applyFont="1" applyFill="1" applyBorder="1"/>
    <xf numFmtId="0" fontId="9" fillId="4" borderId="2" xfId="0" applyFont="1" applyFill="1" applyBorder="1" applyAlignment="1">
      <alignment horizontal="center"/>
    </xf>
    <xf numFmtId="170" fontId="9" fillId="6" borderId="2" xfId="1" applyNumberFormat="1" applyFont="1" applyFill="1" applyBorder="1" applyAlignment="1" applyProtection="1">
      <alignment horizontal="right" indent="2"/>
      <protection locked="0"/>
    </xf>
    <xf numFmtId="0" fontId="42" fillId="10" borderId="38" xfId="0" applyFont="1" applyFill="1" applyBorder="1"/>
    <xf numFmtId="170" fontId="42" fillId="10" borderId="39" xfId="1" applyNumberFormat="1" applyFont="1" applyFill="1" applyBorder="1" applyAlignment="1">
      <alignment horizontal="right" indent="2"/>
    </xf>
    <xf numFmtId="170" fontId="42" fillId="10" borderId="40" xfId="1" applyNumberFormat="1" applyFont="1" applyFill="1" applyBorder="1" applyAlignment="1">
      <alignment horizontal="right" indent="2"/>
    </xf>
    <xf numFmtId="0" fontId="43" fillId="4" borderId="0" xfId="0" applyFont="1" applyFill="1" applyAlignment="1">
      <alignment horizontal="center"/>
    </xf>
    <xf numFmtId="0" fontId="42" fillId="11" borderId="0" xfId="0" applyFont="1" applyFill="1" applyAlignment="1">
      <alignment horizontal="center"/>
    </xf>
    <xf numFmtId="0" fontId="9" fillId="4" borderId="0" xfId="0" applyFont="1" applyFill="1" applyAlignment="1">
      <alignment vertical="center" wrapText="1"/>
    </xf>
    <xf numFmtId="0" fontId="9" fillId="4" borderId="2" xfId="0" applyFont="1" applyFill="1" applyBorder="1" applyAlignment="1">
      <alignment vertical="center" wrapText="1"/>
    </xf>
    <xf numFmtId="0" fontId="9" fillId="4" borderId="2" xfId="0" applyFont="1" applyFill="1" applyBorder="1" applyAlignment="1">
      <alignment horizontal="center" vertical="center" wrapText="1"/>
    </xf>
    <xf numFmtId="170" fontId="9" fillId="6" borderId="2" xfId="1" applyNumberFormat="1" applyFont="1" applyFill="1" applyBorder="1" applyAlignment="1" applyProtection="1">
      <alignment horizontal="right" vertical="center" wrapText="1" indent="2"/>
      <protection locked="0"/>
    </xf>
    <xf numFmtId="0" fontId="42" fillId="10" borderId="41" xfId="0" applyFont="1" applyFill="1" applyBorder="1" applyAlignment="1">
      <alignment vertical="center" wrapText="1"/>
    </xf>
    <xf numFmtId="0" fontId="42" fillId="10" borderId="42" xfId="0" applyFont="1" applyFill="1" applyBorder="1" applyAlignment="1">
      <alignment horizontal="center" vertical="center" wrapText="1"/>
    </xf>
    <xf numFmtId="170" fontId="42" fillId="10" borderId="42" xfId="1" applyNumberFormat="1" applyFont="1" applyFill="1" applyBorder="1" applyAlignment="1">
      <alignment horizontal="right" vertical="center" wrapText="1" indent="2"/>
    </xf>
    <xf numFmtId="170" fontId="42" fillId="10" borderId="43" xfId="1" applyNumberFormat="1" applyFont="1" applyFill="1" applyBorder="1" applyAlignment="1">
      <alignment horizontal="right" vertical="center" wrapText="1" indent="2"/>
    </xf>
    <xf numFmtId="0" fontId="42" fillId="10" borderId="44" xfId="0" applyFont="1" applyFill="1" applyBorder="1" applyAlignment="1">
      <alignment vertical="center" wrapText="1"/>
    </xf>
    <xf numFmtId="0" fontId="42" fillId="10" borderId="45" xfId="0" applyFont="1" applyFill="1" applyBorder="1" applyAlignment="1">
      <alignment horizontal="center" vertical="center" wrapText="1"/>
    </xf>
    <xf numFmtId="171" fontId="44" fillId="10" borderId="45" xfId="1" applyNumberFormat="1" applyFont="1" applyFill="1" applyBorder="1" applyAlignment="1">
      <alignment horizontal="center" vertical="center" wrapText="1"/>
    </xf>
    <xf numFmtId="171" fontId="44" fillId="10" borderId="46" xfId="1" applyNumberFormat="1" applyFont="1" applyFill="1" applyBorder="1" applyAlignment="1">
      <alignment horizontal="center" vertical="center" wrapText="1"/>
    </xf>
    <xf numFmtId="0" fontId="8" fillId="0" borderId="0" xfId="28"/>
    <xf numFmtId="0" fontId="18" fillId="0" borderId="2" xfId="28" applyFont="1" applyBorder="1"/>
    <xf numFmtId="10" fontId="18" fillId="6" borderId="2" xfId="28" applyNumberFormat="1" applyFont="1" applyFill="1" applyBorder="1" applyProtection="1">
      <protection locked="0"/>
    </xf>
    <xf numFmtId="0" fontId="8" fillId="0" borderId="36" xfId="28" applyBorder="1"/>
    <xf numFmtId="0" fontId="8" fillId="6" borderId="2" xfId="28" applyFill="1" applyBorder="1" applyAlignment="1" applyProtection="1">
      <alignment horizontal="center"/>
      <protection locked="0"/>
    </xf>
    <xf numFmtId="0" fontId="45" fillId="0" borderId="0" xfId="28" applyFont="1"/>
    <xf numFmtId="9" fontId="8" fillId="6" borderId="2" xfId="28" applyNumberFormat="1" applyFill="1" applyBorder="1" applyAlignment="1" applyProtection="1">
      <alignment horizontal="center"/>
      <protection locked="0"/>
    </xf>
    <xf numFmtId="172" fontId="8" fillId="6" borderId="2" xfId="28" applyNumberFormat="1" applyFill="1" applyBorder="1" applyAlignment="1" applyProtection="1">
      <alignment horizontal="center"/>
      <protection locked="0"/>
    </xf>
    <xf numFmtId="0" fontId="25" fillId="8" borderId="2" xfId="28" applyFont="1" applyFill="1" applyBorder="1" applyAlignment="1">
      <alignment horizontal="left"/>
    </xf>
    <xf numFmtId="0" fontId="25" fillId="8" borderId="2" xfId="28" applyFont="1" applyFill="1" applyBorder="1" applyAlignment="1">
      <alignment horizontal="center"/>
    </xf>
    <xf numFmtId="0" fontId="8" fillId="0" borderId="2" xfId="28" applyBorder="1"/>
    <xf numFmtId="166" fontId="45" fillId="0" borderId="2" xfId="28" applyNumberFormat="1" applyFont="1" applyBorder="1"/>
    <xf numFmtId="10" fontId="45" fillId="0" borderId="2" xfId="28" applyNumberFormat="1" applyFont="1" applyBorder="1" applyAlignment="1">
      <alignment horizontal="center"/>
    </xf>
    <xf numFmtId="10" fontId="45" fillId="6" borderId="2" xfId="3" applyNumberFormat="1" applyFont="1" applyFill="1" applyBorder="1" applyAlignment="1" applyProtection="1">
      <alignment horizontal="center"/>
      <protection locked="0"/>
    </xf>
    <xf numFmtId="0" fontId="45" fillId="0" borderId="2" xfId="28" applyFont="1" applyBorder="1"/>
    <xf numFmtId="0" fontId="27" fillId="0" borderId="2" xfId="28" applyFont="1" applyBorder="1"/>
    <xf numFmtId="0" fontId="46" fillId="9" borderId="3" xfId="28" applyFont="1" applyFill="1" applyBorder="1" applyAlignment="1">
      <alignment horizontal="center" vertical="top" wrapText="1"/>
    </xf>
    <xf numFmtId="0" fontId="46" fillId="9" borderId="8" xfId="28" applyFont="1" applyFill="1" applyBorder="1" applyAlignment="1">
      <alignment horizontal="center" vertical="top" wrapText="1"/>
    </xf>
    <xf numFmtId="0" fontId="45" fillId="0" borderId="0" xfId="28" applyFont="1" applyAlignment="1">
      <alignment horizontal="justify" vertical="top" wrapText="1"/>
    </xf>
    <xf numFmtId="3" fontId="45" fillId="0" borderId="0" xfId="28" applyNumberFormat="1" applyFont="1" applyAlignment="1">
      <alignment horizontal="center" vertical="top" wrapText="1"/>
    </xf>
    <xf numFmtId="0" fontId="47" fillId="12" borderId="2" xfId="28" applyFont="1" applyFill="1" applyBorder="1" applyAlignment="1">
      <alignment horizontal="justify" vertical="top" wrapText="1"/>
    </xf>
    <xf numFmtId="0" fontId="47" fillId="12" borderId="2" xfId="28" applyFont="1" applyFill="1" applyBorder="1" applyAlignment="1">
      <alignment horizontal="center" vertical="top" wrapText="1"/>
    </xf>
    <xf numFmtId="0" fontId="45" fillId="0" borderId="37" xfId="28" applyFont="1" applyBorder="1" applyAlignment="1" applyProtection="1">
      <alignment horizontal="justify" vertical="top" wrapText="1"/>
      <protection locked="0"/>
    </xf>
    <xf numFmtId="3" fontId="45" fillId="6" borderId="37" xfId="28" applyNumberFormat="1" applyFont="1" applyFill="1" applyBorder="1" applyAlignment="1" applyProtection="1">
      <alignment horizontal="center" vertical="top" wrapText="1"/>
      <protection locked="0"/>
    </xf>
    <xf numFmtId="3" fontId="45" fillId="0" borderId="37" xfId="28" applyNumberFormat="1" applyFont="1" applyBorder="1" applyAlignment="1">
      <alignment horizontal="center" vertical="top" wrapText="1"/>
    </xf>
    <xf numFmtId="0" fontId="9" fillId="0" borderId="0" xfId="28" applyFont="1" applyAlignment="1">
      <alignment horizontal="justify" vertical="top" wrapText="1"/>
    </xf>
    <xf numFmtId="9" fontId="50" fillId="0" borderId="0" xfId="31" applyFont="1" applyFill="1" applyAlignment="1">
      <alignment horizontal="center" vertical="top" wrapText="1"/>
    </xf>
    <xf numFmtId="9" fontId="45" fillId="0" borderId="0" xfId="31" applyFont="1" applyFill="1" applyAlignment="1">
      <alignment horizontal="center" vertical="top" wrapText="1"/>
    </xf>
    <xf numFmtId="0" fontId="47" fillId="0" borderId="0" xfId="28" applyFont="1" applyAlignment="1">
      <alignment horizontal="justify" vertical="top" wrapText="1"/>
    </xf>
    <xf numFmtId="3" fontId="47" fillId="0" borderId="0" xfId="28" applyNumberFormat="1" applyFont="1" applyAlignment="1">
      <alignment horizontal="center" vertical="top" wrapText="1"/>
    </xf>
    <xf numFmtId="0" fontId="9" fillId="0" borderId="4" xfId="28" applyFont="1" applyBorder="1" applyAlignment="1">
      <alignment horizontal="justify" vertical="top" wrapText="1"/>
    </xf>
    <xf numFmtId="0" fontId="45" fillId="0" borderId="4" xfId="28" applyFont="1" applyBorder="1" applyAlignment="1">
      <alignment horizontal="center" vertical="top" wrapText="1"/>
    </xf>
    <xf numFmtId="165" fontId="45" fillId="0" borderId="4" xfId="31" applyNumberFormat="1" applyFont="1" applyFill="1" applyBorder="1" applyAlignment="1">
      <alignment horizontal="center" vertical="top" wrapText="1"/>
    </xf>
    <xf numFmtId="3" fontId="45" fillId="6" borderId="37" xfId="29" applyNumberFormat="1" applyFont="1" applyFill="1" applyBorder="1" applyAlignment="1" applyProtection="1">
      <alignment horizontal="center" vertical="center"/>
      <protection locked="0"/>
    </xf>
    <xf numFmtId="3" fontId="45" fillId="6" borderId="37" xfId="30" applyNumberFormat="1" applyFont="1" applyFill="1" applyBorder="1" applyAlignment="1" applyProtection="1">
      <alignment horizontal="center" vertical="center"/>
      <protection locked="0"/>
    </xf>
    <xf numFmtId="173" fontId="0" fillId="0" borderId="0" xfId="27" applyFont="1"/>
    <xf numFmtId="0" fontId="47" fillId="0" borderId="4" xfId="28" applyFont="1" applyBorder="1" applyAlignment="1">
      <alignment horizontal="right" vertical="top" wrapText="1"/>
    </xf>
    <xf numFmtId="1" fontId="47" fillId="0" borderId="4" xfId="28" applyNumberFormat="1" applyFont="1" applyBorder="1" applyAlignment="1">
      <alignment horizontal="center" vertical="top" wrapText="1"/>
    </xf>
    <xf numFmtId="0" fontId="45" fillId="0" borderId="2" xfId="28" applyFont="1" applyBorder="1" applyAlignment="1">
      <alignment horizontal="left" vertical="top" wrapText="1"/>
    </xf>
    <xf numFmtId="1" fontId="45" fillId="6" borderId="2" xfId="28" applyNumberFormat="1" applyFont="1" applyFill="1" applyBorder="1" applyAlignment="1" applyProtection="1">
      <alignment horizontal="center" vertical="top" wrapText="1"/>
      <protection locked="0"/>
    </xf>
    <xf numFmtId="3" fontId="45" fillId="0" borderId="2" xfId="28" applyNumberFormat="1" applyFont="1" applyBorder="1" applyAlignment="1">
      <alignment horizontal="center" vertical="top" wrapText="1"/>
    </xf>
    <xf numFmtId="0" fontId="47" fillId="0" borderId="4" xfId="28" applyFont="1" applyBorder="1" applyAlignment="1">
      <alignment horizontal="justify" vertical="top" wrapText="1"/>
    </xf>
    <xf numFmtId="3" fontId="45" fillId="0" borderId="4" xfId="28" applyNumberFormat="1" applyFont="1" applyBorder="1" applyAlignment="1">
      <alignment horizontal="center" vertical="top" wrapText="1"/>
    </xf>
    <xf numFmtId="0" fontId="28" fillId="9" borderId="2" xfId="28" applyFont="1" applyFill="1" applyBorder="1" applyAlignment="1">
      <alignment horizontal="justify" vertical="center" wrapText="1"/>
    </xf>
    <xf numFmtId="3" fontId="46" fillId="9" borderId="8" xfId="28" applyNumberFormat="1" applyFont="1" applyFill="1" applyBorder="1" applyAlignment="1">
      <alignment horizontal="center" vertical="center" wrapText="1"/>
    </xf>
    <xf numFmtId="0" fontId="45" fillId="0" borderId="0" xfId="28" applyFont="1" applyAlignment="1">
      <alignment horizontal="center" vertical="top" wrapText="1"/>
    </xf>
    <xf numFmtId="0" fontId="25" fillId="0" borderId="0" xfId="28" applyFont="1"/>
    <xf numFmtId="0" fontId="51" fillId="0" borderId="0" xfId="28" applyFont="1"/>
    <xf numFmtId="3" fontId="51" fillId="0" borderId="0" xfId="28" applyNumberFormat="1" applyFont="1"/>
    <xf numFmtId="3" fontId="47" fillId="0" borderId="37" xfId="28" applyNumberFormat="1" applyFont="1" applyBorder="1" applyAlignment="1">
      <alignment horizontal="center" vertical="top" wrapText="1"/>
    </xf>
    <xf numFmtId="44" fontId="54" fillId="13" borderId="47" xfId="0" applyNumberFormat="1" applyFont="1" applyFill="1" applyBorder="1" applyAlignment="1">
      <alignment horizontal="right" vertical="center"/>
    </xf>
    <xf numFmtId="0" fontId="47" fillId="0" borderId="37" xfId="28" applyFont="1" applyBorder="1" applyAlignment="1">
      <alignment horizontal="center" vertical="top" wrapText="1"/>
    </xf>
    <xf numFmtId="3" fontId="45" fillId="0" borderId="37" xfId="28" applyNumberFormat="1" applyFont="1" applyBorder="1" applyAlignment="1" applyProtection="1">
      <alignment horizontal="center" vertical="top" wrapText="1"/>
      <protection locked="0"/>
    </xf>
    <xf numFmtId="0" fontId="12" fillId="0" borderId="0" xfId="0" applyFont="1" applyAlignment="1">
      <alignment vertical="center"/>
    </xf>
    <xf numFmtId="164" fontId="0" fillId="6" borderId="53" xfId="0" applyNumberFormat="1" applyFill="1" applyBorder="1" applyAlignment="1" applyProtection="1">
      <alignment vertical="center" wrapText="1"/>
      <protection locked="0"/>
    </xf>
    <xf numFmtId="164" fontId="0" fillId="6" borderId="47" xfId="0" applyNumberFormat="1" applyFill="1" applyBorder="1" applyAlignment="1" applyProtection="1">
      <alignment vertical="center" wrapText="1"/>
      <protection locked="0"/>
    </xf>
    <xf numFmtId="164" fontId="0" fillId="6" borderId="61" xfId="0" applyNumberFormat="1" applyFill="1" applyBorder="1" applyAlignment="1" applyProtection="1">
      <alignment vertical="center" wrapText="1"/>
      <protection locked="0"/>
    </xf>
    <xf numFmtId="164" fontId="0" fillId="6" borderId="62" xfId="0" applyNumberFormat="1" applyFill="1" applyBorder="1" applyAlignment="1" applyProtection="1">
      <alignment vertical="center" wrapText="1"/>
      <protection locked="0"/>
    </xf>
    <xf numFmtId="164" fontId="0" fillId="6" borderId="58" xfId="0" applyNumberFormat="1" applyFill="1" applyBorder="1" applyAlignment="1" applyProtection="1">
      <alignment vertical="center" wrapText="1"/>
      <protection locked="0"/>
    </xf>
    <xf numFmtId="164" fontId="0" fillId="6" borderId="59" xfId="0" applyNumberFormat="1" applyFill="1" applyBorder="1" applyAlignment="1" applyProtection="1">
      <alignment vertical="center" wrapText="1"/>
      <protection locked="0"/>
    </xf>
    <xf numFmtId="164" fontId="0" fillId="6" borderId="60" xfId="0" applyNumberFormat="1" applyFill="1" applyBorder="1" applyAlignment="1" applyProtection="1">
      <alignment vertical="center" wrapText="1"/>
      <protection locked="0"/>
    </xf>
    <xf numFmtId="0" fontId="9" fillId="4" borderId="23" xfId="0" applyFont="1" applyFill="1" applyBorder="1"/>
    <xf numFmtId="0" fontId="45" fillId="0" borderId="3" xfId="28" applyFont="1" applyBorder="1" applyAlignment="1" applyProtection="1">
      <alignment horizontal="justify" vertical="top" wrapText="1"/>
      <protection locked="0"/>
    </xf>
    <xf numFmtId="0" fontId="47" fillId="0" borderId="3" xfId="28" applyFont="1" applyBorder="1" applyAlignment="1">
      <alignment horizontal="center" vertical="top" wrapText="1"/>
    </xf>
    <xf numFmtId="0" fontId="45" fillId="0" borderId="70" xfId="28" applyFont="1" applyBorder="1" applyAlignment="1" applyProtection="1">
      <alignment horizontal="justify" vertical="top" wrapText="1"/>
      <protection locked="0"/>
    </xf>
    <xf numFmtId="0" fontId="47" fillId="0" borderId="70" xfId="28" applyFont="1" applyBorder="1" applyAlignment="1">
      <alignment horizontal="center" vertical="top" wrapText="1"/>
    </xf>
    <xf numFmtId="0" fontId="56" fillId="4" borderId="0" xfId="0" applyFont="1" applyFill="1"/>
    <xf numFmtId="164" fontId="8" fillId="6" borderId="24" xfId="0" applyNumberFormat="1" applyFont="1" applyFill="1" applyBorder="1" applyAlignment="1" applyProtection="1">
      <alignment horizontal="right" indent="1"/>
      <protection locked="0"/>
    </xf>
    <xf numFmtId="164" fontId="0" fillId="6" borderId="73" xfId="0" applyNumberFormat="1" applyFill="1" applyBorder="1" applyAlignment="1" applyProtection="1">
      <alignment vertical="center" wrapText="1"/>
      <protection locked="0"/>
    </xf>
    <xf numFmtId="164" fontId="0" fillId="6" borderId="74" xfId="0" applyNumberFormat="1" applyFill="1" applyBorder="1" applyAlignment="1" applyProtection="1">
      <alignment vertical="center" wrapText="1"/>
      <protection locked="0"/>
    </xf>
    <xf numFmtId="164" fontId="0" fillId="6" borderId="75" xfId="0" applyNumberFormat="1" applyFill="1" applyBorder="1" applyAlignment="1" applyProtection="1">
      <alignment vertical="center" wrapText="1"/>
      <protection locked="0"/>
    </xf>
    <xf numFmtId="164" fontId="0" fillId="6" borderId="76" xfId="0" applyNumberFormat="1" applyFill="1" applyBorder="1" applyAlignment="1" applyProtection="1">
      <alignment vertical="center" wrapText="1"/>
      <protection locked="0"/>
    </xf>
    <xf numFmtId="164" fontId="8" fillId="6" borderId="0" xfId="0" applyNumberFormat="1" applyFont="1" applyFill="1" applyAlignment="1" applyProtection="1">
      <alignment horizontal="right" indent="1"/>
      <protection locked="0"/>
    </xf>
    <xf numFmtId="165" fontId="8" fillId="6" borderId="0" xfId="3" applyNumberFormat="1" applyFont="1" applyFill="1" applyBorder="1" applyAlignment="1" applyProtection="1">
      <alignment horizontal="right" indent="1"/>
      <protection locked="0"/>
    </xf>
    <xf numFmtId="164" fontId="8" fillId="15" borderId="22" xfId="0" applyNumberFormat="1" applyFont="1" applyFill="1" applyBorder="1" applyAlignment="1" applyProtection="1">
      <alignment horizontal="right" indent="1"/>
      <protection locked="0"/>
    </xf>
    <xf numFmtId="165" fontId="8" fillId="15" borderId="22" xfId="3" applyNumberFormat="1" applyFont="1" applyFill="1" applyBorder="1" applyAlignment="1" applyProtection="1">
      <alignment horizontal="right" indent="1"/>
      <protection locked="0"/>
    </xf>
    <xf numFmtId="0" fontId="47" fillId="0" borderId="82" xfId="28" applyFont="1" applyBorder="1" applyAlignment="1">
      <alignment horizontal="center" vertical="top" wrapText="1"/>
    </xf>
    <xf numFmtId="0" fontId="47" fillId="0" borderId="36" xfId="28" applyFont="1" applyBorder="1" applyAlignment="1">
      <alignment horizontal="center" vertical="top" wrapText="1"/>
    </xf>
    <xf numFmtId="3" fontId="47" fillId="0" borderId="75" xfId="28" applyNumberFormat="1" applyFont="1" applyBorder="1" applyAlignment="1">
      <alignment horizontal="center" vertical="top" wrapText="1"/>
    </xf>
    <xf numFmtId="3" fontId="47" fillId="0" borderId="48" xfId="28" applyNumberFormat="1" applyFont="1" applyBorder="1" applyAlignment="1">
      <alignment horizontal="center" vertical="top" wrapText="1"/>
    </xf>
    <xf numFmtId="3" fontId="47" fillId="16" borderId="8" xfId="28" applyNumberFormat="1" applyFont="1" applyFill="1" applyBorder="1" applyAlignment="1">
      <alignment horizontal="center" vertical="top" wrapText="1"/>
    </xf>
    <xf numFmtId="3" fontId="45" fillId="16" borderId="37" xfId="28" applyNumberFormat="1" applyFont="1" applyFill="1" applyBorder="1" applyAlignment="1" applyProtection="1">
      <alignment horizontal="center" vertical="top" wrapText="1"/>
      <protection locked="0"/>
    </xf>
    <xf numFmtId="3" fontId="47" fillId="16" borderId="37" xfId="28" applyNumberFormat="1" applyFont="1" applyFill="1" applyBorder="1" applyAlignment="1">
      <alignment horizontal="center" vertical="top" wrapText="1"/>
    </xf>
    <xf numFmtId="0" fontId="47" fillId="16" borderId="69" xfId="28" applyFont="1" applyFill="1" applyBorder="1" applyAlignment="1">
      <alignment horizontal="center" vertical="top" wrapText="1"/>
    </xf>
    <xf numFmtId="0" fontId="47" fillId="16" borderId="83" xfId="28" applyFont="1" applyFill="1" applyBorder="1" applyAlignment="1">
      <alignment horizontal="center" vertical="top" wrapText="1"/>
    </xf>
    <xf numFmtId="3" fontId="47" fillId="16" borderId="72" xfId="28" applyNumberFormat="1" applyFont="1" applyFill="1" applyBorder="1" applyAlignment="1">
      <alignment horizontal="center" vertical="top" wrapText="1"/>
    </xf>
    <xf numFmtId="3" fontId="47" fillId="17" borderId="8" xfId="28" applyNumberFormat="1" applyFont="1" applyFill="1" applyBorder="1" applyAlignment="1">
      <alignment horizontal="center" vertical="top" wrapText="1"/>
    </xf>
    <xf numFmtId="0" fontId="47" fillId="17" borderId="8" xfId="28" applyFont="1" applyFill="1" applyBorder="1" applyAlignment="1">
      <alignment horizontal="right" vertical="top" wrapText="1"/>
    </xf>
    <xf numFmtId="0" fontId="55" fillId="16" borderId="69" xfId="28" applyFont="1" applyFill="1" applyBorder="1" applyAlignment="1" applyProtection="1">
      <alignment horizontal="justify" vertical="top" wrapText="1"/>
      <protection locked="0"/>
    </xf>
    <xf numFmtId="0" fontId="27" fillId="0" borderId="29" xfId="0" applyFont="1" applyBorder="1" applyAlignment="1">
      <alignment vertical="center"/>
    </xf>
    <xf numFmtId="0" fontId="28" fillId="0" borderId="30" xfId="0" applyFont="1" applyBorder="1" applyAlignment="1">
      <alignment vertical="center"/>
    </xf>
    <xf numFmtId="0" fontId="28" fillId="0" borderId="30" xfId="0" applyFont="1" applyBorder="1" applyAlignment="1">
      <alignment horizontal="right" vertical="center" indent="1"/>
    </xf>
    <xf numFmtId="168" fontId="33" fillId="0" borderId="0" xfId="0" applyNumberFormat="1" applyFont="1" applyAlignment="1">
      <alignment vertical="center"/>
    </xf>
    <xf numFmtId="0" fontId="45" fillId="0" borderId="71" xfId="28" applyFont="1" applyBorder="1" applyAlignment="1">
      <alignment horizontal="justify" vertical="top" wrapText="1"/>
    </xf>
    <xf numFmtId="0" fontId="47" fillId="0" borderId="71" xfId="28" applyFont="1" applyBorder="1" applyAlignment="1">
      <alignment horizontal="center" vertical="top" wrapText="1"/>
    </xf>
    <xf numFmtId="0" fontId="10" fillId="4" borderId="0" xfId="0" applyFont="1" applyFill="1" applyAlignment="1">
      <alignment horizontal="center" vertical="center" wrapText="1"/>
    </xf>
    <xf numFmtId="0" fontId="45" fillId="0" borderId="2" xfId="28" applyNumberFormat="1" applyFont="1" applyBorder="1"/>
    <xf numFmtId="0" fontId="25" fillId="0" borderId="58" xfId="28" applyFont="1" applyBorder="1"/>
    <xf numFmtId="0" fontId="25" fillId="0" borderId="59" xfId="28" applyFont="1" applyBorder="1"/>
    <xf numFmtId="0" fontId="25" fillId="0" borderId="60" xfId="28" applyFont="1" applyBorder="1"/>
    <xf numFmtId="0" fontId="25" fillId="0" borderId="63" xfId="28" applyFont="1" applyBorder="1"/>
    <xf numFmtId="0" fontId="25" fillId="0" borderId="64" xfId="28" applyFont="1" applyBorder="1"/>
    <xf numFmtId="0" fontId="25" fillId="0" borderId="65" xfId="28" applyFont="1" applyBorder="1"/>
    <xf numFmtId="0" fontId="6" fillId="0" borderId="0" xfId="0" applyFont="1"/>
    <xf numFmtId="0" fontId="32" fillId="18" borderId="0" xfId="0" applyFont="1" applyFill="1" applyAlignment="1">
      <alignment vertical="center"/>
    </xf>
    <xf numFmtId="0" fontId="32" fillId="18" borderId="0" xfId="0" applyFont="1" applyFill="1" applyAlignment="1">
      <alignment vertical="center" wrapText="1"/>
    </xf>
    <xf numFmtId="0" fontId="25" fillId="19" borderId="20" xfId="0" applyFont="1" applyFill="1" applyBorder="1" applyAlignment="1">
      <alignment horizontal="center" vertical="center" wrapText="1"/>
    </xf>
    <xf numFmtId="0" fontId="25" fillId="19" borderId="20" xfId="0" applyFont="1" applyFill="1" applyBorder="1" applyAlignment="1">
      <alignment vertical="center" wrapText="1"/>
    </xf>
    <xf numFmtId="0" fontId="25" fillId="19" borderId="34" xfId="0" applyFont="1" applyFill="1" applyBorder="1" applyAlignment="1">
      <alignment vertical="center" wrapText="1"/>
    </xf>
    <xf numFmtId="0" fontId="0" fillId="20" borderId="0" xfId="0" applyFill="1"/>
    <xf numFmtId="0" fontId="61" fillId="0" borderId="0" xfId="0" applyFont="1"/>
    <xf numFmtId="0" fontId="9" fillId="4" borderId="0" xfId="0" applyFont="1" applyFill="1" applyAlignment="1">
      <alignment wrapText="1"/>
    </xf>
    <xf numFmtId="0" fontId="66" fillId="22" borderId="0" xfId="0" applyFont="1" applyFill="1"/>
    <xf numFmtId="0" fontId="67" fillId="22" borderId="0" xfId="0" applyFont="1" applyFill="1" applyAlignment="1">
      <alignment horizontal="left" vertical="center"/>
    </xf>
    <xf numFmtId="0" fontId="66" fillId="20" borderId="84" xfId="0" applyFont="1" applyFill="1" applyBorder="1" applyAlignment="1" applyProtection="1">
      <alignment horizontal="left"/>
      <protection locked="0"/>
    </xf>
    <xf numFmtId="0" fontId="67" fillId="22" borderId="0" xfId="0" applyFont="1" applyFill="1" applyAlignment="1">
      <alignment horizontal="center" vertical="center"/>
    </xf>
    <xf numFmtId="0" fontId="66" fillId="22" borderId="0" xfId="0" applyFont="1" applyFill="1" applyAlignment="1">
      <alignment vertical="center"/>
    </xf>
    <xf numFmtId="0" fontId="66" fillId="22" borderId="0" xfId="0" applyFont="1" applyFill="1" applyAlignment="1">
      <alignment horizontal="left" vertical="center"/>
    </xf>
    <xf numFmtId="0" fontId="66" fillId="22" borderId="0" xfId="0" applyFont="1" applyFill="1" applyAlignment="1">
      <alignment horizontal="left" vertical="center" wrapText="1"/>
    </xf>
    <xf numFmtId="0" fontId="70" fillId="22" borderId="0" xfId="0" applyFont="1" applyFill="1"/>
    <xf numFmtId="0" fontId="66" fillId="22" borderId="0" xfId="0" applyFont="1" applyFill="1" applyAlignment="1">
      <alignment horizontal="left"/>
    </xf>
    <xf numFmtId="0" fontId="66" fillId="22" borderId="0" xfId="0" applyFont="1" applyFill="1" applyAlignment="1">
      <alignment horizontal="center" vertical="center"/>
    </xf>
    <xf numFmtId="0" fontId="66" fillId="22" borderId="0" xfId="0" applyFont="1" applyFill="1" applyAlignment="1">
      <alignment horizontal="left" wrapText="1"/>
    </xf>
    <xf numFmtId="0" fontId="66" fillId="22" borderId="0" xfId="0" applyFont="1" applyFill="1" applyAlignment="1">
      <alignment horizontal="left" vertical="center" indent="15"/>
    </xf>
    <xf numFmtId="0" fontId="67" fillId="22" borderId="0" xfId="0" applyFont="1" applyFill="1" applyAlignment="1">
      <alignment horizontal="right" vertical="center"/>
    </xf>
    <xf numFmtId="14" fontId="66" fillId="20" borderId="84" xfId="0" applyNumberFormat="1" applyFont="1" applyFill="1" applyBorder="1" applyAlignment="1" applyProtection="1">
      <alignment horizontal="center"/>
      <protection locked="0"/>
    </xf>
    <xf numFmtId="0" fontId="74" fillId="22" borderId="0" xfId="33" applyFont="1" applyFill="1" applyAlignment="1">
      <alignment horizontal="left" vertical="center" indent="15"/>
    </xf>
    <xf numFmtId="0" fontId="66" fillId="22" borderId="89" xfId="0" applyFont="1" applyFill="1" applyBorder="1"/>
    <xf numFmtId="0" fontId="67" fillId="22" borderId="89" xfId="0" applyFont="1" applyFill="1" applyBorder="1" applyAlignment="1">
      <alignment horizontal="right" vertical="center"/>
    </xf>
    <xf numFmtId="14" fontId="66" fillId="22" borderId="89" xfId="0" applyNumberFormat="1" applyFont="1" applyFill="1" applyBorder="1" applyAlignment="1" applyProtection="1">
      <alignment horizontal="center"/>
      <protection locked="0"/>
    </xf>
    <xf numFmtId="0" fontId="1" fillId="22" borderId="0" xfId="32" applyFill="1"/>
    <xf numFmtId="0" fontId="76" fillId="22" borderId="0" xfId="32" applyFont="1" applyFill="1" applyAlignment="1">
      <alignment horizontal="left" vertical="center"/>
    </xf>
    <xf numFmtId="0" fontId="1" fillId="20" borderId="84" xfId="32" applyFill="1" applyBorder="1" applyAlignment="1" applyProtection="1">
      <alignment horizontal="left"/>
      <protection locked="0"/>
    </xf>
    <xf numFmtId="0" fontId="76" fillId="22" borderId="0" xfId="32" applyFont="1" applyFill="1" applyAlignment="1">
      <alignment horizontal="right" vertical="center"/>
    </xf>
    <xf numFmtId="0" fontId="76" fillId="22" borderId="0" xfId="32" applyFont="1" applyFill="1" applyAlignment="1">
      <alignment vertical="center" wrapText="1"/>
    </xf>
    <xf numFmtId="0" fontId="1" fillId="22" borderId="0" xfId="32" applyFill="1" applyAlignment="1">
      <alignment vertical="center"/>
    </xf>
    <xf numFmtId="0" fontId="1" fillId="22" borderId="0" xfId="32" applyFill="1" applyAlignment="1">
      <alignment horizontal="left" vertical="center"/>
    </xf>
    <xf numFmtId="0" fontId="1" fillId="22" borderId="0" xfId="32" applyFill="1" applyAlignment="1">
      <alignment horizontal="left" vertical="center" wrapText="1"/>
    </xf>
    <xf numFmtId="0" fontId="1" fillId="22" borderId="0" xfId="32" applyFill="1" applyAlignment="1">
      <alignment horizontal="left"/>
    </xf>
    <xf numFmtId="0" fontId="58" fillId="24" borderId="91" xfId="32" applyFont="1" applyFill="1" applyBorder="1" applyAlignment="1">
      <alignment horizontal="center" vertical="center" wrapText="1"/>
    </xf>
    <xf numFmtId="0" fontId="58" fillId="24" borderId="92" xfId="32" applyFont="1" applyFill="1" applyBorder="1" applyAlignment="1">
      <alignment horizontal="center" vertical="center" wrapText="1"/>
    </xf>
    <xf numFmtId="0" fontId="58" fillId="24" borderId="93" xfId="32" applyFont="1" applyFill="1" applyBorder="1" applyAlignment="1">
      <alignment horizontal="center" vertical="center" wrapText="1"/>
    </xf>
    <xf numFmtId="176" fontId="1" fillId="20" borderId="94" xfId="32" applyNumberFormat="1" applyFill="1" applyBorder="1" applyAlignment="1" applyProtection="1">
      <alignment horizontal="left"/>
      <protection locked="0"/>
    </xf>
    <xf numFmtId="0" fontId="1" fillId="20" borderId="95" xfId="32" applyFill="1" applyBorder="1" applyAlignment="1" applyProtection="1">
      <alignment horizontal="left"/>
      <protection locked="0"/>
    </xf>
    <xf numFmtId="0" fontId="1" fillId="20" borderId="96" xfId="32" applyFill="1" applyBorder="1" applyAlignment="1" applyProtection="1">
      <alignment horizontal="left"/>
      <protection locked="0"/>
    </xf>
    <xf numFmtId="44" fontId="1" fillId="20" borderId="97" xfId="32" applyNumberFormat="1" applyFill="1" applyBorder="1" applyAlignment="1" applyProtection="1">
      <alignment horizontal="left"/>
      <protection locked="0"/>
    </xf>
    <xf numFmtId="0" fontId="1" fillId="20" borderId="98" xfId="32" applyFill="1" applyBorder="1" applyAlignment="1" applyProtection="1">
      <alignment horizontal="left"/>
      <protection locked="0"/>
    </xf>
    <xf numFmtId="44" fontId="1" fillId="20" borderId="99" xfId="32" applyNumberFormat="1" applyFill="1" applyBorder="1" applyAlignment="1" applyProtection="1">
      <alignment horizontal="left"/>
      <protection locked="0"/>
    </xf>
    <xf numFmtId="0" fontId="78" fillId="25" borderId="100" xfId="32" applyFont="1" applyFill="1" applyBorder="1" applyAlignment="1">
      <alignment horizontal="right"/>
    </xf>
    <xf numFmtId="44" fontId="79" fillId="25" borderId="87" xfId="32" applyNumberFormat="1" applyFont="1" applyFill="1" applyBorder="1"/>
    <xf numFmtId="44" fontId="79" fillId="25" borderId="88" xfId="32" applyNumberFormat="1" applyFont="1" applyFill="1" applyBorder="1"/>
    <xf numFmtId="0" fontId="1" fillId="22" borderId="0" xfId="32" applyFill="1" applyAlignment="1">
      <alignment vertical="top"/>
    </xf>
    <xf numFmtId="0" fontId="80" fillId="22" borderId="0" xfId="32" applyFont="1" applyFill="1" applyAlignment="1">
      <alignment vertical="top" wrapText="1"/>
    </xf>
    <xf numFmtId="0" fontId="76" fillId="22" borderId="0" xfId="32" applyFont="1" applyFill="1" applyAlignment="1">
      <alignment horizontal="center" vertical="center"/>
    </xf>
    <xf numFmtId="0" fontId="1" fillId="22" borderId="0" xfId="32" applyFill="1" applyAlignment="1">
      <alignment horizontal="left" vertical="center" indent="15"/>
    </xf>
    <xf numFmtId="14" fontId="1" fillId="20" borderId="84" xfId="32" applyNumberFormat="1" applyFill="1" applyBorder="1" applyAlignment="1" applyProtection="1">
      <alignment horizontal="center"/>
      <protection locked="0"/>
    </xf>
    <xf numFmtId="0" fontId="73" fillId="22" borderId="0" xfId="33" applyFill="1" applyAlignment="1">
      <alignment horizontal="left" vertical="center" indent="15"/>
    </xf>
    <xf numFmtId="0" fontId="1" fillId="22" borderId="89" xfId="32" applyFill="1" applyBorder="1"/>
    <xf numFmtId="0" fontId="76" fillId="22" borderId="89" xfId="32" applyFont="1" applyFill="1" applyBorder="1" applyAlignment="1">
      <alignment horizontal="right" vertical="center"/>
    </xf>
    <xf numFmtId="14" fontId="1" fillId="22" borderId="89" xfId="32" applyNumberFormat="1" applyFill="1" applyBorder="1" applyAlignment="1" applyProtection="1">
      <alignment horizontal="center"/>
      <protection locked="0"/>
    </xf>
    <xf numFmtId="0" fontId="73" fillId="22" borderId="0" xfId="33" applyFill="1" applyAlignment="1">
      <alignment horizontal="left"/>
    </xf>
    <xf numFmtId="0" fontId="81" fillId="22" borderId="0" xfId="32" applyFont="1" applyFill="1" applyAlignment="1">
      <alignment horizontal="left" vertical="center"/>
    </xf>
    <xf numFmtId="0" fontId="82" fillId="22" borderId="0" xfId="32" applyFont="1" applyFill="1" applyAlignment="1">
      <alignment horizontal="right"/>
    </xf>
    <xf numFmtId="0" fontId="82" fillId="22" borderId="0" xfId="32" applyFont="1" applyFill="1"/>
    <xf numFmtId="0" fontId="25" fillId="8" borderId="1" xfId="0" applyFont="1" applyFill="1" applyBorder="1" applyAlignment="1">
      <alignment horizontal="center" vertical="center" wrapText="1"/>
    </xf>
    <xf numFmtId="0" fontId="25" fillId="8" borderId="47" xfId="0" applyFont="1" applyFill="1" applyBorder="1" applyAlignment="1">
      <alignment horizontal="center" vertical="center" wrapText="1"/>
    </xf>
    <xf numFmtId="0" fontId="9" fillId="0" borderId="2" xfId="0" applyFont="1" applyBorder="1" applyAlignment="1">
      <alignment vertical="center"/>
    </xf>
    <xf numFmtId="169" fontId="9" fillId="0" borderId="2" xfId="2" applyFont="1" applyBorder="1"/>
    <xf numFmtId="0" fontId="9" fillId="0" borderId="47" xfId="0" applyFont="1" applyBorder="1"/>
    <xf numFmtId="169" fontId="9" fillId="6" borderId="1" xfId="2" applyFont="1" applyFill="1" applyBorder="1" applyProtection="1">
      <protection locked="0"/>
    </xf>
    <xf numFmtId="0" fontId="9" fillId="20" borderId="47" xfId="0" applyFont="1" applyFill="1" applyBorder="1" applyProtection="1">
      <protection locked="0"/>
    </xf>
    <xf numFmtId="0" fontId="9" fillId="14" borderId="81" xfId="0" applyFont="1" applyFill="1" applyBorder="1"/>
    <xf numFmtId="0" fontId="9" fillId="6" borderId="2" xfId="0" applyFont="1" applyFill="1" applyBorder="1" applyAlignment="1" applyProtection="1">
      <alignment vertical="center"/>
      <protection locked="0"/>
    </xf>
    <xf numFmtId="0" fontId="41" fillId="0" borderId="2" xfId="0" applyFont="1" applyBorder="1" applyAlignment="1">
      <alignment vertical="center"/>
    </xf>
    <xf numFmtId="169" fontId="41" fillId="0" borderId="2" xfId="2" applyFont="1" applyBorder="1"/>
    <xf numFmtId="0" fontId="41" fillId="0" borderId="47" xfId="0" applyFont="1" applyBorder="1"/>
    <xf numFmtId="169" fontId="41" fillId="0" borderId="1" xfId="2" applyFont="1" applyBorder="1"/>
    <xf numFmtId="169" fontId="9" fillId="0" borderId="1" xfId="2" applyFont="1" applyBorder="1"/>
    <xf numFmtId="0" fontId="9" fillId="14" borderId="47" xfId="0" applyFont="1" applyFill="1" applyBorder="1"/>
    <xf numFmtId="0" fontId="83" fillId="20" borderId="47" xfId="0" applyFont="1" applyFill="1" applyBorder="1" applyAlignment="1">
      <alignment wrapText="1"/>
    </xf>
    <xf numFmtId="0" fontId="9" fillId="20" borderId="47" xfId="0" applyFont="1" applyFill="1" applyBorder="1"/>
    <xf numFmtId="0" fontId="9" fillId="20" borderId="81" xfId="0" applyFont="1" applyFill="1" applyBorder="1" applyProtection="1">
      <protection locked="0"/>
    </xf>
    <xf numFmtId="0" fontId="9" fillId="0" borderId="81" xfId="0" applyFont="1" applyBorder="1"/>
    <xf numFmtId="0" fontId="41" fillId="8" borderId="25" xfId="0" applyFont="1" applyFill="1" applyBorder="1" applyAlignment="1">
      <alignment vertical="center"/>
    </xf>
    <xf numFmtId="169" fontId="41" fillId="8" borderId="1" xfId="2" applyFont="1" applyFill="1" applyBorder="1"/>
    <xf numFmtId="0" fontId="41" fillId="0" borderId="81" xfId="0" applyFont="1" applyBorder="1"/>
    <xf numFmtId="0" fontId="85" fillId="0" borderId="71" xfId="0" applyFont="1" applyBorder="1" applyAlignment="1">
      <alignment vertical="center"/>
    </xf>
    <xf numFmtId="0" fontId="19" fillId="26" borderId="5" xfId="0" applyFont="1" applyFill="1" applyBorder="1" applyAlignment="1">
      <alignment horizontal="center"/>
    </xf>
    <xf numFmtId="0" fontId="0" fillId="27" borderId="6" xfId="0" applyFill="1" applyBorder="1" applyAlignment="1">
      <alignment horizontal="center" vertical="center" wrapText="1"/>
    </xf>
    <xf numFmtId="164" fontId="13" fillId="27" borderId="15" xfId="0" applyNumberFormat="1" applyFont="1" applyFill="1" applyBorder="1"/>
    <xf numFmtId="0" fontId="0" fillId="27" borderId="52" xfId="0" applyFill="1" applyBorder="1" applyAlignment="1">
      <alignment horizontal="center" vertical="center" wrapText="1"/>
    </xf>
    <xf numFmtId="164" fontId="13" fillId="27" borderId="51" xfId="0" applyNumberFormat="1" applyFont="1" applyFill="1" applyBorder="1"/>
    <xf numFmtId="0" fontId="0" fillId="29" borderId="7" xfId="0" applyFill="1" applyBorder="1" applyAlignment="1">
      <alignment horizontal="center" vertical="center" wrapText="1"/>
    </xf>
    <xf numFmtId="0" fontId="0" fillId="29" borderId="8" xfId="0" applyFill="1" applyBorder="1" applyAlignment="1">
      <alignment horizontal="center" vertical="center" wrapText="1"/>
    </xf>
    <xf numFmtId="0" fontId="0" fillId="29" borderId="9" xfId="0" applyFill="1" applyBorder="1" applyAlignment="1">
      <alignment horizontal="center" vertical="center" wrapText="1"/>
    </xf>
    <xf numFmtId="0" fontId="0" fillId="29" borderId="58" xfId="0" applyFill="1" applyBorder="1" applyAlignment="1">
      <alignment horizontal="center" vertical="center" wrapText="1"/>
    </xf>
    <xf numFmtId="0" fontId="0" fillId="29" borderId="59" xfId="0" applyFill="1" applyBorder="1" applyAlignment="1">
      <alignment horizontal="center" vertical="center" wrapText="1"/>
    </xf>
    <xf numFmtId="0" fontId="0" fillId="29" borderId="60" xfId="0" applyFill="1" applyBorder="1" applyAlignment="1">
      <alignment horizontal="center" vertical="center" wrapText="1"/>
    </xf>
    <xf numFmtId="164" fontId="13" fillId="29" borderId="16" xfId="0" applyNumberFormat="1" applyFont="1" applyFill="1" applyBorder="1"/>
    <xf numFmtId="164" fontId="13" fillId="29" borderId="17" xfId="0" applyNumberFormat="1" applyFont="1" applyFill="1" applyBorder="1"/>
    <xf numFmtId="164" fontId="13" fillId="29" borderId="63" xfId="0" applyNumberFormat="1" applyFont="1" applyFill="1" applyBorder="1"/>
    <xf numFmtId="164" fontId="13" fillId="29" borderId="64" xfId="0" applyNumberFormat="1" applyFont="1" applyFill="1" applyBorder="1"/>
    <xf numFmtId="164" fontId="13" fillId="29" borderId="65" xfId="0" applyNumberFormat="1" applyFont="1" applyFill="1" applyBorder="1"/>
    <xf numFmtId="0" fontId="0" fillId="29" borderId="10" xfId="0" applyFill="1" applyBorder="1" applyAlignment="1">
      <alignment horizontal="center" vertical="center" wrapText="1"/>
    </xf>
    <xf numFmtId="0" fontId="13" fillId="29" borderId="16" xfId="0" applyFont="1" applyFill="1" applyBorder="1"/>
    <xf numFmtId="0" fontId="13" fillId="29" borderId="17" xfId="0" applyFont="1" applyFill="1" applyBorder="1"/>
    <xf numFmtId="0" fontId="13" fillId="29" borderId="19" xfId="0" applyFont="1" applyFill="1" applyBorder="1"/>
    <xf numFmtId="164" fontId="13" fillId="29" borderId="18" xfId="0" applyNumberFormat="1" applyFont="1" applyFill="1" applyBorder="1"/>
    <xf numFmtId="164" fontId="13" fillId="29" borderId="78" xfId="0" applyNumberFormat="1" applyFont="1" applyFill="1" applyBorder="1"/>
    <xf numFmtId="164" fontId="13" fillId="29" borderId="79" xfId="0" applyNumberFormat="1" applyFont="1" applyFill="1" applyBorder="1"/>
    <xf numFmtId="164" fontId="13" fillId="29" borderId="80" xfId="0" applyNumberFormat="1" applyFont="1" applyFill="1" applyBorder="1"/>
    <xf numFmtId="0" fontId="21" fillId="0" borderId="101" xfId="0" applyFont="1" applyBorder="1"/>
    <xf numFmtId="0" fontId="13" fillId="20" borderId="101" xfId="0" applyFont="1" applyFill="1" applyBorder="1" applyProtection="1">
      <protection locked="0"/>
    </xf>
    <xf numFmtId="0" fontId="86" fillId="0" borderId="0" xfId="0" applyFont="1"/>
    <xf numFmtId="0" fontId="13" fillId="0" borderId="1" xfId="0" applyFont="1" applyBorder="1"/>
    <xf numFmtId="0" fontId="13" fillId="0" borderId="47" xfId="0" applyFont="1" applyBorder="1" applyAlignment="1">
      <alignment wrapText="1"/>
    </xf>
    <xf numFmtId="0" fontId="13" fillId="0" borderId="47" xfId="0" applyFont="1" applyBorder="1"/>
    <xf numFmtId="0" fontId="0" fillId="20" borderId="101" xfId="0" applyFill="1" applyBorder="1" applyProtection="1">
      <protection locked="0"/>
    </xf>
    <xf numFmtId="0" fontId="0" fillId="20" borderId="101" xfId="0" applyFill="1" applyBorder="1" applyAlignment="1" applyProtection="1">
      <alignment wrapText="1"/>
      <protection locked="0"/>
    </xf>
    <xf numFmtId="0" fontId="0" fillId="31" borderId="0" xfId="0" applyFill="1"/>
    <xf numFmtId="3" fontId="45" fillId="6" borderId="37" xfId="29" applyNumberFormat="1" applyFont="1" applyFill="1" applyBorder="1" applyAlignment="1" applyProtection="1">
      <alignment horizontal="left" vertical="center"/>
      <protection locked="0"/>
    </xf>
    <xf numFmtId="0" fontId="73" fillId="0" borderId="0" xfId="33"/>
    <xf numFmtId="0" fontId="45" fillId="0" borderId="36" xfId="28" applyFont="1" applyBorder="1" applyAlignment="1" applyProtection="1">
      <alignment horizontal="justify" vertical="top" wrapText="1"/>
      <protection locked="0"/>
    </xf>
    <xf numFmtId="0" fontId="55" fillId="16" borderId="36" xfId="28" applyFont="1" applyFill="1" applyBorder="1" applyAlignment="1" applyProtection="1">
      <alignment horizontal="justify" vertical="top" wrapText="1"/>
      <protection locked="0"/>
    </xf>
    <xf numFmtId="0" fontId="45" fillId="0" borderId="81" xfId="28" applyFont="1" applyBorder="1" applyAlignment="1" applyProtection="1">
      <alignment horizontal="justify" vertical="top" wrapText="1"/>
      <protection locked="0"/>
    </xf>
    <xf numFmtId="3" fontId="45" fillId="0" borderId="102" xfId="28" applyNumberFormat="1" applyFont="1" applyBorder="1" applyAlignment="1" applyProtection="1">
      <alignment horizontal="center" vertical="top" wrapText="1"/>
      <protection locked="0"/>
    </xf>
    <xf numFmtId="3" fontId="45" fillId="0" borderId="70" xfId="28" applyNumberFormat="1" applyFont="1" applyBorder="1" applyAlignment="1" applyProtection="1">
      <alignment horizontal="center" vertical="top" wrapText="1"/>
      <protection locked="0"/>
    </xf>
    <xf numFmtId="3" fontId="47" fillId="0" borderId="103" xfId="28" applyNumberFormat="1" applyFont="1" applyBorder="1" applyAlignment="1">
      <alignment horizontal="center" vertical="top" wrapText="1"/>
    </xf>
    <xf numFmtId="3" fontId="45" fillId="0" borderId="104" xfId="28" applyNumberFormat="1" applyFont="1" applyBorder="1" applyAlignment="1" applyProtection="1">
      <alignment horizontal="center" vertical="top" wrapText="1"/>
      <protection locked="0"/>
    </xf>
    <xf numFmtId="3" fontId="47" fillId="0" borderId="105" xfId="28" applyNumberFormat="1" applyFont="1" applyBorder="1" applyAlignment="1">
      <alignment horizontal="center" vertical="top" wrapText="1"/>
    </xf>
    <xf numFmtId="3" fontId="45" fillId="16" borderId="104" xfId="28" applyNumberFormat="1" applyFont="1" applyFill="1" applyBorder="1" applyAlignment="1" applyProtection="1">
      <alignment horizontal="center" vertical="top" wrapText="1"/>
      <protection locked="0"/>
    </xf>
    <xf numFmtId="3" fontId="47" fillId="16" borderId="105" xfId="28" applyNumberFormat="1" applyFont="1" applyFill="1" applyBorder="1" applyAlignment="1">
      <alignment horizontal="center" vertical="top" wrapText="1"/>
    </xf>
    <xf numFmtId="9" fontId="47" fillId="0" borderId="104" xfId="3" applyFont="1" applyFill="1" applyBorder="1" applyAlignment="1">
      <alignment horizontal="center" vertical="top" wrapText="1"/>
    </xf>
    <xf numFmtId="9" fontId="47" fillId="0" borderId="105" xfId="3" applyFont="1" applyFill="1" applyBorder="1" applyAlignment="1">
      <alignment horizontal="center" vertical="top" wrapText="1"/>
    </xf>
    <xf numFmtId="3" fontId="45" fillId="6" borderId="106" xfId="28" applyNumberFormat="1" applyFont="1" applyFill="1" applyBorder="1" applyAlignment="1" applyProtection="1">
      <alignment horizontal="center" vertical="top" wrapText="1"/>
      <protection locked="0"/>
    </xf>
    <xf numFmtId="3" fontId="45" fillId="6" borderId="107" xfId="28" applyNumberFormat="1" applyFont="1" applyFill="1" applyBorder="1" applyAlignment="1" applyProtection="1">
      <alignment horizontal="center" vertical="top" wrapText="1"/>
      <protection locked="0"/>
    </xf>
    <xf numFmtId="3" fontId="45" fillId="6" borderId="108" xfId="28" applyNumberFormat="1" applyFont="1" applyFill="1" applyBorder="1" applyAlignment="1" applyProtection="1">
      <alignment horizontal="center" vertical="top" wrapText="1"/>
      <protection locked="0"/>
    </xf>
    <xf numFmtId="0" fontId="10" fillId="4" borderId="0" xfId="0" applyFont="1" applyFill="1" applyAlignment="1">
      <alignment horizontal="center" vertical="center" wrapText="1"/>
    </xf>
    <xf numFmtId="0" fontId="12" fillId="5" borderId="0" xfId="0" applyFont="1" applyFill="1" applyAlignment="1">
      <alignment horizontal="left" vertical="center"/>
    </xf>
    <xf numFmtId="0" fontId="0" fillId="0" borderId="0" xfId="0" applyAlignment="1">
      <alignment horizontal="left"/>
    </xf>
    <xf numFmtId="0" fontId="60" fillId="0" borderId="0" xfId="0" applyFont="1" applyAlignment="1">
      <alignment horizontal="left" wrapText="1"/>
    </xf>
    <xf numFmtId="0" fontId="62" fillId="0" borderId="0" xfId="0" applyFont="1" applyAlignment="1">
      <alignment horizontal="left" wrapText="1"/>
    </xf>
    <xf numFmtId="0" fontId="0" fillId="0" borderId="0" xfId="0" applyAlignment="1">
      <alignment horizontal="left" wrapText="1"/>
    </xf>
    <xf numFmtId="0" fontId="10" fillId="4" borderId="0" xfId="0" applyFont="1" applyFill="1" applyAlignment="1">
      <alignment horizontal="center" vertical="center"/>
    </xf>
    <xf numFmtId="0" fontId="19" fillId="7" borderId="66" xfId="0" applyFont="1" applyFill="1" applyBorder="1" applyAlignment="1">
      <alignment horizontal="center"/>
    </xf>
    <xf numFmtId="0" fontId="19" fillId="7" borderId="67" xfId="0" applyFont="1" applyFill="1" applyBorder="1" applyAlignment="1">
      <alignment horizontal="center"/>
    </xf>
    <xf numFmtId="0" fontId="19" fillId="7" borderId="56" xfId="0" applyFont="1" applyFill="1" applyBorder="1" applyAlignment="1">
      <alignment horizontal="center"/>
    </xf>
    <xf numFmtId="0" fontId="19" fillId="7" borderId="57" xfId="0" applyFont="1" applyFill="1" applyBorder="1" applyAlignment="1">
      <alignment horizontal="center"/>
    </xf>
    <xf numFmtId="0" fontId="18" fillId="7" borderId="26" xfId="0" applyFont="1" applyFill="1" applyBorder="1" applyAlignment="1">
      <alignment horizontal="center"/>
    </xf>
    <xf numFmtId="0" fontId="18" fillId="7" borderId="21" xfId="0" applyFont="1" applyFill="1" applyBorder="1" applyAlignment="1">
      <alignment horizontal="center"/>
    </xf>
    <xf numFmtId="0" fontId="19" fillId="28" borderId="5" xfId="0" applyFont="1" applyFill="1" applyBorder="1" applyAlignment="1">
      <alignment horizontal="center"/>
    </xf>
    <xf numFmtId="0" fontId="15" fillId="6" borderId="0" xfId="0" applyFont="1" applyFill="1" applyAlignment="1" applyProtection="1">
      <alignment horizontal="left" vertical="center"/>
      <protection locked="0"/>
    </xf>
    <xf numFmtId="0" fontId="19" fillId="7" borderId="49" xfId="0" applyFont="1" applyFill="1" applyBorder="1" applyAlignment="1">
      <alignment horizontal="center"/>
    </xf>
    <xf numFmtId="0" fontId="19" fillId="7" borderId="50" xfId="0" applyFont="1" applyFill="1" applyBorder="1" applyAlignment="1">
      <alignment horizontal="center"/>
    </xf>
    <xf numFmtId="0" fontId="19" fillId="7" borderId="54" xfId="0" applyFont="1" applyFill="1" applyBorder="1" applyAlignment="1">
      <alignment horizontal="center"/>
    </xf>
    <xf numFmtId="0" fontId="19" fillId="7" borderId="55" xfId="0" applyFont="1" applyFill="1" applyBorder="1" applyAlignment="1">
      <alignment horizontal="center"/>
    </xf>
    <xf numFmtId="0" fontId="19" fillId="7" borderId="68" xfId="0" applyFont="1" applyFill="1" applyBorder="1" applyAlignment="1">
      <alignment horizontal="center"/>
    </xf>
    <xf numFmtId="0" fontId="12" fillId="30" borderId="0" xfId="0" applyFont="1" applyFill="1" applyAlignment="1">
      <alignment horizontal="left" vertical="center"/>
    </xf>
    <xf numFmtId="0" fontId="57" fillId="14" borderId="0" xfId="0" applyFont="1" applyFill="1" applyAlignment="1">
      <alignment horizontal="center" vertical="center" wrapText="1"/>
    </xf>
    <xf numFmtId="0" fontId="57" fillId="14" borderId="77" xfId="0" applyFont="1" applyFill="1" applyBorder="1" applyAlignment="1">
      <alignment horizontal="center" vertical="center" wrapText="1"/>
    </xf>
    <xf numFmtId="0" fontId="25" fillId="19" borderId="20" xfId="0" applyFont="1" applyFill="1" applyBorder="1" applyAlignment="1">
      <alignment horizontal="center" vertical="center" wrapText="1"/>
    </xf>
    <xf numFmtId="0" fontId="25" fillId="19" borderId="29" xfId="0" applyFont="1" applyFill="1" applyBorder="1" applyAlignment="1">
      <alignment horizontal="center" vertical="center" wrapText="1"/>
    </xf>
    <xf numFmtId="0" fontId="11" fillId="4" borderId="0" xfId="0" applyFont="1" applyFill="1" applyAlignment="1">
      <alignment horizontal="center" vertical="center" wrapText="1"/>
    </xf>
    <xf numFmtId="0" fontId="8" fillId="4" borderId="0" xfId="0" applyFont="1" applyFill="1" applyAlignment="1">
      <alignment horizontal="left" vertical="center" wrapText="1"/>
    </xf>
    <xf numFmtId="0" fontId="8" fillId="0" borderId="0" xfId="0" applyFont="1" applyAlignment="1">
      <alignment horizontal="left" vertical="center"/>
    </xf>
    <xf numFmtId="0" fontId="41" fillId="0" borderId="2" xfId="0" applyFont="1" applyBorder="1" applyAlignment="1">
      <alignment horizontal="center" vertical="center" wrapText="1"/>
    </xf>
    <xf numFmtId="0" fontId="0" fillId="6" borderId="5" xfId="0" applyFill="1" applyBorder="1"/>
    <xf numFmtId="0" fontId="11" fillId="4" borderId="0" xfId="0" applyFont="1" applyFill="1" applyAlignment="1">
      <alignment horizontal="center" wrapText="1"/>
    </xf>
    <xf numFmtId="0" fontId="65" fillId="21" borderId="0" xfId="32" applyFont="1" applyFill="1" applyAlignment="1">
      <alignment horizontal="center" wrapText="1"/>
    </xf>
    <xf numFmtId="0" fontId="66" fillId="22" borderId="0" xfId="0" applyFont="1" applyFill="1" applyAlignment="1">
      <alignment horizontal="left" wrapText="1"/>
    </xf>
    <xf numFmtId="0" fontId="71" fillId="13" borderId="81" xfId="0" applyFont="1" applyFill="1" applyBorder="1" applyAlignment="1">
      <alignment horizontal="left" vertical="top" wrapText="1"/>
    </xf>
    <xf numFmtId="0" fontId="71" fillId="13" borderId="87" xfId="0" applyFont="1" applyFill="1" applyBorder="1" applyAlignment="1">
      <alignment horizontal="left" vertical="top" wrapText="1"/>
    </xf>
    <xf numFmtId="0" fontId="71" fillId="13" borderId="88" xfId="0" applyFont="1" applyFill="1" applyBorder="1" applyAlignment="1">
      <alignment horizontal="left" vertical="top" wrapText="1"/>
    </xf>
    <xf numFmtId="0" fontId="12" fillId="10" borderId="0" xfId="0" applyFont="1" applyFill="1" applyAlignment="1">
      <alignment horizontal="left" vertical="center"/>
    </xf>
    <xf numFmtId="0" fontId="66" fillId="20" borderId="85" xfId="0" applyFont="1" applyFill="1" applyBorder="1" applyAlignment="1" applyProtection="1">
      <alignment horizontal="center"/>
      <protection locked="0"/>
    </xf>
    <xf numFmtId="0" fontId="66" fillId="20" borderId="86" xfId="0" applyFont="1" applyFill="1" applyBorder="1" applyAlignment="1" applyProtection="1">
      <alignment horizontal="center"/>
      <protection locked="0"/>
    </xf>
    <xf numFmtId="0" fontId="67" fillId="22" borderId="0" xfId="0" applyFont="1" applyFill="1" applyAlignment="1">
      <alignment horizontal="left" vertical="center" wrapText="1"/>
    </xf>
    <xf numFmtId="0" fontId="75" fillId="23" borderId="0" xfId="32" applyFont="1" applyFill="1" applyAlignment="1">
      <alignment horizontal="center" vertical="center"/>
    </xf>
    <xf numFmtId="0" fontId="1" fillId="20" borderId="85" xfId="32" applyFill="1" applyBorder="1" applyAlignment="1" applyProtection="1">
      <alignment horizontal="center"/>
      <protection locked="0"/>
    </xf>
    <xf numFmtId="0" fontId="1" fillId="20" borderId="86" xfId="32" applyFill="1" applyBorder="1" applyAlignment="1" applyProtection="1">
      <alignment horizontal="center"/>
      <protection locked="0"/>
    </xf>
    <xf numFmtId="0" fontId="76" fillId="22" borderId="0" xfId="32" applyFont="1" applyFill="1" applyAlignment="1">
      <alignment horizontal="left" vertical="center" wrapText="1"/>
    </xf>
    <xf numFmtId="0" fontId="1" fillId="22" borderId="0" xfId="32" applyFill="1" applyAlignment="1">
      <alignment horizontal="left" vertical="center" wrapText="1"/>
    </xf>
    <xf numFmtId="0" fontId="1" fillId="22" borderId="90" xfId="32" applyFill="1" applyBorder="1" applyAlignment="1">
      <alignment horizontal="left" vertical="center" wrapText="1"/>
    </xf>
    <xf numFmtId="0" fontId="1" fillId="13" borderId="81" xfId="32" applyFill="1" applyBorder="1" applyAlignment="1">
      <alignment horizontal="left" vertical="top" wrapText="1"/>
    </xf>
    <xf numFmtId="0" fontId="1" fillId="13" borderId="87" xfId="32" applyFill="1" applyBorder="1" applyAlignment="1">
      <alignment horizontal="left" vertical="top" wrapText="1"/>
    </xf>
    <xf numFmtId="0" fontId="1" fillId="13" borderId="88" xfId="32" applyFill="1" applyBorder="1" applyAlignment="1">
      <alignment horizontal="left" vertical="top" wrapText="1"/>
    </xf>
    <xf numFmtId="0" fontId="17" fillId="9" borderId="2" xfId="28" applyFont="1" applyFill="1" applyBorder="1" applyAlignment="1">
      <alignment horizontal="center" vertical="center" wrapText="1"/>
    </xf>
    <xf numFmtId="0" fontId="46" fillId="9" borderId="2" xfId="28" applyFont="1" applyFill="1" applyBorder="1" applyAlignment="1">
      <alignment horizontal="center" vertical="top" wrapText="1"/>
    </xf>
    <xf numFmtId="3" fontId="25" fillId="0" borderId="47" xfId="28" applyNumberFormat="1" applyFont="1" applyBorder="1" applyAlignment="1">
      <alignment horizontal="center" vertical="top" wrapText="1"/>
    </xf>
    <xf numFmtId="3" fontId="45" fillId="20" borderId="47" xfId="29" applyNumberFormat="1" applyFont="1" applyFill="1" applyBorder="1" applyAlignment="1">
      <alignment horizontal="center" vertical="center"/>
    </xf>
  </cellXfs>
  <cellStyles count="34">
    <cellStyle name="cf1" xfId="4" xr:uid="{00000000-0005-0000-0000-000000000000}"/>
    <cellStyle name="cf10" xfId="5" xr:uid="{00000000-0005-0000-0000-000001000000}"/>
    <cellStyle name="cf11" xfId="6" xr:uid="{00000000-0005-0000-0000-000002000000}"/>
    <cellStyle name="cf12" xfId="7" xr:uid="{00000000-0005-0000-0000-000003000000}"/>
    <cellStyle name="cf13" xfId="8" xr:uid="{00000000-0005-0000-0000-000004000000}"/>
    <cellStyle name="cf14" xfId="9" xr:uid="{00000000-0005-0000-0000-000005000000}"/>
    <cellStyle name="cf15" xfId="10" xr:uid="{00000000-0005-0000-0000-000006000000}"/>
    <cellStyle name="cf16" xfId="11" xr:uid="{00000000-0005-0000-0000-000007000000}"/>
    <cellStyle name="cf17" xfId="12" xr:uid="{00000000-0005-0000-0000-000008000000}"/>
    <cellStyle name="cf18" xfId="13" xr:uid="{00000000-0005-0000-0000-000009000000}"/>
    <cellStyle name="cf19" xfId="14" xr:uid="{00000000-0005-0000-0000-00000A000000}"/>
    <cellStyle name="cf2" xfId="15" xr:uid="{00000000-0005-0000-0000-00000B000000}"/>
    <cellStyle name="cf20" xfId="16" xr:uid="{00000000-0005-0000-0000-00000C000000}"/>
    <cellStyle name="cf21" xfId="17" xr:uid="{00000000-0005-0000-0000-00000D000000}"/>
    <cellStyle name="cf22" xfId="18" xr:uid="{00000000-0005-0000-0000-00000E000000}"/>
    <cellStyle name="cf3" xfId="19" xr:uid="{00000000-0005-0000-0000-00000F000000}"/>
    <cellStyle name="cf4" xfId="20" xr:uid="{00000000-0005-0000-0000-000010000000}"/>
    <cellStyle name="cf5" xfId="21" xr:uid="{00000000-0005-0000-0000-000011000000}"/>
    <cellStyle name="cf6" xfId="22" xr:uid="{00000000-0005-0000-0000-000012000000}"/>
    <cellStyle name="cf7" xfId="23" xr:uid="{00000000-0005-0000-0000-000013000000}"/>
    <cellStyle name="cf8" xfId="24" xr:uid="{00000000-0005-0000-0000-000014000000}"/>
    <cellStyle name="cf9" xfId="25" xr:uid="{00000000-0005-0000-0000-000015000000}"/>
    <cellStyle name="Lien hypertexte" xfId="26" xr:uid="{00000000-0005-0000-0000-000016000000}"/>
    <cellStyle name="Lien hypertexte 2" xfId="33" xr:uid="{B365E794-75A9-4D08-8A45-F65F6B1A4492}"/>
    <cellStyle name="Milliers" xfId="1" builtinId="3" customBuiltin="1"/>
    <cellStyle name="Milliers 2" xfId="27" xr:uid="{00000000-0005-0000-0000-000018000000}"/>
    <cellStyle name="Monétaire" xfId="2" builtinId="4" customBuiltin="1"/>
    <cellStyle name="Normal" xfId="0" builtinId="0" customBuiltin="1"/>
    <cellStyle name="Normal 2" xfId="28" xr:uid="{00000000-0005-0000-0000-00001B000000}"/>
    <cellStyle name="Normal 3" xfId="32" xr:uid="{74A211F2-7E80-4D15-9025-627CBC8B8BFE}"/>
    <cellStyle name="Normal 4" xfId="29" xr:uid="{00000000-0005-0000-0000-00001C000000}"/>
    <cellStyle name="Normal 4 2" xfId="30" xr:uid="{00000000-0005-0000-0000-00001D000000}"/>
    <cellStyle name="Pourcentage" xfId="3" builtinId="5" customBuiltin="1"/>
    <cellStyle name="Pourcentage 2" xfId="31" xr:uid="{00000000-0005-0000-0000-00001F000000}"/>
  </cellStyles>
  <dxfs count="8">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FF0000"/>
        <family val="2"/>
      </font>
    </dxf>
    <dxf>
      <font>
        <color rgb="FFFF0000"/>
        <family val="2"/>
      </font>
    </dxf>
    <dxf>
      <fill>
        <patternFill patternType="solid">
          <fgColor rgb="FFFF0000"/>
          <bgColor rgb="FFFF0000"/>
        </patternFill>
      </fill>
    </dxf>
    <dxf>
      <fill>
        <patternFill patternType="solid">
          <fgColor rgb="FFFF0000"/>
          <bgColor rgb="FFFF0000"/>
        </patternFill>
      </fill>
    </dxf>
    <dxf>
      <font>
        <color theme="0"/>
      </font>
      <fill>
        <patternFill patternType="none">
          <bgColor auto="1"/>
        </patternFill>
      </fill>
      <border>
        <right/>
        <top/>
        <bottom/>
        <vertical/>
        <horizontal/>
      </border>
    </dxf>
    <dxf>
      <font>
        <color rgb="FFFFFFFF"/>
        <family val="2"/>
      </font>
      <fill>
        <patternFill patternType="none"/>
      </fill>
      <border>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231322</xdr:colOff>
      <xdr:row>0</xdr:row>
      <xdr:rowOff>108857</xdr:rowOff>
    </xdr:from>
    <xdr:ext cx="2148569" cy="1162050"/>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t="8849" b="9372"/>
        <a:stretch/>
      </xdr:blipFill>
      <xdr:spPr>
        <a:xfrm>
          <a:off x="231322" y="108857"/>
          <a:ext cx="2148569" cy="1162050"/>
        </a:xfrm>
        <a:prstGeom prst="rect">
          <a:avLst/>
        </a:prstGeom>
      </xdr:spPr>
    </xdr:pic>
    <xdr:clientData/>
  </xdr:oneCellAnchor>
  <xdr:oneCellAnchor>
    <xdr:from>
      <xdr:col>1</xdr:col>
      <xdr:colOff>845003</xdr:colOff>
      <xdr:row>0</xdr:row>
      <xdr:rowOff>127906</xdr:rowOff>
    </xdr:from>
    <xdr:ext cx="895351" cy="1133475"/>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27270" t="12674" r="29720" b="18769"/>
        <a:stretch/>
      </xdr:blipFill>
      <xdr:spPr>
        <a:xfrm>
          <a:off x="2355396" y="127906"/>
          <a:ext cx="895351" cy="1133475"/>
        </a:xfrm>
        <a:prstGeom prst="rect">
          <a:avLst/>
        </a:prstGeom>
      </xdr:spPr>
    </xdr:pic>
    <xdr:clientData/>
  </xdr:oneCellAnchor>
  <xdr:twoCellAnchor editAs="oneCell">
    <xdr:from>
      <xdr:col>0</xdr:col>
      <xdr:colOff>0</xdr:colOff>
      <xdr:row>0</xdr:row>
      <xdr:rowOff>114300</xdr:rowOff>
    </xdr:from>
    <xdr:to>
      <xdr:col>1</xdr:col>
      <xdr:colOff>640444</xdr:colOff>
      <xdr:row>7</xdr:row>
      <xdr:rowOff>19050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8849" b="9372"/>
        <a:stretch/>
      </xdr:blipFill>
      <xdr:spPr>
        <a:xfrm>
          <a:off x="0" y="114300"/>
          <a:ext cx="2154919" cy="1171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212766</xdr:colOff>
      <xdr:row>0</xdr:row>
      <xdr:rowOff>289461</xdr:rowOff>
    </xdr:from>
    <xdr:ext cx="2148569" cy="1162050"/>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1"/>
        <a:srcRect t="8849" b="9372"/>
        <a:stretch/>
      </xdr:blipFill>
      <xdr:spPr>
        <a:xfrm>
          <a:off x="212766" y="289461"/>
          <a:ext cx="2148569" cy="1162050"/>
        </a:xfrm>
        <a:prstGeom prst="rect">
          <a:avLst/>
        </a:prstGeom>
      </xdr:spPr>
    </xdr:pic>
    <xdr:clientData/>
  </xdr:oneCellAnchor>
  <xdr:oneCellAnchor>
    <xdr:from>
      <xdr:col>0</xdr:col>
      <xdr:colOff>2336840</xdr:colOff>
      <xdr:row>0</xdr:row>
      <xdr:rowOff>308510</xdr:rowOff>
    </xdr:from>
    <xdr:ext cx="895351" cy="1133475"/>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2"/>
        <a:srcRect l="27270" t="12674" r="29720" b="18769"/>
        <a:stretch/>
      </xdr:blipFill>
      <xdr:spPr>
        <a:xfrm>
          <a:off x="2336840" y="308510"/>
          <a:ext cx="895351" cy="11334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81643</xdr:colOff>
      <xdr:row>0</xdr:row>
      <xdr:rowOff>136071</xdr:rowOff>
    </xdr:from>
    <xdr:ext cx="2148569" cy="1162050"/>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1"/>
        <a:srcRect t="8849" b="9372"/>
        <a:stretch/>
      </xdr:blipFill>
      <xdr:spPr>
        <a:xfrm>
          <a:off x="81643" y="136071"/>
          <a:ext cx="2148569" cy="1162050"/>
        </a:xfrm>
        <a:prstGeom prst="rect">
          <a:avLst/>
        </a:prstGeom>
      </xdr:spPr>
    </xdr:pic>
    <xdr:clientData/>
  </xdr:oneCellAnchor>
  <xdr:oneCellAnchor>
    <xdr:from>
      <xdr:col>0</xdr:col>
      <xdr:colOff>2997332</xdr:colOff>
      <xdr:row>1</xdr:row>
      <xdr:rowOff>9444</xdr:rowOff>
    </xdr:from>
    <xdr:ext cx="895351" cy="1133475"/>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2"/>
        <a:srcRect l="27270" t="12674" r="29720" b="18769"/>
        <a:stretch/>
      </xdr:blipFill>
      <xdr:spPr>
        <a:xfrm>
          <a:off x="2997332" y="199944"/>
          <a:ext cx="895351" cy="11334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54428</xdr:colOff>
      <xdr:row>0</xdr:row>
      <xdr:rowOff>231321</xdr:rowOff>
    </xdr:from>
    <xdr:ext cx="2148569" cy="1162050"/>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a:srcRect t="8849" b="9372"/>
        <a:stretch/>
      </xdr:blipFill>
      <xdr:spPr>
        <a:xfrm>
          <a:off x="775607" y="231321"/>
          <a:ext cx="2148569" cy="1162050"/>
        </a:xfrm>
        <a:prstGeom prst="rect">
          <a:avLst/>
        </a:prstGeom>
      </xdr:spPr>
    </xdr:pic>
    <xdr:clientData/>
  </xdr:oneCellAnchor>
  <xdr:oneCellAnchor>
    <xdr:from>
      <xdr:col>1</xdr:col>
      <xdr:colOff>2178502</xdr:colOff>
      <xdr:row>0</xdr:row>
      <xdr:rowOff>250370</xdr:rowOff>
    </xdr:from>
    <xdr:ext cx="895351" cy="1133475"/>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2"/>
        <a:srcRect l="27270" t="12674" r="29720" b="18769"/>
        <a:stretch/>
      </xdr:blipFill>
      <xdr:spPr>
        <a:xfrm>
          <a:off x="2899681" y="250370"/>
          <a:ext cx="895351" cy="11334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27214</xdr:colOff>
      <xdr:row>1</xdr:row>
      <xdr:rowOff>149679</xdr:rowOff>
    </xdr:from>
    <xdr:ext cx="2148569" cy="1162050"/>
    <xdr:pic>
      <xdr:nvPicPr>
        <xdr:cNvPr id="8" name="Image 7">
          <a:extLst>
            <a:ext uri="{FF2B5EF4-FFF2-40B4-BE49-F238E27FC236}">
              <a16:creationId xmlns:a16="http://schemas.microsoft.com/office/drawing/2014/main" id="{00000000-0008-0000-0400-000008000000}"/>
            </a:ext>
          </a:extLst>
        </xdr:cNvPr>
        <xdr:cNvPicPr>
          <a:picLocks noChangeAspect="1"/>
        </xdr:cNvPicPr>
      </xdr:nvPicPr>
      <xdr:blipFill rotWithShape="1">
        <a:blip xmlns:r="http://schemas.openxmlformats.org/officeDocument/2006/relationships" r:embed="rId1"/>
        <a:srcRect t="8849" b="9372"/>
        <a:stretch/>
      </xdr:blipFill>
      <xdr:spPr>
        <a:xfrm>
          <a:off x="925285" y="231322"/>
          <a:ext cx="2148569" cy="1162050"/>
        </a:xfrm>
        <a:prstGeom prst="rect">
          <a:avLst/>
        </a:prstGeom>
      </xdr:spPr>
    </xdr:pic>
    <xdr:clientData/>
  </xdr:oneCellAnchor>
  <xdr:oneCellAnchor>
    <xdr:from>
      <xdr:col>1</xdr:col>
      <xdr:colOff>2151288</xdr:colOff>
      <xdr:row>1</xdr:row>
      <xdr:rowOff>168728</xdr:rowOff>
    </xdr:from>
    <xdr:ext cx="895351" cy="1133475"/>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2"/>
        <a:srcRect l="27270" t="12674" r="29720" b="18769"/>
        <a:stretch/>
      </xdr:blipFill>
      <xdr:spPr>
        <a:xfrm>
          <a:off x="3049359" y="250371"/>
          <a:ext cx="895351" cy="11334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55</xdr:row>
      <xdr:rowOff>0</xdr:rowOff>
    </xdr:from>
    <xdr:ext cx="914400" cy="914400"/>
    <xdr:sp macro="" textlink="">
      <xdr:nvSpPr>
        <xdr:cNvPr id="5" name="Option Button 1">
          <a:extLst>
            <a:ext uri="{FF2B5EF4-FFF2-40B4-BE49-F238E27FC236}">
              <a16:creationId xmlns:a16="http://schemas.microsoft.com/office/drawing/2014/main" id="{00000000-0008-0000-0500-000005000000}"/>
            </a:ext>
          </a:extLst>
        </xdr:cNvPr>
        <xdr:cNvSpPr/>
      </xdr:nvSpPr>
      <xdr:spPr>
        <a:xfrm>
          <a:off x="0" y="10922000"/>
          <a:ext cx="914400" cy="914400"/>
        </a:xfrm>
        <a:prstGeom prst="rect">
          <a:avLst/>
        </a:prstGeom>
        <a:solidFill>
          <a:srgbClr val="4472C4"/>
        </a:solidFill>
        <a:ln w="12701" cap="flat">
          <a:solidFill>
            <a:srgbClr val="2F528F"/>
          </a:solidFill>
          <a:prstDash val="solid"/>
          <a:miter/>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0</xdr:col>
      <xdr:colOff>0</xdr:colOff>
      <xdr:row>58</xdr:row>
      <xdr:rowOff>0</xdr:rowOff>
    </xdr:from>
    <xdr:ext cx="914400" cy="914400"/>
    <xdr:sp macro="" textlink="">
      <xdr:nvSpPr>
        <xdr:cNvPr id="6" name="Option Button 2">
          <a:extLst>
            <a:ext uri="{FF2B5EF4-FFF2-40B4-BE49-F238E27FC236}">
              <a16:creationId xmlns:a16="http://schemas.microsoft.com/office/drawing/2014/main" id="{00000000-0008-0000-0500-000006000000}"/>
            </a:ext>
          </a:extLst>
        </xdr:cNvPr>
        <xdr:cNvSpPr/>
      </xdr:nvSpPr>
      <xdr:spPr>
        <a:xfrm>
          <a:off x="0" y="11512550"/>
          <a:ext cx="914400" cy="914400"/>
        </a:xfrm>
        <a:prstGeom prst="rect">
          <a:avLst/>
        </a:prstGeom>
        <a:solidFill>
          <a:srgbClr val="4472C4"/>
        </a:solidFill>
        <a:ln w="12701" cap="flat">
          <a:solidFill>
            <a:srgbClr val="2F528F"/>
          </a:solidFill>
          <a:prstDash val="solid"/>
          <a:miter/>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0</xdr:col>
      <xdr:colOff>0</xdr:colOff>
      <xdr:row>63</xdr:row>
      <xdr:rowOff>0</xdr:rowOff>
    </xdr:from>
    <xdr:ext cx="914400" cy="914400"/>
    <xdr:sp macro="" textlink="">
      <xdr:nvSpPr>
        <xdr:cNvPr id="8" name="Option Button 3">
          <a:extLst>
            <a:ext uri="{FF2B5EF4-FFF2-40B4-BE49-F238E27FC236}">
              <a16:creationId xmlns:a16="http://schemas.microsoft.com/office/drawing/2014/main" id="{00000000-0008-0000-0500-000008000000}"/>
            </a:ext>
          </a:extLst>
        </xdr:cNvPr>
        <xdr:cNvSpPr/>
      </xdr:nvSpPr>
      <xdr:spPr>
        <a:xfrm>
          <a:off x="0" y="12350750"/>
          <a:ext cx="914400" cy="914400"/>
        </a:xfrm>
        <a:prstGeom prst="rect">
          <a:avLst/>
        </a:prstGeom>
        <a:solidFill>
          <a:srgbClr val="4472C4"/>
        </a:solidFill>
        <a:ln w="12701" cap="flat">
          <a:solidFill>
            <a:srgbClr val="2F528F"/>
          </a:solidFill>
          <a:prstDash val="solid"/>
          <a:miter/>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xdr:oneCellAnchor>
    <xdr:from>
      <xdr:col>0</xdr:col>
      <xdr:colOff>0</xdr:colOff>
      <xdr:row>60</xdr:row>
      <xdr:rowOff>0</xdr:rowOff>
    </xdr:from>
    <xdr:ext cx="914400" cy="914400"/>
    <xdr:sp macro="" textlink="">
      <xdr:nvSpPr>
        <xdr:cNvPr id="7" name="Option Button 4">
          <a:extLst>
            <a:ext uri="{FF2B5EF4-FFF2-40B4-BE49-F238E27FC236}">
              <a16:creationId xmlns:a16="http://schemas.microsoft.com/office/drawing/2014/main" id="{00000000-0008-0000-0500-000007000000}"/>
            </a:ext>
          </a:extLst>
        </xdr:cNvPr>
        <xdr:cNvSpPr/>
      </xdr:nvSpPr>
      <xdr:spPr>
        <a:xfrm>
          <a:off x="0" y="11804650"/>
          <a:ext cx="914400" cy="914400"/>
        </a:xfrm>
        <a:prstGeom prst="rect">
          <a:avLst/>
        </a:prstGeom>
        <a:solidFill>
          <a:srgbClr val="4472C4"/>
        </a:solidFill>
        <a:ln w="12701" cap="flat">
          <a:solidFill>
            <a:srgbClr val="2F528F"/>
          </a:solidFill>
          <a:prstDash val="solid"/>
          <a:miter/>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fr-FR" sz="1100" b="0" i="0" u="none" strike="noStrike" kern="0" cap="none" spc="0" baseline="0">
            <a:solidFill>
              <a:srgbClr val="FFFFFF"/>
            </a:solidFill>
            <a:uFillTx/>
            <a:latin typeface="Calibri"/>
          </a:endParaRPr>
        </a:p>
      </xdr:txBody>
    </xdr:sp>
    <xdr:clientData/>
  </xdr:oneCellAnchor>
  <mc:AlternateContent xmlns:mc="http://schemas.openxmlformats.org/markup-compatibility/2006">
    <mc:Choice xmlns:a14="http://schemas.microsoft.com/office/drawing/2010/main" Requires="a14">
      <xdr:twoCellAnchor editAs="oneCell">
        <xdr:from>
          <xdr:col>0</xdr:col>
          <xdr:colOff>561975</xdr:colOff>
          <xdr:row>55</xdr:row>
          <xdr:rowOff>28575</xdr:rowOff>
        </xdr:from>
        <xdr:to>
          <xdr:col>1</xdr:col>
          <xdr:colOff>142875</xdr:colOff>
          <xdr:row>56</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58</xdr:row>
          <xdr:rowOff>47625</xdr:rowOff>
        </xdr:from>
        <xdr:to>
          <xdr:col>1</xdr:col>
          <xdr:colOff>142875</xdr:colOff>
          <xdr:row>59</xdr:row>
          <xdr:rowOff>28575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60</xdr:row>
          <xdr:rowOff>47625</xdr:rowOff>
        </xdr:from>
        <xdr:to>
          <xdr:col>1</xdr:col>
          <xdr:colOff>142875</xdr:colOff>
          <xdr:row>61</xdr:row>
          <xdr:rowOff>9525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64</xdr:row>
          <xdr:rowOff>38100</xdr:rowOff>
        </xdr:from>
        <xdr:to>
          <xdr:col>1</xdr:col>
          <xdr:colOff>1666875</xdr:colOff>
          <xdr:row>64</xdr:row>
          <xdr:rowOff>266700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64</xdr:row>
          <xdr:rowOff>38100</xdr:rowOff>
        </xdr:from>
        <xdr:to>
          <xdr:col>1</xdr:col>
          <xdr:colOff>1666875</xdr:colOff>
          <xdr:row>64</xdr:row>
          <xdr:rowOff>266700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64</xdr:row>
          <xdr:rowOff>38100</xdr:rowOff>
        </xdr:from>
        <xdr:to>
          <xdr:col>1</xdr:col>
          <xdr:colOff>1666875</xdr:colOff>
          <xdr:row>64</xdr:row>
          <xdr:rowOff>266700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309563</xdr:colOff>
      <xdr:row>2</xdr:row>
      <xdr:rowOff>0</xdr:rowOff>
    </xdr:from>
    <xdr:to>
      <xdr:col>1</xdr:col>
      <xdr:colOff>1643063</xdr:colOff>
      <xdr:row>7</xdr:row>
      <xdr:rowOff>70579</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09563" y="357188"/>
          <a:ext cx="2059781" cy="1356454"/>
        </a:xfrm>
        <a:prstGeom prst="rect">
          <a:avLst/>
        </a:prstGeom>
      </xdr:spPr>
    </xdr:pic>
    <xdr:clientData/>
  </xdr:twoCellAnchor>
  <xdr:twoCellAnchor editAs="oneCell">
    <xdr:from>
      <xdr:col>4</xdr:col>
      <xdr:colOff>139699</xdr:colOff>
      <xdr:row>1</xdr:row>
      <xdr:rowOff>0</xdr:rowOff>
    </xdr:from>
    <xdr:to>
      <xdr:col>5</xdr:col>
      <xdr:colOff>107155</xdr:colOff>
      <xdr:row>7</xdr:row>
      <xdr:rowOff>220768</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a:srcRect r="3655"/>
        <a:stretch/>
      </xdr:blipFill>
      <xdr:spPr>
        <a:xfrm>
          <a:off x="8557418" y="178594"/>
          <a:ext cx="1908175" cy="16852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28575</xdr:rowOff>
        </xdr:from>
        <xdr:to>
          <xdr:col>1</xdr:col>
          <xdr:colOff>104775</xdr:colOff>
          <xdr:row>6</xdr:row>
          <xdr:rowOff>47625</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xdr:row>
          <xdr:rowOff>47625</xdr:rowOff>
        </xdr:from>
        <xdr:to>
          <xdr:col>1</xdr:col>
          <xdr:colOff>104775</xdr:colOff>
          <xdr:row>7</xdr:row>
          <xdr:rowOff>85725</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561976</xdr:colOff>
      <xdr:row>0</xdr:row>
      <xdr:rowOff>47626</xdr:rowOff>
    </xdr:from>
    <xdr:to>
      <xdr:col>2</xdr:col>
      <xdr:colOff>104775</xdr:colOff>
      <xdr:row>0</xdr:row>
      <xdr:rowOff>1550796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61976" y="47626"/>
          <a:ext cx="1933574" cy="1503170"/>
        </a:xfrm>
        <a:prstGeom prst="rect">
          <a:avLst/>
        </a:prstGeom>
      </xdr:spPr>
    </xdr:pic>
    <xdr:clientData/>
  </xdr:twoCellAnchor>
  <xdr:twoCellAnchor editAs="oneCell">
    <xdr:from>
      <xdr:col>4</xdr:col>
      <xdr:colOff>742949</xdr:colOff>
      <xdr:row>0</xdr:row>
      <xdr:rowOff>9525</xdr:rowOff>
    </xdr:from>
    <xdr:to>
      <xdr:col>5</xdr:col>
      <xdr:colOff>608422</xdr:colOff>
      <xdr:row>0</xdr:row>
      <xdr:rowOff>1505280</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2"/>
        <a:srcRect r="3655"/>
        <a:stretch/>
      </xdr:blipFill>
      <xdr:spPr>
        <a:xfrm>
          <a:off x="8096249" y="9525"/>
          <a:ext cx="1903823" cy="14957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161925</xdr:colOff>
      <xdr:row>1</xdr:row>
      <xdr:rowOff>123825</xdr:rowOff>
    </xdr:from>
    <xdr:to>
      <xdr:col>0</xdr:col>
      <xdr:colOff>2310494</xdr:colOff>
      <xdr:row>1</xdr:row>
      <xdr:rowOff>1421129</xdr:rowOff>
    </xdr:to>
    <xdr:pic>
      <xdr:nvPicPr>
        <xdr:cNvPr id="5" name="Image 4">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1"/>
        <a:srcRect b="8703"/>
        <a:stretch/>
      </xdr:blipFill>
      <xdr:spPr>
        <a:xfrm>
          <a:off x="161925" y="209550"/>
          <a:ext cx="2148569" cy="1297304"/>
        </a:xfrm>
        <a:prstGeom prst="rect">
          <a:avLst/>
        </a:prstGeom>
      </xdr:spPr>
    </xdr:pic>
    <xdr:clientData/>
  </xdr:twoCellAnchor>
  <xdr:twoCellAnchor editAs="oneCell">
    <xdr:from>
      <xdr:col>0</xdr:col>
      <xdr:colOff>2286000</xdr:colOff>
      <xdr:row>1</xdr:row>
      <xdr:rowOff>259078</xdr:rowOff>
    </xdr:from>
    <xdr:to>
      <xdr:col>0</xdr:col>
      <xdr:colOff>3152775</xdr:colOff>
      <xdr:row>1</xdr:row>
      <xdr:rowOff>1354454</xdr:rowOff>
    </xdr:to>
    <xdr:pic>
      <xdr:nvPicPr>
        <xdr:cNvPr id="6" name="Image 5">
          <a:extLst>
            <a:ext uri="{FF2B5EF4-FFF2-40B4-BE49-F238E27FC236}">
              <a16:creationId xmlns:a16="http://schemas.microsoft.com/office/drawing/2014/main" id="{00000000-0008-0000-0700-000006000000}"/>
            </a:ext>
          </a:extLst>
        </xdr:cNvPr>
        <xdr:cNvPicPr>
          <a:picLocks noChangeAspect="1"/>
        </xdr:cNvPicPr>
      </xdr:nvPicPr>
      <xdr:blipFill rotWithShape="1">
        <a:blip xmlns:r="http://schemas.openxmlformats.org/officeDocument/2006/relationships" r:embed="rId2"/>
        <a:srcRect l="27270" t="12099" r="31092" b="21648"/>
        <a:stretch/>
      </xdr:blipFill>
      <xdr:spPr>
        <a:xfrm>
          <a:off x="2286000" y="344803"/>
          <a:ext cx="866775" cy="109537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gcl-sdcat.maps.arcgis.com/apps/instant/interactivelegend/index.html?appid=2fff2a5e62904ff5930d15a7d3d16872" TargetMode="External"/><Relationship Id="rId1" Type="http://schemas.openxmlformats.org/officeDocument/2006/relationships/hyperlink" Target="https://www.ademe.fr/aides-financieres-lademe"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data.europa.eu/eli/reg/2013/1407/oj"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26"/>
  <sheetViews>
    <sheetView showGridLines="0" zoomScale="130" zoomScaleNormal="130" workbookViewId="0">
      <selection activeCell="C1" sqref="C1"/>
    </sheetView>
  </sheetViews>
  <sheetFormatPr baseColWidth="10" defaultRowHeight="15" x14ac:dyDescent="0.25"/>
  <cols>
    <col min="1" max="2" width="22.7109375" customWidth="1"/>
    <col min="3" max="3" width="32" customWidth="1"/>
    <col min="4" max="5" width="22.7109375" customWidth="1"/>
    <col min="6" max="6" width="45.85546875" customWidth="1"/>
    <col min="7" max="7" width="10.85546875" customWidth="1"/>
  </cols>
  <sheetData>
    <row r="1" spans="1:6" s="1" customFormat="1" ht="14.25" customHeight="1" x14ac:dyDescent="0.2">
      <c r="D1" s="362" t="s">
        <v>329</v>
      </c>
      <c r="E1" s="362"/>
      <c r="F1" s="362"/>
    </row>
    <row r="2" spans="1:6" s="1" customFormat="1" ht="14.25" customHeight="1" x14ac:dyDescent="0.2">
      <c r="D2" s="362"/>
      <c r="E2" s="362"/>
      <c r="F2" s="362"/>
    </row>
    <row r="3" spans="1:6" s="1" customFormat="1" ht="14.25" customHeight="1" x14ac:dyDescent="0.2">
      <c r="D3" s="362"/>
      <c r="E3" s="362"/>
      <c r="F3" s="362"/>
    </row>
    <row r="4" spans="1:6" s="1" customFormat="1" ht="14.25" customHeight="1" x14ac:dyDescent="0.2">
      <c r="D4" s="362"/>
      <c r="E4" s="362"/>
      <c r="F4" s="362"/>
    </row>
    <row r="5" spans="1:6" s="1" customFormat="1" ht="14.25" customHeight="1" x14ac:dyDescent="0.2">
      <c r="D5" s="362"/>
      <c r="E5" s="362"/>
      <c r="F5" s="362"/>
    </row>
    <row r="6" spans="1:6" s="1" customFormat="1" ht="14.25" customHeight="1" x14ac:dyDescent="0.2">
      <c r="D6" s="362"/>
      <c r="E6" s="362"/>
      <c r="F6" s="362"/>
    </row>
    <row r="7" spans="1:6" s="1" customFormat="1" ht="14.25" customHeight="1" x14ac:dyDescent="0.2">
      <c r="D7" s="362"/>
      <c r="E7" s="362"/>
      <c r="F7" s="362"/>
    </row>
    <row r="8" spans="1:6" s="1" customFormat="1" ht="14.25" customHeight="1" x14ac:dyDescent="0.2">
      <c r="D8" s="362"/>
      <c r="E8" s="362"/>
      <c r="F8" s="362"/>
    </row>
    <row r="9" spans="1:6" s="1" customFormat="1" ht="20.25" x14ac:dyDescent="0.2">
      <c r="E9" s="2"/>
      <c r="F9" s="2"/>
    </row>
    <row r="10" spans="1:6" s="3" customFormat="1" ht="39" customHeight="1" x14ac:dyDescent="0.2">
      <c r="A10" s="363" t="s">
        <v>0</v>
      </c>
      <c r="B10" s="363"/>
      <c r="C10" s="363"/>
      <c r="D10" s="363"/>
      <c r="E10" s="363"/>
      <c r="F10" s="363"/>
    </row>
    <row r="11" spans="1:6" x14ac:dyDescent="0.25">
      <c r="A11" s="364" t="s">
        <v>330</v>
      </c>
      <c r="B11" s="364"/>
      <c r="C11" s="364"/>
      <c r="D11" s="364"/>
      <c r="E11" s="364"/>
      <c r="F11" s="364"/>
    </row>
    <row r="12" spans="1:6" x14ac:dyDescent="0.25">
      <c r="A12" t="s">
        <v>331</v>
      </c>
      <c r="D12" s="234"/>
    </row>
    <row r="14" spans="1:6" x14ac:dyDescent="0.25">
      <c r="A14" s="365" t="s">
        <v>332</v>
      </c>
      <c r="B14" s="365"/>
      <c r="C14" s="365"/>
      <c r="D14" s="365"/>
      <c r="E14" s="365"/>
      <c r="F14" s="365"/>
    </row>
    <row r="15" spans="1:6" x14ac:dyDescent="0.25">
      <c r="A15" s="235" t="s">
        <v>333</v>
      </c>
    </row>
    <row r="16" spans="1:6" x14ac:dyDescent="0.25">
      <c r="A16" s="366" t="s">
        <v>334</v>
      </c>
      <c r="B16" s="366"/>
      <c r="C16" s="366"/>
      <c r="D16" s="366"/>
      <c r="E16" s="366"/>
      <c r="F16" s="366"/>
    </row>
    <row r="17" spans="1:6" x14ac:dyDescent="0.25">
      <c r="A17" s="366" t="s">
        <v>335</v>
      </c>
      <c r="B17" s="366"/>
      <c r="C17" s="366"/>
      <c r="D17" s="366"/>
      <c r="E17" s="366"/>
      <c r="F17" s="366"/>
    </row>
    <row r="18" spans="1:6" x14ac:dyDescent="0.25">
      <c r="A18" s="366" t="s">
        <v>336</v>
      </c>
      <c r="B18" s="366"/>
      <c r="C18" s="366"/>
      <c r="D18" s="366"/>
      <c r="E18" s="366"/>
      <c r="F18" s="366"/>
    </row>
    <row r="19" spans="1:6" x14ac:dyDescent="0.25">
      <c r="A19" s="366" t="s">
        <v>337</v>
      </c>
      <c r="B19" s="366"/>
      <c r="C19" s="366"/>
      <c r="D19" s="366"/>
      <c r="E19" s="366"/>
      <c r="F19" s="366"/>
    </row>
    <row r="20" spans="1:6" x14ac:dyDescent="0.25">
      <c r="A20" s="366" t="s">
        <v>338</v>
      </c>
      <c r="B20" s="366"/>
      <c r="C20" s="366"/>
      <c r="D20" s="366"/>
      <c r="E20" s="366"/>
      <c r="F20" s="366"/>
    </row>
    <row r="21" spans="1:6" x14ac:dyDescent="0.25">
      <c r="A21" s="367" t="s">
        <v>339</v>
      </c>
      <c r="B21" s="367"/>
      <c r="C21" s="367"/>
      <c r="D21" s="367"/>
      <c r="E21" s="367"/>
      <c r="F21" s="367"/>
    </row>
    <row r="23" spans="1:6" x14ac:dyDescent="0.25">
      <c r="A23" t="s">
        <v>340</v>
      </c>
    </row>
    <row r="24" spans="1:6" x14ac:dyDescent="0.25">
      <c r="A24" s="367" t="s">
        <v>341</v>
      </c>
      <c r="B24" s="367"/>
      <c r="C24" s="367"/>
      <c r="D24" s="367"/>
      <c r="E24" s="367"/>
      <c r="F24" s="367"/>
    </row>
    <row r="26" spans="1:6" x14ac:dyDescent="0.25">
      <c r="A26" s="364" t="s">
        <v>342</v>
      </c>
      <c r="B26" s="364"/>
      <c r="C26" s="364"/>
      <c r="D26" s="364"/>
      <c r="E26" s="364"/>
      <c r="F26" s="364"/>
    </row>
  </sheetData>
  <mergeCells count="12">
    <mergeCell ref="A24:F24"/>
    <mergeCell ref="A26:F26"/>
    <mergeCell ref="A17:F17"/>
    <mergeCell ref="A18:F18"/>
    <mergeCell ref="A19:F19"/>
    <mergeCell ref="A20:F20"/>
    <mergeCell ref="A21:F21"/>
    <mergeCell ref="D1:F8"/>
    <mergeCell ref="A10:F10"/>
    <mergeCell ref="A11:F11"/>
    <mergeCell ref="A14:F14"/>
    <mergeCell ref="A16:F16"/>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S70"/>
  <sheetViews>
    <sheetView showGridLines="0" zoomScale="70" zoomScaleNormal="70" workbookViewId="0">
      <selection activeCell="B1" sqref="B1"/>
    </sheetView>
  </sheetViews>
  <sheetFormatPr baseColWidth="10" defaultRowHeight="15" x14ac:dyDescent="0.25"/>
  <cols>
    <col min="1" max="1" width="58.42578125" customWidth="1"/>
    <col min="2" max="2" width="30.28515625" bestFit="1" customWidth="1"/>
    <col min="3" max="8" width="17" customWidth="1"/>
    <col min="9" max="9" width="38.140625" customWidth="1"/>
    <col min="10" max="10" width="21.85546875" customWidth="1"/>
    <col min="11" max="12" width="26" customWidth="1"/>
    <col min="13" max="13" width="25.85546875" customWidth="1"/>
    <col min="14" max="14" width="24.140625" customWidth="1"/>
    <col min="15" max="15" width="18.5703125" customWidth="1"/>
    <col min="16" max="18" width="10.85546875" customWidth="1"/>
    <col min="19" max="19" width="43.7109375" bestFit="1" customWidth="1"/>
    <col min="20" max="20" width="10.85546875" customWidth="1"/>
  </cols>
  <sheetData>
    <row r="1" spans="1:19" ht="134.25" customHeight="1" x14ac:dyDescent="0.25">
      <c r="C1" s="362" t="s">
        <v>343</v>
      </c>
      <c r="D1" s="368"/>
      <c r="E1" s="368"/>
      <c r="F1" s="368"/>
      <c r="G1" s="368"/>
      <c r="H1" s="368"/>
      <c r="I1" s="368"/>
      <c r="J1" s="368"/>
      <c r="K1" s="368"/>
    </row>
    <row r="2" spans="1:19" ht="37.5" customHeight="1" x14ac:dyDescent="0.25"/>
    <row r="3" spans="1:19" s="3" customFormat="1" ht="23.25" x14ac:dyDescent="0.2">
      <c r="A3" s="6" t="s">
        <v>2</v>
      </c>
      <c r="B3" s="6"/>
      <c r="C3" s="6"/>
      <c r="D3" s="6"/>
      <c r="E3" s="6"/>
      <c r="F3" s="6"/>
      <c r="G3" s="6"/>
      <c r="H3" s="6"/>
      <c r="I3" s="6"/>
      <c r="J3" s="6"/>
      <c r="K3" s="6"/>
      <c r="L3" s="6"/>
      <c r="M3" s="6"/>
      <c r="N3" s="6"/>
      <c r="O3" s="6"/>
    </row>
    <row r="4" spans="1:19" ht="15.75" thickBot="1" x14ac:dyDescent="0.3"/>
    <row r="5" spans="1:19" ht="18.75" thickBot="1" x14ac:dyDescent="0.3">
      <c r="A5" s="7"/>
      <c r="B5" s="312" t="s">
        <v>3</v>
      </c>
      <c r="C5" s="375" t="s">
        <v>4</v>
      </c>
      <c r="D5" s="375"/>
      <c r="E5" s="375"/>
      <c r="F5" s="375"/>
      <c r="G5" s="375"/>
      <c r="H5" s="375"/>
      <c r="I5" s="375"/>
      <c r="J5" s="375"/>
      <c r="K5" s="375"/>
      <c r="L5" s="375"/>
      <c r="M5" s="375"/>
      <c r="N5" s="375"/>
      <c r="O5" s="375"/>
    </row>
    <row r="6" spans="1:19" ht="75" x14ac:dyDescent="0.25">
      <c r="A6" s="8" t="s">
        <v>5</v>
      </c>
      <c r="B6" s="313" t="s">
        <v>6</v>
      </c>
      <c r="C6" s="317" t="s">
        <v>403</v>
      </c>
      <c r="D6" s="318" t="s">
        <v>7</v>
      </c>
      <c r="E6" s="318" t="s">
        <v>8</v>
      </c>
      <c r="F6" s="318" t="s">
        <v>9</v>
      </c>
      <c r="G6" s="318" t="s">
        <v>10</v>
      </c>
      <c r="H6" s="319" t="s">
        <v>11</v>
      </c>
      <c r="I6" s="317" t="s">
        <v>12</v>
      </c>
      <c r="J6" s="318" t="s">
        <v>289</v>
      </c>
      <c r="K6" s="318" t="s">
        <v>13</v>
      </c>
      <c r="L6" s="318" t="s">
        <v>14</v>
      </c>
      <c r="M6" s="318" t="s">
        <v>15</v>
      </c>
      <c r="N6" s="318" t="s">
        <v>16</v>
      </c>
      <c r="O6" s="328" t="s">
        <v>17</v>
      </c>
      <c r="S6" s="4" t="s">
        <v>18</v>
      </c>
    </row>
    <row r="7" spans="1:19" s="19" customFormat="1" x14ac:dyDescent="0.25">
      <c r="A7" s="9" t="s">
        <v>19</v>
      </c>
      <c r="B7" s="10"/>
      <c r="C7" s="11"/>
      <c r="D7" s="12"/>
      <c r="E7" s="12"/>
      <c r="F7" s="12"/>
      <c r="G7" s="12"/>
      <c r="H7" s="13">
        <f t="shared" ref="H7:H27" si="0">G7-B7</f>
        <v>0</v>
      </c>
      <c r="I7" s="14"/>
      <c r="J7" s="15"/>
      <c r="K7" s="15"/>
      <c r="L7" s="16"/>
      <c r="M7" s="17" t="s">
        <v>20</v>
      </c>
      <c r="N7" s="16"/>
      <c r="O7" s="18"/>
      <c r="S7" s="19" t="s">
        <v>21</v>
      </c>
    </row>
    <row r="8" spans="1:19" s="19" customFormat="1" x14ac:dyDescent="0.25">
      <c r="A8" s="9" t="s">
        <v>22</v>
      </c>
      <c r="B8" s="10"/>
      <c r="C8" s="11"/>
      <c r="D8" s="12"/>
      <c r="E8" s="12"/>
      <c r="F8" s="12"/>
      <c r="G8" s="12"/>
      <c r="H8" s="13">
        <f t="shared" si="0"/>
        <v>0</v>
      </c>
      <c r="I8" s="20"/>
      <c r="J8" s="16"/>
      <c r="K8" s="16"/>
      <c r="L8" s="16"/>
      <c r="M8" s="16"/>
      <c r="N8" s="16"/>
      <c r="O8" s="21"/>
      <c r="S8" s="19" t="s">
        <v>23</v>
      </c>
    </row>
    <row r="9" spans="1:19" s="19" customFormat="1" x14ac:dyDescent="0.25">
      <c r="A9" s="9" t="s">
        <v>24</v>
      </c>
      <c r="B9" s="10"/>
      <c r="C9" s="11"/>
      <c r="D9" s="12"/>
      <c r="E9" s="12"/>
      <c r="F9" s="12"/>
      <c r="G9" s="12"/>
      <c r="H9" s="13">
        <f t="shared" si="0"/>
        <v>0</v>
      </c>
      <c r="I9" s="20"/>
      <c r="J9" s="16"/>
      <c r="K9" s="16"/>
      <c r="L9" s="16"/>
      <c r="M9" s="16"/>
      <c r="N9" s="16"/>
      <c r="O9" s="21"/>
      <c r="S9" s="19" t="s">
        <v>25</v>
      </c>
    </row>
    <row r="10" spans="1:19" s="19" customFormat="1" x14ac:dyDescent="0.25">
      <c r="A10" s="9" t="s">
        <v>26</v>
      </c>
      <c r="B10" s="10"/>
      <c r="C10" s="11"/>
      <c r="D10" s="12"/>
      <c r="E10" s="12"/>
      <c r="F10" s="12"/>
      <c r="G10" s="12"/>
      <c r="H10" s="13">
        <f t="shared" si="0"/>
        <v>0</v>
      </c>
      <c r="I10" s="20"/>
      <c r="J10" s="16"/>
      <c r="K10" s="16"/>
      <c r="L10" s="16"/>
      <c r="M10" s="16"/>
      <c r="N10" s="16"/>
      <c r="O10" s="21"/>
      <c r="S10" s="19" t="s">
        <v>27</v>
      </c>
    </row>
    <row r="11" spans="1:19" s="19" customFormat="1" x14ac:dyDescent="0.25">
      <c r="A11" s="9" t="s">
        <v>28</v>
      </c>
      <c r="B11" s="10"/>
      <c r="C11" s="11"/>
      <c r="D11" s="12"/>
      <c r="E11" s="12"/>
      <c r="F11" s="12"/>
      <c r="G11" s="12"/>
      <c r="H11" s="13">
        <f t="shared" si="0"/>
        <v>0</v>
      </c>
      <c r="I11" s="20"/>
      <c r="J11" s="16"/>
      <c r="K11" s="16"/>
      <c r="L11" s="16"/>
      <c r="M11" s="16"/>
      <c r="N11" s="16"/>
      <c r="O11" s="21"/>
      <c r="S11" s="19" t="s">
        <v>29</v>
      </c>
    </row>
    <row r="12" spans="1:19" s="19" customFormat="1" x14ac:dyDescent="0.25">
      <c r="A12" s="9" t="s">
        <v>30</v>
      </c>
      <c r="B12" s="10"/>
      <c r="C12" s="11"/>
      <c r="D12" s="12"/>
      <c r="E12" s="12"/>
      <c r="F12" s="12"/>
      <c r="G12" s="12"/>
      <c r="H12" s="13">
        <f t="shared" si="0"/>
        <v>0</v>
      </c>
      <c r="I12" s="14"/>
      <c r="J12" s="15"/>
      <c r="K12" s="15"/>
      <c r="L12" s="16"/>
      <c r="M12" s="17"/>
      <c r="N12" s="16"/>
      <c r="O12" s="18"/>
      <c r="S12" s="19" t="s">
        <v>21</v>
      </c>
    </row>
    <row r="13" spans="1:19" s="19" customFormat="1" x14ac:dyDescent="0.25">
      <c r="A13" s="9" t="s">
        <v>31</v>
      </c>
      <c r="B13" s="10"/>
      <c r="C13" s="11"/>
      <c r="D13" s="12"/>
      <c r="E13" s="12"/>
      <c r="F13" s="12"/>
      <c r="G13" s="12"/>
      <c r="H13" s="13">
        <f t="shared" si="0"/>
        <v>0</v>
      </c>
      <c r="I13" s="20"/>
      <c r="J13" s="16"/>
      <c r="K13" s="16"/>
      <c r="L13" s="16"/>
      <c r="M13" s="16"/>
      <c r="N13" s="16"/>
      <c r="O13" s="21"/>
      <c r="S13" s="19" t="s">
        <v>23</v>
      </c>
    </row>
    <row r="14" spans="1:19" s="19" customFormat="1" x14ac:dyDescent="0.25">
      <c r="A14" s="9" t="s">
        <v>32</v>
      </c>
      <c r="B14" s="10"/>
      <c r="C14" s="11"/>
      <c r="D14" s="12"/>
      <c r="E14" s="12"/>
      <c r="F14" s="12"/>
      <c r="G14" s="12"/>
      <c r="H14" s="13">
        <f t="shared" si="0"/>
        <v>0</v>
      </c>
      <c r="I14" s="20"/>
      <c r="J14" s="16"/>
      <c r="K14" s="16"/>
      <c r="L14" s="16"/>
      <c r="M14" s="16"/>
      <c r="N14" s="16"/>
      <c r="O14" s="21"/>
      <c r="S14" s="19" t="s">
        <v>25</v>
      </c>
    </row>
    <row r="15" spans="1:19" s="19" customFormat="1" x14ac:dyDescent="0.25">
      <c r="A15" s="9" t="s">
        <v>33</v>
      </c>
      <c r="B15" s="10"/>
      <c r="C15" s="11"/>
      <c r="D15" s="12"/>
      <c r="E15" s="12"/>
      <c r="F15" s="12"/>
      <c r="G15" s="12"/>
      <c r="H15" s="13">
        <f t="shared" si="0"/>
        <v>0</v>
      </c>
      <c r="I15" s="20"/>
      <c r="J15" s="16"/>
      <c r="K15" s="16"/>
      <c r="L15" s="16"/>
      <c r="M15" s="16"/>
      <c r="N15" s="16"/>
      <c r="O15" s="21"/>
      <c r="S15" s="19" t="s">
        <v>27</v>
      </c>
    </row>
    <row r="16" spans="1:19" s="19" customFormat="1" x14ac:dyDescent="0.25">
      <c r="A16" s="9" t="s">
        <v>34</v>
      </c>
      <c r="B16" s="10"/>
      <c r="C16" s="11"/>
      <c r="D16" s="12"/>
      <c r="E16" s="12"/>
      <c r="F16" s="12"/>
      <c r="G16" s="12"/>
      <c r="H16" s="13">
        <f t="shared" si="0"/>
        <v>0</v>
      </c>
      <c r="I16" s="20"/>
      <c r="J16" s="16"/>
      <c r="K16" s="16"/>
      <c r="L16" s="16"/>
      <c r="M16" s="16"/>
      <c r="N16" s="16"/>
      <c r="O16" s="21"/>
      <c r="S16" s="19" t="s">
        <v>29</v>
      </c>
    </row>
    <row r="17" spans="1:19" s="19" customFormat="1" x14ac:dyDescent="0.25">
      <c r="A17" s="9" t="s">
        <v>35</v>
      </c>
      <c r="B17" s="10"/>
      <c r="C17" s="11"/>
      <c r="D17" s="12"/>
      <c r="E17" s="12"/>
      <c r="F17" s="12"/>
      <c r="G17" s="12"/>
      <c r="H17" s="13">
        <f t="shared" si="0"/>
        <v>0</v>
      </c>
      <c r="I17" s="20"/>
      <c r="J17" s="16"/>
      <c r="K17" s="16"/>
      <c r="L17" s="16"/>
      <c r="M17" s="16"/>
      <c r="N17" s="16"/>
      <c r="O17" s="21"/>
      <c r="S17" s="19" t="s">
        <v>29</v>
      </c>
    </row>
    <row r="18" spans="1:19" s="19" customFormat="1" x14ac:dyDescent="0.25">
      <c r="A18" s="9" t="s">
        <v>36</v>
      </c>
      <c r="B18" s="10"/>
      <c r="C18" s="11"/>
      <c r="D18" s="12"/>
      <c r="E18" s="12"/>
      <c r="F18" s="12"/>
      <c r="G18" s="12"/>
      <c r="H18" s="13">
        <f t="shared" si="0"/>
        <v>0</v>
      </c>
      <c r="I18" s="14"/>
      <c r="J18" s="15"/>
      <c r="K18" s="15"/>
      <c r="L18" s="16"/>
      <c r="M18" s="17"/>
      <c r="N18" s="16"/>
      <c r="O18" s="18"/>
      <c r="S18" s="19" t="s">
        <v>21</v>
      </c>
    </row>
    <row r="19" spans="1:19" s="19" customFormat="1" x14ac:dyDescent="0.25">
      <c r="A19" s="9" t="s">
        <v>37</v>
      </c>
      <c r="B19" s="10"/>
      <c r="C19" s="11"/>
      <c r="D19" s="12"/>
      <c r="E19" s="12"/>
      <c r="F19" s="12"/>
      <c r="G19" s="12"/>
      <c r="H19" s="13">
        <f t="shared" si="0"/>
        <v>0</v>
      </c>
      <c r="I19" s="20"/>
      <c r="J19" s="16"/>
      <c r="K19" s="16"/>
      <c r="L19" s="16"/>
      <c r="M19" s="16"/>
      <c r="N19" s="16"/>
      <c r="O19" s="21"/>
      <c r="S19" s="19" t="s">
        <v>23</v>
      </c>
    </row>
    <row r="20" spans="1:19" s="19" customFormat="1" x14ac:dyDescent="0.25">
      <c r="A20" s="9" t="s">
        <v>38</v>
      </c>
      <c r="B20" s="10"/>
      <c r="C20" s="11"/>
      <c r="D20" s="12"/>
      <c r="E20" s="12"/>
      <c r="F20" s="12"/>
      <c r="G20" s="12"/>
      <c r="H20" s="13">
        <f t="shared" si="0"/>
        <v>0</v>
      </c>
      <c r="I20" s="20"/>
      <c r="J20" s="16"/>
      <c r="K20" s="16"/>
      <c r="L20" s="16"/>
      <c r="M20" s="16"/>
      <c r="N20" s="16"/>
      <c r="O20" s="21"/>
      <c r="S20" s="19" t="s">
        <v>25</v>
      </c>
    </row>
    <row r="21" spans="1:19" s="19" customFormat="1" x14ac:dyDescent="0.25">
      <c r="A21" s="9" t="s">
        <v>39</v>
      </c>
      <c r="B21" s="10"/>
      <c r="C21" s="11"/>
      <c r="D21" s="12"/>
      <c r="E21" s="12"/>
      <c r="F21" s="12"/>
      <c r="G21" s="12"/>
      <c r="H21" s="13">
        <f t="shared" si="0"/>
        <v>0</v>
      </c>
      <c r="I21" s="20"/>
      <c r="J21" s="16"/>
      <c r="K21" s="16"/>
      <c r="L21" s="16"/>
      <c r="M21" s="16"/>
      <c r="N21" s="16"/>
      <c r="O21" s="21"/>
      <c r="S21" s="19" t="s">
        <v>27</v>
      </c>
    </row>
    <row r="22" spans="1:19" s="19" customFormat="1" x14ac:dyDescent="0.25">
      <c r="A22" s="9" t="s">
        <v>40</v>
      </c>
      <c r="B22" s="10"/>
      <c r="C22" s="11"/>
      <c r="D22" s="12"/>
      <c r="E22" s="12"/>
      <c r="F22" s="12"/>
      <c r="G22" s="12"/>
      <c r="H22" s="13">
        <f t="shared" si="0"/>
        <v>0</v>
      </c>
      <c r="I22" s="20"/>
      <c r="J22" s="16"/>
      <c r="K22" s="16"/>
      <c r="L22" s="16"/>
      <c r="M22" s="16"/>
      <c r="N22" s="16"/>
      <c r="O22" s="21"/>
      <c r="S22" s="19" t="s">
        <v>29</v>
      </c>
    </row>
    <row r="23" spans="1:19" s="19" customFormat="1" x14ac:dyDescent="0.25">
      <c r="A23" s="9" t="s">
        <v>41</v>
      </c>
      <c r="B23" s="10"/>
      <c r="C23" s="11"/>
      <c r="D23" s="12"/>
      <c r="E23" s="12"/>
      <c r="F23" s="12"/>
      <c r="G23" s="12"/>
      <c r="H23" s="13">
        <f t="shared" si="0"/>
        <v>0</v>
      </c>
      <c r="I23" s="20"/>
      <c r="J23" s="16"/>
      <c r="K23" s="16"/>
      <c r="L23" s="16"/>
      <c r="M23" s="16"/>
      <c r="N23" s="16"/>
      <c r="O23" s="21"/>
      <c r="S23" s="19" t="s">
        <v>29</v>
      </c>
    </row>
    <row r="24" spans="1:19" s="19" customFormat="1" x14ac:dyDescent="0.25">
      <c r="A24" s="9" t="s">
        <v>42</v>
      </c>
      <c r="B24" s="10"/>
      <c r="C24" s="11"/>
      <c r="D24" s="12"/>
      <c r="E24" s="12"/>
      <c r="F24" s="12"/>
      <c r="G24" s="12"/>
      <c r="H24" s="13">
        <f t="shared" si="0"/>
        <v>0</v>
      </c>
      <c r="I24" s="14"/>
      <c r="J24" s="15"/>
      <c r="K24" s="15"/>
      <c r="L24" s="16"/>
      <c r="M24" s="17"/>
      <c r="N24" s="16"/>
      <c r="O24" s="18"/>
      <c r="S24" s="19" t="s">
        <v>21</v>
      </c>
    </row>
    <row r="25" spans="1:19" s="19" customFormat="1" x14ac:dyDescent="0.25">
      <c r="A25" s="9" t="s">
        <v>43</v>
      </c>
      <c r="B25" s="10"/>
      <c r="C25" s="11"/>
      <c r="D25" s="12"/>
      <c r="E25" s="12"/>
      <c r="F25" s="12"/>
      <c r="G25" s="12"/>
      <c r="H25" s="13">
        <f t="shared" si="0"/>
        <v>0</v>
      </c>
      <c r="I25" s="20"/>
      <c r="J25" s="16"/>
      <c r="K25" s="16"/>
      <c r="L25" s="16"/>
      <c r="M25" s="16"/>
      <c r="N25" s="16"/>
      <c r="O25" s="21"/>
      <c r="S25" s="19" t="s">
        <v>23</v>
      </c>
    </row>
    <row r="26" spans="1:19" s="19" customFormat="1" x14ac:dyDescent="0.25">
      <c r="A26" s="9" t="s">
        <v>44</v>
      </c>
      <c r="B26" s="10"/>
      <c r="C26" s="11"/>
      <c r="D26" s="12"/>
      <c r="E26" s="12"/>
      <c r="F26" s="12"/>
      <c r="G26" s="12"/>
      <c r="H26" s="13">
        <f t="shared" si="0"/>
        <v>0</v>
      </c>
      <c r="I26" s="20"/>
      <c r="J26" s="16"/>
      <c r="K26" s="16"/>
      <c r="L26" s="16"/>
      <c r="M26" s="16"/>
      <c r="N26" s="16"/>
      <c r="O26" s="21"/>
      <c r="S26" s="19" t="s">
        <v>25</v>
      </c>
    </row>
    <row r="27" spans="1:19" s="19" customFormat="1" x14ac:dyDescent="0.25">
      <c r="A27" s="9" t="s">
        <v>45</v>
      </c>
      <c r="B27" s="10"/>
      <c r="C27" s="11"/>
      <c r="D27" s="12"/>
      <c r="E27" s="12"/>
      <c r="F27" s="12"/>
      <c r="G27" s="12"/>
      <c r="H27" s="13">
        <f t="shared" si="0"/>
        <v>0</v>
      </c>
      <c r="I27" s="20"/>
      <c r="J27" s="16"/>
      <c r="K27" s="16"/>
      <c r="L27" s="16"/>
      <c r="M27" s="16"/>
      <c r="N27" s="16"/>
      <c r="O27" s="21"/>
      <c r="S27" s="19" t="s">
        <v>46</v>
      </c>
    </row>
    <row r="28" spans="1:19" s="4" customFormat="1" ht="15.75" thickBot="1" x14ac:dyDescent="0.3">
      <c r="A28" s="22" t="s">
        <v>47</v>
      </c>
      <c r="B28" s="314">
        <f t="shared" ref="B28:H28" si="1">SUM(B7:B27)</f>
        <v>0</v>
      </c>
      <c r="C28" s="323">
        <f t="shared" si="1"/>
        <v>0</v>
      </c>
      <c r="D28" s="324">
        <f t="shared" si="1"/>
        <v>0</v>
      </c>
      <c r="E28" s="324">
        <f t="shared" si="1"/>
        <v>0</v>
      </c>
      <c r="F28" s="324">
        <f t="shared" si="1"/>
        <v>0</v>
      </c>
      <c r="G28" s="324">
        <f t="shared" si="1"/>
        <v>0</v>
      </c>
      <c r="H28" s="332">
        <f t="shared" si="1"/>
        <v>0</v>
      </c>
      <c r="I28" s="329"/>
      <c r="J28" s="330"/>
      <c r="K28" s="330"/>
      <c r="L28" s="330"/>
      <c r="M28" s="330"/>
      <c r="N28" s="330"/>
      <c r="O28" s="331"/>
      <c r="S28" s="4" t="s">
        <v>48</v>
      </c>
    </row>
    <row r="29" spans="1:19" x14ac:dyDescent="0.25">
      <c r="S29" t="s">
        <v>49</v>
      </c>
    </row>
    <row r="30" spans="1:19" s="3" customFormat="1" ht="23.25" x14ac:dyDescent="0.2">
      <c r="A30" s="6" t="s">
        <v>318</v>
      </c>
      <c r="B30" s="6"/>
      <c r="C30" s="6"/>
      <c r="D30" s="6"/>
      <c r="E30" s="6"/>
      <c r="F30" s="6"/>
      <c r="G30" s="6"/>
      <c r="H30" s="6"/>
      <c r="I30" s="6"/>
      <c r="J30" s="6"/>
      <c r="K30" s="6"/>
      <c r="L30" s="6"/>
      <c r="M30" s="6"/>
      <c r="N30" s="6"/>
      <c r="O30" s="6"/>
      <c r="S30" s="3" t="s">
        <v>50</v>
      </c>
    </row>
    <row r="31" spans="1:19" ht="15.75" thickBot="1" x14ac:dyDescent="0.3"/>
    <row r="32" spans="1:19" ht="15.75" thickBot="1" x14ac:dyDescent="0.3">
      <c r="A32" s="23" t="s">
        <v>51</v>
      </c>
      <c r="B32" s="24">
        <f>H28</f>
        <v>0</v>
      </c>
      <c r="C32" s="25" t="s">
        <v>52</v>
      </c>
      <c r="D32" s="5"/>
      <c r="E32" s="5"/>
      <c r="F32" s="5"/>
      <c r="G32" s="5"/>
      <c r="H32" s="5"/>
      <c r="I32" s="5"/>
      <c r="J32" s="5"/>
      <c r="K32" s="5"/>
      <c r="L32" s="5"/>
      <c r="M32" s="5"/>
      <c r="N32" s="5"/>
      <c r="S32" t="s">
        <v>53</v>
      </c>
    </row>
    <row r="33" spans="1:19" ht="30.75" thickBot="1" x14ac:dyDescent="0.3">
      <c r="A33" s="26" t="s">
        <v>54</v>
      </c>
      <c r="B33" s="27"/>
      <c r="C33" s="25" t="s">
        <v>55</v>
      </c>
      <c r="D33" s="5"/>
      <c r="E33" s="5"/>
      <c r="F33" s="5"/>
      <c r="G33" s="5"/>
      <c r="H33" s="5"/>
      <c r="I33" s="5"/>
      <c r="J33" s="5"/>
      <c r="K33" s="5"/>
      <c r="L33" s="5"/>
      <c r="M33" s="5"/>
      <c r="N33" s="5"/>
      <c r="S33" t="s">
        <v>56</v>
      </c>
    </row>
    <row r="34" spans="1:19" x14ac:dyDescent="0.25">
      <c r="A34" s="25" t="s">
        <v>57</v>
      </c>
      <c r="B34" s="5"/>
      <c r="C34" s="5"/>
      <c r="D34" s="5"/>
      <c r="E34" s="5"/>
      <c r="F34" s="5"/>
      <c r="G34" s="5"/>
      <c r="H34" s="5"/>
      <c r="I34" s="5"/>
      <c r="J34" s="5"/>
      <c r="K34" s="5"/>
      <c r="L34" s="5"/>
      <c r="M34" s="5"/>
      <c r="N34" s="5"/>
      <c r="S34" t="s">
        <v>58</v>
      </c>
    </row>
    <row r="35" spans="1:19" x14ac:dyDescent="0.25">
      <c r="A35" s="376" t="s">
        <v>1</v>
      </c>
      <c r="B35" s="376"/>
      <c r="C35" s="376"/>
      <c r="D35" s="376"/>
      <c r="E35" s="376"/>
      <c r="F35" s="376"/>
      <c r="G35" s="376"/>
      <c r="H35" s="376"/>
      <c r="I35" s="376"/>
      <c r="J35" s="376"/>
      <c r="K35" s="376"/>
      <c r="L35" s="376"/>
      <c r="M35" s="376"/>
      <c r="N35" s="376"/>
      <c r="S35" t="s">
        <v>59</v>
      </c>
    </row>
    <row r="36" spans="1:19" x14ac:dyDescent="0.25">
      <c r="A36" s="376"/>
      <c r="B36" s="376"/>
      <c r="C36" s="376"/>
      <c r="D36" s="376"/>
      <c r="E36" s="376"/>
      <c r="F36" s="376"/>
      <c r="G36" s="376"/>
      <c r="H36" s="376"/>
      <c r="I36" s="376"/>
      <c r="J36" s="376"/>
      <c r="K36" s="376"/>
      <c r="L36" s="376"/>
      <c r="M36" s="376"/>
      <c r="N36" s="376"/>
      <c r="S36" t="s">
        <v>60</v>
      </c>
    </row>
    <row r="37" spans="1:19" x14ac:dyDescent="0.25">
      <c r="A37" s="376"/>
      <c r="B37" s="376"/>
      <c r="C37" s="376"/>
      <c r="D37" s="376"/>
      <c r="E37" s="376"/>
      <c r="F37" s="376"/>
      <c r="G37" s="376"/>
      <c r="H37" s="376"/>
      <c r="I37" s="376"/>
      <c r="J37" s="376"/>
      <c r="K37" s="376"/>
      <c r="L37" s="376"/>
      <c r="M37" s="376"/>
      <c r="N37" s="376"/>
      <c r="S37" t="s">
        <v>61</v>
      </c>
    </row>
    <row r="38" spans="1:19" x14ac:dyDescent="0.25">
      <c r="S38" t="s">
        <v>62</v>
      </c>
    </row>
    <row r="39" spans="1:19" s="3" customFormat="1" ht="23.25" x14ac:dyDescent="0.2">
      <c r="A39" s="6" t="s">
        <v>63</v>
      </c>
      <c r="B39" s="6"/>
      <c r="C39" s="6"/>
      <c r="D39" s="6"/>
      <c r="E39" s="6"/>
      <c r="F39" s="6"/>
      <c r="G39" s="6"/>
      <c r="H39" s="6"/>
      <c r="I39" s="6"/>
      <c r="J39" s="6"/>
      <c r="K39" s="6"/>
      <c r="L39" s="6"/>
      <c r="M39" s="6"/>
      <c r="N39" s="6"/>
      <c r="O39" s="6"/>
      <c r="S39" s="3" t="s">
        <v>64</v>
      </c>
    </row>
    <row r="40" spans="1:19" ht="15.75" thickBot="1" x14ac:dyDescent="0.3">
      <c r="A40" s="29" t="s">
        <v>66</v>
      </c>
      <c r="B40" s="28"/>
      <c r="C40" s="28"/>
      <c r="D40" s="28"/>
      <c r="E40" s="28"/>
      <c r="F40" s="28"/>
      <c r="G40" s="28"/>
      <c r="H40" s="28"/>
      <c r="I40" s="28"/>
      <c r="J40" s="28"/>
      <c r="K40" s="28"/>
      <c r="L40" s="28"/>
      <c r="M40" s="28"/>
      <c r="N40" s="28"/>
    </row>
    <row r="41" spans="1:19" s="3" customFormat="1" ht="24" thickBot="1" x14ac:dyDescent="0.3">
      <c r="A41" s="377" t="s">
        <v>307</v>
      </c>
      <c r="B41" s="378"/>
      <c r="C41" s="379"/>
      <c r="D41" s="379"/>
      <c r="E41" s="379"/>
      <c r="F41" s="379"/>
      <c r="G41" s="380"/>
      <c r="H41" s="178"/>
      <c r="I41" s="369" t="s">
        <v>310</v>
      </c>
      <c r="J41" s="370"/>
      <c r="K41" s="370"/>
      <c r="L41" s="370"/>
      <c r="M41" s="370"/>
      <c r="N41" s="370"/>
      <c r="O41" s="381"/>
    </row>
    <row r="42" spans="1:19" s="3" customFormat="1" ht="75.75" thickBot="1" x14ac:dyDescent="0.25">
      <c r="A42" s="8" t="s">
        <v>315</v>
      </c>
      <c r="B42" s="315" t="s">
        <v>303</v>
      </c>
      <c r="C42" s="320" t="s">
        <v>302</v>
      </c>
      <c r="D42" s="321" t="s">
        <v>301</v>
      </c>
      <c r="E42" s="321" t="s">
        <v>304</v>
      </c>
      <c r="F42" s="321" t="s">
        <v>305</v>
      </c>
      <c r="G42" s="322" t="s">
        <v>306</v>
      </c>
      <c r="H42" s="178"/>
      <c r="I42" s="8" t="s">
        <v>315</v>
      </c>
      <c r="J42" s="315" t="s">
        <v>303</v>
      </c>
      <c r="K42" s="320" t="s">
        <v>302</v>
      </c>
      <c r="L42" s="321" t="s">
        <v>301</v>
      </c>
      <c r="M42" s="321" t="s">
        <v>304</v>
      </c>
      <c r="N42" s="321" t="s">
        <v>305</v>
      </c>
      <c r="O42" s="322" t="s">
        <v>306</v>
      </c>
    </row>
    <row r="43" spans="1:19" s="3" customFormat="1" ht="39" thickBot="1" x14ac:dyDescent="0.3">
      <c r="A43" s="30" t="s">
        <v>67</v>
      </c>
      <c r="B43" s="179"/>
      <c r="C43" s="181"/>
      <c r="D43" s="180"/>
      <c r="E43" s="180"/>
      <c r="F43" s="180"/>
      <c r="G43" s="182"/>
      <c r="H43" s="178"/>
      <c r="I43" s="369" t="s">
        <v>308</v>
      </c>
      <c r="J43" s="370"/>
      <c r="K43" s="370"/>
      <c r="L43" s="370"/>
      <c r="M43" s="370"/>
      <c r="N43" s="370"/>
      <c r="O43" s="381"/>
    </row>
    <row r="44" spans="1:19" s="3" customFormat="1" ht="38.25" x14ac:dyDescent="0.2">
      <c r="A44" s="30" t="s">
        <v>68</v>
      </c>
      <c r="B44" s="179"/>
      <c r="C44" s="181"/>
      <c r="D44" s="180"/>
      <c r="E44" s="180"/>
      <c r="F44" s="180"/>
      <c r="G44" s="182"/>
      <c r="H44" s="178"/>
      <c r="I44" s="30" t="s">
        <v>77</v>
      </c>
      <c r="J44" s="179"/>
      <c r="K44" s="183"/>
      <c r="L44" s="184"/>
      <c r="M44" s="184"/>
      <c r="N44" s="184"/>
      <c r="O44" s="185"/>
    </row>
    <row r="45" spans="1:19" s="3" customFormat="1" ht="38.25" x14ac:dyDescent="0.2">
      <c r="A45" s="30" t="s">
        <v>69</v>
      </c>
      <c r="B45" s="179"/>
      <c r="C45" s="181"/>
      <c r="D45" s="180"/>
      <c r="E45" s="180"/>
      <c r="F45" s="180"/>
      <c r="G45" s="182"/>
      <c r="H45" s="178"/>
      <c r="I45" s="30" t="s">
        <v>78</v>
      </c>
      <c r="J45" s="179"/>
      <c r="K45" s="181"/>
      <c r="L45" s="180"/>
      <c r="M45" s="180"/>
      <c r="N45" s="180"/>
      <c r="O45" s="182"/>
    </row>
    <row r="46" spans="1:19" s="3" customFormat="1" ht="38.25" x14ac:dyDescent="0.2">
      <c r="A46" s="30" t="s">
        <v>70</v>
      </c>
      <c r="B46" s="179"/>
      <c r="C46" s="181"/>
      <c r="D46" s="180"/>
      <c r="E46" s="180"/>
      <c r="F46" s="180"/>
      <c r="G46" s="182"/>
      <c r="H46" s="178"/>
      <c r="I46" s="30" t="s">
        <v>79</v>
      </c>
      <c r="J46" s="179"/>
      <c r="K46" s="181"/>
      <c r="L46" s="180"/>
      <c r="M46" s="180"/>
      <c r="N46" s="180"/>
      <c r="O46" s="182"/>
    </row>
    <row r="47" spans="1:19" s="3" customFormat="1" ht="39" thickBot="1" x14ac:dyDescent="0.3">
      <c r="A47" s="30" t="s">
        <v>71</v>
      </c>
      <c r="B47" s="179"/>
      <c r="C47" s="181"/>
      <c r="D47" s="180"/>
      <c r="E47" s="180"/>
      <c r="F47" s="180"/>
      <c r="G47" s="182"/>
      <c r="H47" s="178"/>
      <c r="I47" s="22" t="s">
        <v>47</v>
      </c>
      <c r="J47" s="316">
        <f>SUM(J44:J46)</f>
        <v>0</v>
      </c>
      <c r="K47" s="325">
        <f t="shared" ref="K47:O47" si="2">SUM(K44:K46)</f>
        <v>0</v>
      </c>
      <c r="L47" s="326">
        <f t="shared" si="2"/>
        <v>0</v>
      </c>
      <c r="M47" s="326">
        <f t="shared" si="2"/>
        <v>0</v>
      </c>
      <c r="N47" s="326">
        <f t="shared" si="2"/>
        <v>0</v>
      </c>
      <c r="O47" s="327">
        <f t="shared" si="2"/>
        <v>0</v>
      </c>
    </row>
    <row r="48" spans="1:19" s="3" customFormat="1" ht="39" thickBot="1" x14ac:dyDescent="0.3">
      <c r="A48" s="30" t="s">
        <v>72</v>
      </c>
      <c r="B48" s="179"/>
      <c r="C48" s="181"/>
      <c r="D48" s="180"/>
      <c r="E48" s="180"/>
      <c r="F48" s="180"/>
      <c r="G48" s="182"/>
      <c r="H48" s="178"/>
      <c r="I48" s="369" t="s">
        <v>309</v>
      </c>
      <c r="J48" s="370"/>
      <c r="K48" s="371"/>
      <c r="L48" s="371"/>
      <c r="M48" s="371"/>
      <c r="N48" s="371"/>
      <c r="O48" s="372"/>
    </row>
    <row r="49" spans="1:19" s="3" customFormat="1" ht="38.25" x14ac:dyDescent="0.2">
      <c r="A49" s="30" t="s">
        <v>73</v>
      </c>
      <c r="B49" s="179"/>
      <c r="C49" s="181"/>
      <c r="D49" s="180"/>
      <c r="E49" s="180"/>
      <c r="F49" s="180"/>
      <c r="G49" s="182"/>
      <c r="H49" s="178"/>
      <c r="I49" s="30" t="s">
        <v>77</v>
      </c>
      <c r="J49" s="179"/>
      <c r="K49" s="183"/>
      <c r="L49" s="184"/>
      <c r="M49" s="184"/>
      <c r="N49" s="184"/>
      <c r="O49" s="185"/>
    </row>
    <row r="50" spans="1:19" s="3" customFormat="1" ht="38.25" x14ac:dyDescent="0.2">
      <c r="A50" s="30" t="s">
        <v>74</v>
      </c>
      <c r="B50" s="179"/>
      <c r="C50" s="181"/>
      <c r="D50" s="180"/>
      <c r="E50" s="180"/>
      <c r="F50" s="180"/>
      <c r="G50" s="182"/>
      <c r="H50" s="178"/>
      <c r="I50" s="30" t="s">
        <v>78</v>
      </c>
      <c r="J50" s="179"/>
      <c r="K50" s="181"/>
      <c r="L50" s="180"/>
      <c r="M50" s="180"/>
      <c r="N50" s="180"/>
      <c r="O50" s="182"/>
    </row>
    <row r="51" spans="1:19" s="3" customFormat="1" ht="38.25" x14ac:dyDescent="0.2">
      <c r="A51" s="30" t="s">
        <v>75</v>
      </c>
      <c r="B51" s="179"/>
      <c r="C51" s="181"/>
      <c r="D51" s="180"/>
      <c r="E51" s="180"/>
      <c r="F51" s="180"/>
      <c r="G51" s="182"/>
      <c r="H51" s="178"/>
      <c r="I51" s="30" t="s">
        <v>79</v>
      </c>
      <c r="J51" s="179"/>
      <c r="K51" s="181"/>
      <c r="L51" s="180"/>
      <c r="M51" s="180"/>
      <c r="N51" s="180"/>
      <c r="O51" s="182"/>
    </row>
    <row r="52" spans="1:19" s="3" customFormat="1" ht="38.25" x14ac:dyDescent="0.2">
      <c r="A52" s="30" t="s">
        <v>76</v>
      </c>
      <c r="B52" s="179"/>
      <c r="C52" s="181"/>
      <c r="D52" s="180"/>
      <c r="E52" s="180"/>
      <c r="F52" s="180"/>
      <c r="G52" s="182"/>
      <c r="H52" s="178"/>
      <c r="I52" s="30" t="s">
        <v>77</v>
      </c>
      <c r="J52" s="179"/>
      <c r="K52" s="181"/>
      <c r="L52" s="180"/>
      <c r="M52" s="180"/>
      <c r="N52" s="180"/>
      <c r="O52" s="182"/>
    </row>
    <row r="53" spans="1:19" s="3" customFormat="1" ht="24" thickBot="1" x14ac:dyDescent="0.3">
      <c r="A53" s="22" t="s">
        <v>47</v>
      </c>
      <c r="B53" s="316">
        <f t="shared" ref="B53:G53" si="3">SUM(B43:B52)</f>
        <v>0</v>
      </c>
      <c r="C53" s="325">
        <f t="shared" si="3"/>
        <v>0</v>
      </c>
      <c r="D53" s="326">
        <f t="shared" si="3"/>
        <v>0</v>
      </c>
      <c r="E53" s="326">
        <f t="shared" si="3"/>
        <v>0</v>
      </c>
      <c r="F53" s="326">
        <f t="shared" si="3"/>
        <v>0</v>
      </c>
      <c r="G53" s="327">
        <f t="shared" si="3"/>
        <v>0</v>
      </c>
      <c r="H53" s="178"/>
      <c r="I53" s="22" t="s">
        <v>47</v>
      </c>
      <c r="J53" s="316">
        <f>SUM(J49:J52)</f>
        <v>0</v>
      </c>
      <c r="K53" s="325">
        <f t="shared" ref="K53:O53" si="4">SUM(K49:K52)</f>
        <v>0</v>
      </c>
      <c r="L53" s="326">
        <f t="shared" si="4"/>
        <v>0</v>
      </c>
      <c r="M53" s="326">
        <f t="shared" si="4"/>
        <v>0</v>
      </c>
      <c r="N53" s="326">
        <f t="shared" si="4"/>
        <v>0</v>
      </c>
      <c r="O53" s="327">
        <f t="shared" si="4"/>
        <v>0</v>
      </c>
    </row>
    <row r="54" spans="1:19" s="3" customFormat="1" ht="24" thickBot="1" x14ac:dyDescent="0.3">
      <c r="A54" s="178"/>
      <c r="B54" s="178"/>
      <c r="C54" s="178"/>
      <c r="D54" s="178"/>
      <c r="E54" s="178"/>
      <c r="F54" s="178"/>
      <c r="G54" s="178"/>
      <c r="H54" s="178"/>
      <c r="I54" s="369" t="s">
        <v>311</v>
      </c>
      <c r="J54" s="370"/>
      <c r="K54" s="371"/>
      <c r="L54" s="371"/>
      <c r="M54" s="371"/>
      <c r="N54" s="371"/>
      <c r="O54" s="372"/>
    </row>
    <row r="55" spans="1:19" s="3" customFormat="1" ht="23.25" x14ac:dyDescent="0.2">
      <c r="A55" s="178"/>
      <c r="B55" s="178"/>
      <c r="C55" s="178"/>
      <c r="D55" s="178"/>
      <c r="E55" s="178"/>
      <c r="F55" s="178"/>
      <c r="G55" s="178"/>
      <c r="H55" s="178"/>
      <c r="I55" s="30" t="s">
        <v>77</v>
      </c>
      <c r="J55" s="179"/>
      <c r="K55" s="183"/>
      <c r="L55" s="184"/>
      <c r="M55" s="184"/>
      <c r="N55" s="184"/>
      <c r="O55" s="185"/>
    </row>
    <row r="56" spans="1:19" s="3" customFormat="1" ht="23.25" x14ac:dyDescent="0.2">
      <c r="A56" s="178"/>
      <c r="B56" s="178"/>
      <c r="C56" s="178"/>
      <c r="D56" s="178"/>
      <c r="E56" s="178"/>
      <c r="F56" s="178"/>
      <c r="G56" s="178"/>
      <c r="H56" s="178"/>
      <c r="I56" s="30" t="s">
        <v>78</v>
      </c>
      <c r="J56" s="179"/>
      <c r="K56" s="181"/>
      <c r="L56" s="180"/>
      <c r="M56" s="180"/>
      <c r="N56" s="180"/>
      <c r="O56" s="182"/>
    </row>
    <row r="57" spans="1:19" s="3" customFormat="1" ht="23.25" x14ac:dyDescent="0.2">
      <c r="A57" s="178"/>
      <c r="B57" s="178"/>
      <c r="C57" s="178"/>
      <c r="D57" s="178"/>
      <c r="E57" s="178"/>
      <c r="F57" s="178"/>
      <c r="G57" s="178"/>
      <c r="H57" s="178"/>
      <c r="I57" s="30" t="s">
        <v>79</v>
      </c>
      <c r="J57" s="179"/>
      <c r="K57" s="181"/>
      <c r="L57" s="180"/>
      <c r="M57" s="180"/>
      <c r="N57" s="180"/>
      <c r="O57" s="182"/>
    </row>
    <row r="58" spans="1:19" s="3" customFormat="1" ht="23.25" x14ac:dyDescent="0.2">
      <c r="A58" s="178"/>
      <c r="B58" s="178"/>
      <c r="C58" s="178"/>
      <c r="D58" s="178"/>
      <c r="E58" s="178"/>
      <c r="F58" s="178"/>
      <c r="G58" s="178"/>
      <c r="H58" s="178"/>
      <c r="I58" s="30" t="s">
        <v>77</v>
      </c>
      <c r="J58" s="179"/>
      <c r="K58" s="181"/>
      <c r="L58" s="180"/>
      <c r="M58" s="180"/>
      <c r="N58" s="180"/>
      <c r="O58" s="182"/>
    </row>
    <row r="59" spans="1:19" s="3" customFormat="1" ht="24" thickBot="1" x14ac:dyDescent="0.3">
      <c r="A59" s="178"/>
      <c r="B59" s="178"/>
      <c r="C59" s="178"/>
      <c r="D59" s="178"/>
      <c r="E59" s="178"/>
      <c r="F59" s="178"/>
      <c r="G59" s="178"/>
      <c r="H59" s="178"/>
      <c r="I59" s="22" t="s">
        <v>47</v>
      </c>
      <c r="J59" s="316">
        <f>SUM(J55:J58)</f>
        <v>0</v>
      </c>
      <c r="K59" s="325">
        <f t="shared" ref="K59" si="5">SUM(K55:K58)</f>
        <v>0</v>
      </c>
      <c r="L59" s="326">
        <f t="shared" ref="L59" si="6">SUM(L55:L58)</f>
        <v>0</v>
      </c>
      <c r="M59" s="326">
        <f t="shared" ref="M59" si="7">SUM(M55:M58)</f>
        <v>0</v>
      </c>
      <c r="N59" s="326">
        <f t="shared" ref="N59" si="8">SUM(N55:N58)</f>
        <v>0</v>
      </c>
      <c r="O59" s="327">
        <f t="shared" ref="O59" si="9">SUM(O55:O58)</f>
        <v>0</v>
      </c>
    </row>
    <row r="60" spans="1:19" s="3" customFormat="1" ht="23.25" x14ac:dyDescent="0.2">
      <c r="A60" s="178"/>
      <c r="B60" s="178"/>
      <c r="C60" s="178"/>
      <c r="D60" s="178"/>
      <c r="E60" s="178"/>
      <c r="F60" s="178"/>
      <c r="G60" s="178"/>
      <c r="H60" s="178"/>
    </row>
    <row r="61" spans="1:19" x14ac:dyDescent="0.25">
      <c r="O61" s="28"/>
      <c r="S61" t="s">
        <v>65</v>
      </c>
    </row>
    <row r="65" spans="1:15" s="3" customFormat="1" ht="23.25" x14ac:dyDescent="0.2">
      <c r="A65" s="6" t="s">
        <v>80</v>
      </c>
      <c r="B65" s="6"/>
      <c r="C65" s="6"/>
      <c r="D65" s="6"/>
      <c r="E65" s="6"/>
      <c r="F65" s="6"/>
      <c r="G65" s="6"/>
      <c r="H65" s="6"/>
      <c r="I65" s="6"/>
      <c r="J65" s="6"/>
      <c r="K65" s="6"/>
      <c r="L65" s="6"/>
      <c r="M65" s="6"/>
      <c r="N65" s="6"/>
      <c r="O65" s="6"/>
    </row>
    <row r="67" spans="1:15" x14ac:dyDescent="0.25">
      <c r="C67" s="373" t="s">
        <v>81</v>
      </c>
      <c r="D67" s="373"/>
      <c r="E67" s="374"/>
      <c r="F67" s="31" t="s">
        <v>82</v>
      </c>
    </row>
    <row r="68" spans="1:15" x14ac:dyDescent="0.25">
      <c r="A68" s="186" t="s">
        <v>83</v>
      </c>
      <c r="B68" s="32"/>
      <c r="C68" s="33" t="s">
        <v>84</v>
      </c>
      <c r="D68" s="34"/>
      <c r="E68" s="35"/>
      <c r="F68" s="36"/>
    </row>
    <row r="69" spans="1:15" x14ac:dyDescent="0.25">
      <c r="A69" s="186" t="s">
        <v>85</v>
      </c>
      <c r="B69" s="37"/>
      <c r="C69" s="33" t="s">
        <v>86</v>
      </c>
      <c r="D69" s="34"/>
      <c r="E69" s="38"/>
      <c r="F69" s="36"/>
    </row>
    <row r="70" spans="1:15" x14ac:dyDescent="0.25">
      <c r="A70" s="186" t="s">
        <v>87</v>
      </c>
      <c r="B70" s="37"/>
      <c r="C70" s="33" t="s">
        <v>88</v>
      </c>
      <c r="D70" s="34"/>
      <c r="E70" s="38"/>
      <c r="F70" s="36"/>
    </row>
  </sheetData>
  <mergeCells count="9">
    <mergeCell ref="C1:K1"/>
    <mergeCell ref="I48:O48"/>
    <mergeCell ref="I54:O54"/>
    <mergeCell ref="C67:E67"/>
    <mergeCell ref="C5:O5"/>
    <mergeCell ref="A35:N37"/>
    <mergeCell ref="A41:G41"/>
    <mergeCell ref="I41:O41"/>
    <mergeCell ref="I43:O43"/>
  </mergeCells>
  <dataValidations count="3">
    <dataValidation type="list" allowBlank="1" showInputMessage="1" showErrorMessage="1" sqref="J7:J27" xr:uid="{00000000-0002-0000-0100-000001000000}">
      <formula1>"post-consommation,pré-consommation"</formula1>
    </dataValidation>
    <dataValidation type="list" allowBlank="1" showInputMessage="1" showErrorMessage="1" sqref="O7:O27" xr:uid="{00000000-0002-0000-0100-000002000000}">
      <formula1>"en portefeuille,prospect"</formula1>
    </dataValidation>
    <dataValidation type="list" allowBlank="1" showInputMessage="1" showErrorMessage="1" sqref="I7:I27" xr:uid="{00000000-0002-0000-0100-000000000000}">
      <formula1>$S$7:$S$61</formula1>
    </dataValidation>
  </dataValidations>
  <pageMargins left="0.31496062992125984" right="0.31496062992125984" top="0.55118110236220474" bottom="0.55118110236220474" header="0.31496062992125984" footer="0.31496062992125984"/>
  <pageSetup paperSize="8" scale="46" orientation="landscape" r:id="rId1"/>
  <headerFooter>
    <oddFooter>&amp;L&amp;A&amp;R&amp;P/&amp;N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45"/>
  <sheetViews>
    <sheetView showGridLines="0" topLeftCell="A16" zoomScale="85" zoomScaleNormal="85" workbookViewId="0">
      <selection activeCell="C34" sqref="C34"/>
    </sheetView>
  </sheetViews>
  <sheetFormatPr baseColWidth="10" defaultRowHeight="15" x14ac:dyDescent="0.25"/>
  <cols>
    <col min="1" max="1" width="55.140625" customWidth="1"/>
    <col min="2" max="2" width="30.42578125" customWidth="1"/>
    <col min="3" max="3" width="20.140625" customWidth="1"/>
    <col min="4" max="4" width="21.5703125" customWidth="1"/>
    <col min="5" max="5" width="25.85546875" customWidth="1"/>
    <col min="6" max="6" width="29.5703125" customWidth="1"/>
    <col min="7" max="7" width="26.7109375" customWidth="1"/>
    <col min="8" max="8" width="32.85546875" customWidth="1"/>
    <col min="9" max="9" width="23.5703125" customWidth="1"/>
    <col min="10" max="10" width="21.140625" customWidth="1"/>
    <col min="11" max="11" width="22.5703125" customWidth="1"/>
  </cols>
  <sheetData>
    <row r="1" spans="1:11" ht="15" customHeight="1" x14ac:dyDescent="0.25">
      <c r="A1" s="5"/>
      <c r="B1" s="5"/>
      <c r="C1" s="5"/>
      <c r="D1" s="362" t="s">
        <v>89</v>
      </c>
      <c r="E1" s="362"/>
      <c r="F1" s="362"/>
      <c r="G1" s="5"/>
      <c r="H1" s="5"/>
      <c r="I1" s="5"/>
    </row>
    <row r="2" spans="1:11" ht="26.25" customHeight="1" x14ac:dyDescent="0.25">
      <c r="A2" s="5"/>
      <c r="B2" s="5"/>
      <c r="C2" s="5"/>
      <c r="D2" s="362"/>
      <c r="E2" s="362"/>
      <c r="F2" s="362"/>
      <c r="G2" s="5"/>
      <c r="H2" s="5"/>
      <c r="I2" s="5"/>
    </row>
    <row r="3" spans="1:11" ht="15" customHeight="1" x14ac:dyDescent="0.25">
      <c r="A3" s="5"/>
      <c r="B3" s="5"/>
      <c r="C3" s="5"/>
      <c r="D3" s="362"/>
      <c r="E3" s="362"/>
      <c r="F3" s="362"/>
      <c r="G3" s="5"/>
      <c r="H3" s="5"/>
      <c r="I3" s="5"/>
    </row>
    <row r="4" spans="1:11" ht="15" customHeight="1" x14ac:dyDescent="0.25">
      <c r="A4" s="5"/>
      <c r="B4" s="5"/>
      <c r="C4" s="5"/>
      <c r="D4" s="362"/>
      <c r="E4" s="362"/>
      <c r="F4" s="362"/>
      <c r="G4" s="5"/>
      <c r="H4" s="5"/>
      <c r="I4" s="5"/>
    </row>
    <row r="5" spans="1:11" ht="15" customHeight="1" x14ac:dyDescent="0.25">
      <c r="A5" s="5"/>
      <c r="B5" s="5"/>
      <c r="C5" s="5"/>
      <c r="D5" s="362"/>
      <c r="E5" s="362"/>
      <c r="F5" s="362"/>
      <c r="G5" s="5"/>
      <c r="H5" s="5"/>
      <c r="I5" s="5"/>
    </row>
    <row r="6" spans="1:11" ht="15" customHeight="1" x14ac:dyDescent="0.25">
      <c r="A6" s="5"/>
      <c r="B6" s="5"/>
      <c r="C6" s="5"/>
      <c r="D6" s="362"/>
      <c r="E6" s="362"/>
      <c r="F6" s="362"/>
      <c r="G6" s="5"/>
      <c r="H6" s="5"/>
      <c r="I6" s="5"/>
    </row>
    <row r="7" spans="1:11" ht="15" customHeight="1" x14ac:dyDescent="0.25">
      <c r="A7" s="5"/>
      <c r="B7" s="5"/>
      <c r="C7" s="5"/>
      <c r="D7" s="362"/>
      <c r="E7" s="362"/>
      <c r="F7" s="362"/>
      <c r="G7" s="5"/>
      <c r="H7" s="5"/>
      <c r="I7" s="5"/>
    </row>
    <row r="8" spans="1:11" ht="15" customHeight="1" x14ac:dyDescent="0.25">
      <c r="A8" s="5"/>
      <c r="B8" s="5"/>
      <c r="C8" s="5"/>
      <c r="D8" s="220"/>
      <c r="E8" s="220"/>
      <c r="F8" s="220"/>
      <c r="G8" s="5"/>
      <c r="H8" s="5"/>
      <c r="I8" s="5"/>
    </row>
    <row r="9" spans="1:11" ht="24" thickBot="1" x14ac:dyDescent="0.3">
      <c r="A9" s="382" t="s">
        <v>90</v>
      </c>
      <c r="B9" s="382"/>
      <c r="C9" s="382"/>
      <c r="D9" s="382"/>
      <c r="E9" s="382"/>
      <c r="F9" s="382"/>
      <c r="G9" s="382"/>
      <c r="H9" s="382"/>
      <c r="I9" s="382"/>
      <c r="J9" s="344"/>
      <c r="K9" s="344"/>
    </row>
    <row r="10" spans="1:11" ht="45.75" thickBot="1" x14ac:dyDescent="0.3">
      <c r="A10" s="336" t="s">
        <v>380</v>
      </c>
      <c r="B10" s="337"/>
      <c r="C10" s="338"/>
      <c r="D10" s="339" t="s">
        <v>381</v>
      </c>
      <c r="E10" s="337"/>
      <c r="F10" s="338"/>
      <c r="G10" s="340" t="s">
        <v>382</v>
      </c>
      <c r="H10" s="337"/>
      <c r="I10" s="338"/>
      <c r="J10" s="340" t="s">
        <v>383</v>
      </c>
      <c r="K10" s="337"/>
    </row>
    <row r="11" spans="1:11" ht="15.75" thickBot="1" x14ac:dyDescent="0.3">
      <c r="A11" s="3"/>
      <c r="B11" s="3"/>
      <c r="C11" s="3"/>
      <c r="D11" s="3"/>
      <c r="E11" s="3"/>
      <c r="F11" s="3"/>
      <c r="G11" s="3"/>
      <c r="H11" s="3"/>
      <c r="I11" s="3"/>
    </row>
    <row r="12" spans="1:11" ht="54.6" customHeight="1" thickBot="1" x14ac:dyDescent="0.3">
      <c r="A12" s="340" t="s">
        <v>384</v>
      </c>
      <c r="B12" s="337"/>
      <c r="C12" s="337"/>
      <c r="D12" s="337"/>
      <c r="E12" s="228" t="str">
        <f>IF(AND(OR(B12="Incorporation de MPR dans un produit",B12=""),OR(C12="Incorporation de MPR dans un produit",C12=""),OR(D12="Incorpoation de MPR dans un produit",D12="")),"", "Merci de remplir l'onglet [A-Projet_prepa_regeneration] pour la partie de votre projet relative à la préparation et la production de MPR, au reconditionnement ou à la remanufacture de batteries")</f>
        <v/>
      </c>
    </row>
    <row r="13" spans="1:11" ht="32.450000000000003" customHeight="1" thickBot="1" x14ac:dyDescent="0.3">
      <c r="A13" s="341" t="s">
        <v>385</v>
      </c>
      <c r="B13" s="342"/>
      <c r="C13" s="340" t="s">
        <v>386</v>
      </c>
      <c r="D13" s="343"/>
    </row>
    <row r="14" spans="1:11" ht="23.25" x14ac:dyDescent="0.25">
      <c r="A14" s="191" t="s">
        <v>400</v>
      </c>
      <c r="B14" s="49"/>
      <c r="C14" s="49"/>
      <c r="D14" s="49"/>
      <c r="E14" s="49"/>
      <c r="F14" s="49"/>
      <c r="G14" s="49"/>
      <c r="H14" s="49"/>
      <c r="I14" s="49"/>
    </row>
    <row r="15" spans="1:11" ht="24" thickBot="1" x14ac:dyDescent="0.3">
      <c r="A15" s="40" t="s">
        <v>93</v>
      </c>
      <c r="B15" s="49"/>
      <c r="C15" s="49"/>
      <c r="D15" s="49"/>
      <c r="E15" s="49"/>
      <c r="F15" s="49"/>
      <c r="G15" s="49"/>
      <c r="H15" s="49"/>
      <c r="I15" s="49"/>
    </row>
    <row r="16" spans="1:11" ht="112.5" customHeight="1" x14ac:dyDescent="0.25">
      <c r="A16" s="8" t="s">
        <v>325</v>
      </c>
      <c r="B16" s="315" t="s">
        <v>314</v>
      </c>
      <c r="C16" s="320" t="s">
        <v>395</v>
      </c>
      <c r="D16" s="321" t="s">
        <v>396</v>
      </c>
      <c r="E16" s="321" t="s">
        <v>397</v>
      </c>
      <c r="F16" s="321" t="s">
        <v>398</v>
      </c>
      <c r="G16" s="322" t="s">
        <v>399</v>
      </c>
      <c r="H16" s="41" t="s">
        <v>94</v>
      </c>
      <c r="I16" s="41" t="s">
        <v>95</v>
      </c>
    </row>
    <row r="17" spans="1:9" ht="24.75" customHeight="1" thickBot="1" x14ac:dyDescent="0.3">
      <c r="A17" s="383" t="s">
        <v>316</v>
      </c>
      <c r="B17" s="383"/>
      <c r="C17" s="383"/>
      <c r="D17" s="383"/>
      <c r="E17" s="383"/>
      <c r="F17" s="383"/>
      <c r="G17" s="384"/>
      <c r="H17" s="199"/>
      <c r="I17" s="200"/>
    </row>
    <row r="18" spans="1:9" ht="15" customHeight="1" x14ac:dyDescent="0.25">
      <c r="A18" s="30" t="s">
        <v>387</v>
      </c>
      <c r="B18" s="179"/>
      <c r="C18" s="183"/>
      <c r="D18" s="184"/>
      <c r="E18" s="184"/>
      <c r="F18" s="184"/>
      <c r="G18" s="185"/>
      <c r="H18" s="192"/>
      <c r="I18" s="42"/>
    </row>
    <row r="19" spans="1:9" ht="15" customHeight="1" x14ac:dyDescent="0.25">
      <c r="A19" s="30" t="s">
        <v>388</v>
      </c>
      <c r="B19" s="179"/>
      <c r="C19" s="181"/>
      <c r="D19" s="180"/>
      <c r="E19" s="180"/>
      <c r="F19" s="180"/>
      <c r="G19" s="182"/>
      <c r="H19" s="192"/>
      <c r="I19" s="42"/>
    </row>
    <row r="20" spans="1:9" ht="15" customHeight="1" x14ac:dyDescent="0.25">
      <c r="A20" s="30" t="s">
        <v>389</v>
      </c>
      <c r="B20" s="179"/>
      <c r="C20" s="181"/>
      <c r="D20" s="180"/>
      <c r="E20" s="180"/>
      <c r="F20" s="180"/>
      <c r="G20" s="182"/>
      <c r="H20" s="192"/>
      <c r="I20" s="42"/>
    </row>
    <row r="21" spans="1:9" ht="15" customHeight="1" x14ac:dyDescent="0.25">
      <c r="A21" s="30" t="s">
        <v>390</v>
      </c>
      <c r="B21" s="179"/>
      <c r="C21" s="181"/>
      <c r="D21" s="180"/>
      <c r="E21" s="180"/>
      <c r="F21" s="180"/>
      <c r="G21" s="182"/>
      <c r="H21" s="192"/>
      <c r="I21" s="42"/>
    </row>
    <row r="22" spans="1:9" ht="15" customHeight="1" x14ac:dyDescent="0.25">
      <c r="A22" s="30" t="s">
        <v>391</v>
      </c>
      <c r="B22" s="179"/>
      <c r="C22" s="181"/>
      <c r="D22" s="180"/>
      <c r="E22" s="180"/>
      <c r="F22" s="180"/>
      <c r="G22" s="182"/>
      <c r="H22" s="192"/>
      <c r="I22" s="42"/>
    </row>
    <row r="23" spans="1:9" ht="15" customHeight="1" x14ac:dyDescent="0.25">
      <c r="A23" s="30" t="s">
        <v>392</v>
      </c>
      <c r="B23" s="179"/>
      <c r="C23" s="181"/>
      <c r="D23" s="180"/>
      <c r="E23" s="180"/>
      <c r="F23" s="180"/>
      <c r="G23" s="182"/>
      <c r="H23" s="192"/>
      <c r="I23" s="42"/>
    </row>
    <row r="24" spans="1:9" ht="15" customHeight="1" x14ac:dyDescent="0.25">
      <c r="A24" s="30" t="s">
        <v>393</v>
      </c>
      <c r="B24" s="179"/>
      <c r="C24" s="181"/>
      <c r="D24" s="180"/>
      <c r="E24" s="180"/>
      <c r="F24" s="180"/>
      <c r="G24" s="182"/>
      <c r="H24" s="192"/>
      <c r="I24" s="42"/>
    </row>
    <row r="25" spans="1:9" ht="15" customHeight="1" thickBot="1" x14ac:dyDescent="0.3">
      <c r="A25" s="22" t="s">
        <v>47</v>
      </c>
      <c r="B25" s="316">
        <f>SUM(B18:B24)</f>
        <v>0</v>
      </c>
      <c r="C25" s="325">
        <f t="shared" ref="C25:G25" si="0">SUM(C18:C24)</f>
        <v>0</v>
      </c>
      <c r="D25" s="326">
        <f t="shared" si="0"/>
        <v>0</v>
      </c>
      <c r="E25" s="326">
        <f t="shared" si="0"/>
        <v>0</v>
      </c>
      <c r="F25" s="326">
        <f t="shared" si="0"/>
        <v>0</v>
      </c>
      <c r="G25" s="327">
        <f t="shared" si="0"/>
        <v>0</v>
      </c>
      <c r="H25" s="192"/>
      <c r="I25" s="42"/>
    </row>
    <row r="26" spans="1:9" ht="18" customHeight="1" thickBot="1" x14ac:dyDescent="0.3">
      <c r="A26" s="383" t="s">
        <v>317</v>
      </c>
      <c r="B26" s="383"/>
      <c r="C26" s="383"/>
      <c r="D26" s="383"/>
      <c r="E26" s="383"/>
      <c r="F26" s="383"/>
      <c r="G26" s="384"/>
      <c r="H26" s="199"/>
      <c r="I26" s="200"/>
    </row>
    <row r="27" spans="1:9" x14ac:dyDescent="0.25">
      <c r="A27" s="30" t="s">
        <v>387</v>
      </c>
      <c r="B27" s="179"/>
      <c r="C27" s="183"/>
      <c r="D27" s="184"/>
      <c r="E27" s="184"/>
      <c r="F27" s="184"/>
      <c r="G27" s="185"/>
      <c r="H27" s="192"/>
      <c r="I27" s="42"/>
    </row>
    <row r="28" spans="1:9" x14ac:dyDescent="0.25">
      <c r="A28" s="30" t="s">
        <v>388</v>
      </c>
      <c r="B28" s="179"/>
      <c r="C28" s="181"/>
      <c r="D28" s="180"/>
      <c r="E28" s="180"/>
      <c r="F28" s="180"/>
      <c r="G28" s="182"/>
      <c r="H28" s="192"/>
      <c r="I28" s="42"/>
    </row>
    <row r="29" spans="1:9" x14ac:dyDescent="0.25">
      <c r="A29" s="30" t="s">
        <v>389</v>
      </c>
      <c r="B29" s="179"/>
      <c r="C29" s="181"/>
      <c r="D29" s="180"/>
      <c r="E29" s="180"/>
      <c r="F29" s="180"/>
      <c r="G29" s="182"/>
      <c r="H29" s="192"/>
      <c r="I29" s="42"/>
    </row>
    <row r="30" spans="1:9" x14ac:dyDescent="0.25">
      <c r="A30" s="30" t="s">
        <v>390</v>
      </c>
      <c r="B30" s="179"/>
      <c r="C30" s="181"/>
      <c r="D30" s="180"/>
      <c r="E30" s="180"/>
      <c r="F30" s="180"/>
      <c r="G30" s="182"/>
      <c r="H30" s="192"/>
      <c r="I30" s="42"/>
    </row>
    <row r="31" spans="1:9" x14ac:dyDescent="0.25">
      <c r="A31" s="30" t="s">
        <v>391</v>
      </c>
      <c r="B31" s="179"/>
      <c r="C31" s="181"/>
      <c r="D31" s="180"/>
      <c r="E31" s="180"/>
      <c r="F31" s="180"/>
      <c r="G31" s="182"/>
      <c r="H31" s="192"/>
      <c r="I31" s="42"/>
    </row>
    <row r="32" spans="1:9" x14ac:dyDescent="0.25">
      <c r="A32" s="30" t="s">
        <v>392</v>
      </c>
      <c r="B32" s="179"/>
      <c r="C32" s="181"/>
      <c r="D32" s="180"/>
      <c r="E32" s="180"/>
      <c r="F32" s="180"/>
      <c r="G32" s="182"/>
      <c r="H32" s="192"/>
      <c r="I32" s="42"/>
    </row>
    <row r="33" spans="1:9" x14ac:dyDescent="0.25">
      <c r="A33" s="30" t="s">
        <v>393</v>
      </c>
      <c r="B33" s="179"/>
      <c r="C33" s="181"/>
      <c r="D33" s="180"/>
      <c r="E33" s="180"/>
      <c r="F33" s="180"/>
      <c r="G33" s="182"/>
      <c r="H33" s="192"/>
      <c r="I33" s="42"/>
    </row>
    <row r="34" spans="1:9" ht="15.75" thickBot="1" x14ac:dyDescent="0.3">
      <c r="A34" s="22" t="s">
        <v>47</v>
      </c>
      <c r="B34" s="316">
        <f>SUM(B27:B33)</f>
        <v>0</v>
      </c>
      <c r="C34" s="325">
        <f t="shared" ref="C34:G34" si="1">SUM(C27:C33)</f>
        <v>0</v>
      </c>
      <c r="D34" s="326">
        <f t="shared" si="1"/>
        <v>0</v>
      </c>
      <c r="E34" s="326">
        <f t="shared" si="1"/>
        <v>0</v>
      </c>
      <c r="F34" s="326">
        <f t="shared" si="1"/>
        <v>0</v>
      </c>
      <c r="G34" s="327">
        <f t="shared" si="1"/>
        <v>0</v>
      </c>
      <c r="H34" s="192"/>
      <c r="I34" s="42"/>
    </row>
    <row r="35" spans="1:9" ht="21.75" thickBot="1" x14ac:dyDescent="0.3">
      <c r="A35" s="383" t="s">
        <v>318</v>
      </c>
      <c r="B35" s="383"/>
      <c r="C35" s="383"/>
      <c r="D35" s="383"/>
      <c r="E35" s="383"/>
      <c r="F35" s="383"/>
      <c r="G35" s="384"/>
      <c r="H35" s="199"/>
      <c r="I35" s="200"/>
    </row>
    <row r="36" spans="1:9" x14ac:dyDescent="0.25">
      <c r="A36" s="30" t="s">
        <v>387</v>
      </c>
      <c r="B36" s="179"/>
      <c r="C36" s="183"/>
      <c r="D36" s="184"/>
      <c r="E36" s="184"/>
      <c r="F36" s="184"/>
      <c r="G36" s="185"/>
      <c r="H36" s="192"/>
      <c r="I36" s="42"/>
    </row>
    <row r="37" spans="1:9" x14ac:dyDescent="0.25">
      <c r="A37" s="30" t="s">
        <v>388</v>
      </c>
      <c r="B37" s="179"/>
      <c r="C37" s="181"/>
      <c r="D37" s="180"/>
      <c r="E37" s="180"/>
      <c r="F37" s="180"/>
      <c r="G37" s="182"/>
      <c r="H37" s="192"/>
      <c r="I37" s="42"/>
    </row>
    <row r="38" spans="1:9" x14ac:dyDescent="0.25">
      <c r="A38" s="30" t="s">
        <v>389</v>
      </c>
      <c r="B38" s="179"/>
      <c r="C38" s="181"/>
      <c r="D38" s="180"/>
      <c r="E38" s="180"/>
      <c r="F38" s="180"/>
      <c r="G38" s="182"/>
      <c r="H38" s="192"/>
      <c r="I38" s="42"/>
    </row>
    <row r="39" spans="1:9" x14ac:dyDescent="0.25">
      <c r="A39" s="30" t="s">
        <v>390</v>
      </c>
      <c r="B39" s="179"/>
      <c r="C39" s="181"/>
      <c r="D39" s="180"/>
      <c r="E39" s="180"/>
      <c r="F39" s="180"/>
      <c r="G39" s="182"/>
      <c r="H39" s="192"/>
      <c r="I39" s="42"/>
    </row>
    <row r="40" spans="1:9" x14ac:dyDescent="0.25">
      <c r="A40" s="30" t="s">
        <v>391</v>
      </c>
      <c r="B40" s="179"/>
      <c r="C40" s="181"/>
      <c r="D40" s="180"/>
      <c r="E40" s="180"/>
      <c r="F40" s="180"/>
      <c r="G40" s="182"/>
      <c r="H40" s="192"/>
      <c r="I40" s="42"/>
    </row>
    <row r="41" spans="1:9" x14ac:dyDescent="0.25">
      <c r="A41" s="30" t="s">
        <v>392</v>
      </c>
      <c r="B41" s="179"/>
      <c r="C41" s="181"/>
      <c r="D41" s="180"/>
      <c r="E41" s="180"/>
      <c r="F41" s="180"/>
      <c r="G41" s="182"/>
      <c r="H41" s="192"/>
      <c r="I41" s="42"/>
    </row>
    <row r="42" spans="1:9" x14ac:dyDescent="0.25">
      <c r="A42" s="30" t="s">
        <v>393</v>
      </c>
      <c r="B42" s="193"/>
      <c r="C42" s="194"/>
      <c r="D42" s="195"/>
      <c r="E42" s="195"/>
      <c r="F42" s="195"/>
      <c r="G42" s="196"/>
      <c r="H42" s="192"/>
      <c r="I42" s="42"/>
    </row>
    <row r="43" spans="1:9" ht="15.75" thickBot="1" x14ac:dyDescent="0.3">
      <c r="A43" s="22" t="s">
        <v>47</v>
      </c>
      <c r="B43" s="316">
        <f>SUM(B36:B42)</f>
        <v>0</v>
      </c>
      <c r="C43" s="325">
        <f t="shared" ref="C43:G43" si="2">SUM(C36:C42)</f>
        <v>0</v>
      </c>
      <c r="D43" s="326">
        <f t="shared" si="2"/>
        <v>0</v>
      </c>
      <c r="E43" s="326">
        <f t="shared" si="2"/>
        <v>0</v>
      </c>
      <c r="F43" s="326">
        <f t="shared" si="2"/>
        <v>0</v>
      </c>
      <c r="G43" s="327">
        <f t="shared" si="2"/>
        <v>0</v>
      </c>
      <c r="H43" s="197"/>
      <c r="I43" s="198"/>
    </row>
    <row r="44" spans="1:9" ht="24" thickBot="1" x14ac:dyDescent="0.3">
      <c r="A44" s="22" t="s">
        <v>321</v>
      </c>
      <c r="B44" s="316">
        <f>SUM(B25,B34,B43)</f>
        <v>0</v>
      </c>
      <c r="C44" s="333">
        <f t="shared" ref="C44:G44" si="3">SUM(C25,C34,C43)</f>
        <v>0</v>
      </c>
      <c r="D44" s="334">
        <f t="shared" si="3"/>
        <v>0</v>
      </c>
      <c r="E44" s="334">
        <f t="shared" si="3"/>
        <v>0</v>
      </c>
      <c r="F44" s="334">
        <f t="shared" si="3"/>
        <v>0</v>
      </c>
      <c r="G44" s="335">
        <f t="shared" si="3"/>
        <v>0</v>
      </c>
      <c r="H44" s="49"/>
      <c r="I44" s="49"/>
    </row>
    <row r="45" spans="1:9" x14ac:dyDescent="0.25">
      <c r="A45" s="3"/>
      <c r="B45" s="3"/>
      <c r="C45" s="3"/>
      <c r="D45" s="3"/>
      <c r="E45" s="3"/>
      <c r="F45" s="3"/>
      <c r="G45" s="3"/>
      <c r="H45" s="3"/>
      <c r="I45" s="3"/>
    </row>
  </sheetData>
  <sheetProtection algorithmName="SHA-512" hashValue="847n1JMF9XoK6SqrKxKYPal8T6wyUTYjxnd6czQHULPYChe+152Q3RM4V8CFk6EVnnB/n9CM48+bUCXYPhoFSg==" saltValue="kyZysjZv7ePGtNYMqXA66A==" spinCount="100000" sheet="1" objects="1" scenarios="1"/>
  <mergeCells count="5">
    <mergeCell ref="D1:F7"/>
    <mergeCell ref="A9:I9"/>
    <mergeCell ref="A17:G17"/>
    <mergeCell ref="A26:G26"/>
    <mergeCell ref="A35:G35"/>
  </mergeCells>
  <dataValidations count="2">
    <dataValidation type="list" allowBlank="1" showInputMessage="1" showErrorMessage="1" sqref="E10 H10" xr:uid="{1537A400-D5EC-4937-9068-DAF0E967A904}">
      <formula1>INDIRECT(F10)</formula1>
    </dataValidation>
    <dataValidation type="list" allowBlank="1" showInputMessage="1" showErrorMessage="1" sqref="K10" xr:uid="{F3BF89BA-660C-4C11-BB31-3E15D9FD3241}">
      <formula1>INDIRECT(#REF!)</formula1>
    </dataValidation>
  </dataValidations>
  <pageMargins left="0.70866141732283472" right="0.70866141732283472" top="0.74803149606299213" bottom="0.74803149606299213" header="0.31496062992125984" footer="0.31496062992125984"/>
  <pageSetup paperSize="8"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S102"/>
  <sheetViews>
    <sheetView showGridLines="0" tabSelected="1" zoomScale="70" zoomScaleNormal="70" workbookViewId="0">
      <selection activeCell="C28" sqref="C28"/>
    </sheetView>
  </sheetViews>
  <sheetFormatPr baseColWidth="10" defaultRowHeight="15" x14ac:dyDescent="0.25"/>
  <cols>
    <col min="1" max="1" width="10.85546875" customWidth="1"/>
    <col min="2" max="2" width="95.5703125" style="56" customWidth="1"/>
    <col min="3" max="3" width="33.85546875" customWidth="1"/>
    <col min="4" max="4" width="21.5703125" customWidth="1"/>
    <col min="5" max="5" width="21.5703125" style="56" customWidth="1"/>
    <col min="6" max="6" width="10.85546875" customWidth="1"/>
  </cols>
  <sheetData>
    <row r="1" spans="1:19" s="3" customFormat="1" ht="114.75" customHeight="1" x14ac:dyDescent="0.2">
      <c r="B1" s="43"/>
      <c r="C1" s="387" t="s">
        <v>96</v>
      </c>
      <c r="D1" s="387"/>
      <c r="E1" s="387"/>
    </row>
    <row r="2" spans="1:19" s="44" customFormat="1" ht="34.5" customHeight="1" x14ac:dyDescent="0.25">
      <c r="B2" s="388" t="s">
        <v>97</v>
      </c>
      <c r="C2" s="388"/>
      <c r="D2" s="388"/>
      <c r="E2" s="388"/>
      <c r="F2" s="45"/>
      <c r="G2" s="45"/>
      <c r="H2" s="45"/>
      <c r="I2" s="45"/>
      <c r="J2" s="45"/>
      <c r="K2" s="45"/>
      <c r="L2" s="45"/>
      <c r="M2" s="45"/>
      <c r="N2" s="45"/>
      <c r="O2" s="45"/>
      <c r="P2" s="45"/>
      <c r="Q2" s="45"/>
      <c r="R2" s="45"/>
      <c r="S2" s="45"/>
    </row>
    <row r="3" spans="1:19" s="3" customFormat="1" ht="90.75" customHeight="1" x14ac:dyDescent="0.2">
      <c r="B3" s="388" t="s">
        <v>98</v>
      </c>
      <c r="C3" s="388"/>
      <c r="D3" s="388"/>
      <c r="E3" s="388"/>
    </row>
    <row r="4" spans="1:19" s="3" customFormat="1" ht="31.5" customHeight="1" x14ac:dyDescent="0.2">
      <c r="A4" s="6" t="s">
        <v>99</v>
      </c>
      <c r="B4" s="6"/>
      <c r="C4" s="6"/>
      <c r="D4" s="6"/>
      <c r="E4" s="6"/>
    </row>
    <row r="5" spans="1:19" s="47" customFormat="1" ht="12.75" x14ac:dyDescent="0.2">
      <c r="A5" s="46"/>
      <c r="B5" s="46"/>
      <c r="C5" s="46"/>
      <c r="D5" s="46"/>
      <c r="E5" s="46"/>
    </row>
    <row r="6" spans="1:19" s="47" customFormat="1" ht="12.75" x14ac:dyDescent="0.2">
      <c r="A6" s="46"/>
      <c r="B6" s="48" t="s">
        <v>100</v>
      </c>
      <c r="C6" s="389" t="s">
        <v>101</v>
      </c>
      <c r="D6" s="389"/>
      <c r="E6" s="46"/>
    </row>
    <row r="7" spans="1:19" s="47" customFormat="1" ht="12.75" x14ac:dyDescent="0.2">
      <c r="A7" s="46"/>
      <c r="B7" s="48" t="s">
        <v>102</v>
      </c>
      <c r="C7" s="389" t="s">
        <v>103</v>
      </c>
      <c r="D7" s="389"/>
      <c r="E7" s="46"/>
    </row>
    <row r="8" spans="1:19" s="47" customFormat="1" ht="12.75" customHeight="1" x14ac:dyDescent="0.2">
      <c r="A8" s="49"/>
      <c r="B8" s="48" t="s">
        <v>104</v>
      </c>
      <c r="C8" s="50"/>
      <c r="D8" s="49"/>
      <c r="E8" s="49"/>
    </row>
    <row r="9" spans="1:19" s="47" customFormat="1" ht="12.75" customHeight="1" x14ac:dyDescent="0.25">
      <c r="A9" s="49"/>
      <c r="B9" s="51" t="s">
        <v>105</v>
      </c>
      <c r="C9" s="50"/>
      <c r="D9" s="346" t="s">
        <v>402</v>
      </c>
      <c r="E9" s="49"/>
    </row>
    <row r="10" spans="1:19" s="52" customFormat="1" ht="12.75" x14ac:dyDescent="0.2">
      <c r="B10" s="53"/>
      <c r="E10" s="53"/>
    </row>
    <row r="11" spans="1:19" s="52" customFormat="1" ht="12.75" x14ac:dyDescent="0.2">
      <c r="B11" s="54" t="s">
        <v>106</v>
      </c>
      <c r="E11" s="53"/>
    </row>
    <row r="12" spans="1:19" s="52" customFormat="1" ht="12.75" x14ac:dyDescent="0.2">
      <c r="B12" s="55" t="s">
        <v>107</v>
      </c>
      <c r="E12" s="53"/>
    </row>
    <row r="13" spans="1:19" s="52" customFormat="1" ht="12.75" x14ac:dyDescent="0.2">
      <c r="B13" s="53"/>
      <c r="E13" s="53"/>
    </row>
    <row r="14" spans="1:19" s="3" customFormat="1" ht="31.5" customHeight="1" x14ac:dyDescent="0.2">
      <c r="A14" s="6" t="s">
        <v>108</v>
      </c>
      <c r="B14" s="6"/>
      <c r="C14" s="6"/>
      <c r="D14" s="6"/>
      <c r="E14" s="6"/>
    </row>
    <row r="15" spans="1:19" x14ac:dyDescent="0.25">
      <c r="E15" s="57" t="e">
        <f>+E24+E30+E74+#REF!+E66+#REF!+#REF!+#REF!</f>
        <v>#REF!</v>
      </c>
    </row>
    <row r="16" spans="1:19" s="43" customFormat="1" ht="20.25" customHeight="1" x14ac:dyDescent="0.25">
      <c r="A16" s="229" t="s">
        <v>322</v>
      </c>
      <c r="B16" s="230"/>
      <c r="C16" s="230"/>
      <c r="D16" s="230"/>
      <c r="E16" s="230"/>
    </row>
    <row r="17" spans="1:17" ht="7.5" customHeight="1" x14ac:dyDescent="0.25">
      <c r="E17" s="57"/>
    </row>
    <row r="18" spans="1:17" s="58" customFormat="1" ht="35.450000000000003" customHeight="1" x14ac:dyDescent="0.25">
      <c r="A18" s="385" t="s">
        <v>110</v>
      </c>
      <c r="B18" s="385"/>
      <c r="C18" s="232" t="s">
        <v>111</v>
      </c>
      <c r="D18" s="232" t="s">
        <v>112</v>
      </c>
      <c r="E18" s="231" t="s">
        <v>113</v>
      </c>
      <c r="F18" s="43"/>
      <c r="G18" s="43"/>
      <c r="H18" s="43"/>
      <c r="I18" s="43"/>
      <c r="J18" s="43"/>
      <c r="K18" s="43"/>
      <c r="L18" s="43"/>
    </row>
    <row r="19" spans="1:17" s="58" customFormat="1" ht="18" customHeight="1" x14ac:dyDescent="0.25">
      <c r="A19" s="59"/>
      <c r="B19" s="60" t="s">
        <v>114</v>
      </c>
      <c r="C19" s="61" t="s">
        <v>115</v>
      </c>
      <c r="D19" s="61"/>
      <c r="E19" s="66">
        <v>0</v>
      </c>
      <c r="F19" s="43"/>
      <c r="G19" s="43"/>
      <c r="H19" s="43"/>
      <c r="I19" s="43"/>
      <c r="J19" s="43"/>
      <c r="K19" s="43"/>
      <c r="L19" s="43"/>
    </row>
    <row r="20" spans="1:17" s="58" customFormat="1" ht="18" customHeight="1" thickBot="1" x14ac:dyDescent="0.3">
      <c r="A20" s="63"/>
      <c r="B20" s="64" t="s">
        <v>116</v>
      </c>
      <c r="C20" s="65" t="s">
        <v>115</v>
      </c>
      <c r="D20" s="65"/>
      <c r="E20" s="66">
        <v>0</v>
      </c>
      <c r="F20" s="43"/>
      <c r="G20" s="43"/>
      <c r="H20" s="43"/>
      <c r="I20" s="43"/>
      <c r="J20" s="43"/>
      <c r="K20" s="43"/>
      <c r="L20" s="43"/>
    </row>
    <row r="21" spans="1:17" s="58" customFormat="1" ht="18" customHeight="1" thickBot="1" x14ac:dyDescent="0.3">
      <c r="A21" s="67" t="s">
        <v>117</v>
      </c>
      <c r="B21" s="68"/>
      <c r="C21" s="68"/>
      <c r="D21" s="69" t="s">
        <v>118</v>
      </c>
      <c r="E21" s="70">
        <f>SUM(E19:E20)</f>
        <v>0</v>
      </c>
      <c r="F21" s="43"/>
      <c r="G21" s="43"/>
      <c r="H21" s="43"/>
      <c r="I21" s="43"/>
      <c r="J21" s="43"/>
      <c r="K21" s="43"/>
      <c r="L21" s="43"/>
    </row>
    <row r="22" spans="1:17" ht="7.5" customHeight="1" x14ac:dyDescent="0.25">
      <c r="E22" s="57"/>
    </row>
    <row r="23" spans="1:17" s="58" customFormat="1" ht="35.450000000000003" customHeight="1" x14ac:dyDescent="0.25">
      <c r="A23" s="385" t="s">
        <v>119</v>
      </c>
      <c r="B23" s="385"/>
      <c r="C23" s="232" t="s">
        <v>111</v>
      </c>
      <c r="D23" s="232" t="s">
        <v>112</v>
      </c>
      <c r="E23" s="231" t="s">
        <v>113</v>
      </c>
      <c r="F23" s="43"/>
      <c r="G23" s="43"/>
      <c r="H23" s="43"/>
      <c r="I23" s="43"/>
      <c r="J23" s="43"/>
      <c r="K23" s="43"/>
      <c r="L23" s="43"/>
    </row>
    <row r="24" spans="1:17" s="47" customFormat="1" ht="18" customHeight="1" x14ac:dyDescent="0.2">
      <c r="A24" s="71"/>
      <c r="B24" s="72" t="s">
        <v>120</v>
      </c>
      <c r="C24" s="61" t="s">
        <v>115</v>
      </c>
      <c r="D24" s="61"/>
      <c r="E24" s="62">
        <v>0</v>
      </c>
      <c r="F24" s="3"/>
      <c r="G24" s="3"/>
      <c r="H24" s="3"/>
      <c r="I24" s="3"/>
      <c r="J24" s="3"/>
      <c r="K24" s="3"/>
      <c r="L24" s="3"/>
    </row>
    <row r="25" spans="1:17" s="58" customFormat="1" ht="18" customHeight="1" x14ac:dyDescent="0.2">
      <c r="A25" s="73"/>
      <c r="B25" s="72" t="s">
        <v>121</v>
      </c>
      <c r="C25" s="61" t="s">
        <v>115</v>
      </c>
      <c r="D25" s="61"/>
      <c r="E25" s="62">
        <v>0</v>
      </c>
      <c r="F25" s="43"/>
      <c r="G25" s="43"/>
      <c r="H25" s="43"/>
      <c r="I25" s="43"/>
      <c r="J25" s="43"/>
      <c r="K25" s="43"/>
      <c r="L25" s="43"/>
      <c r="M25" s="43"/>
      <c r="N25" s="43"/>
      <c r="O25" s="43"/>
      <c r="P25" s="43"/>
      <c r="Q25" s="43"/>
    </row>
    <row r="26" spans="1:17" s="58" customFormat="1" ht="18" customHeight="1" x14ac:dyDescent="0.2">
      <c r="A26" s="73"/>
      <c r="B26" s="72" t="s">
        <v>122</v>
      </c>
      <c r="C26" s="61" t="s">
        <v>115</v>
      </c>
      <c r="D26" s="61"/>
      <c r="E26" s="62">
        <v>0</v>
      </c>
      <c r="F26" s="43"/>
      <c r="G26" s="43"/>
      <c r="H26" s="43"/>
      <c r="I26" s="43"/>
      <c r="J26" s="43"/>
      <c r="K26" s="43"/>
      <c r="L26" s="43"/>
      <c r="M26" s="43"/>
      <c r="N26" s="43"/>
      <c r="O26" s="43"/>
      <c r="P26" s="43"/>
      <c r="Q26" s="43"/>
    </row>
    <row r="27" spans="1:17" s="47" customFormat="1" ht="18" customHeight="1" x14ac:dyDescent="0.2">
      <c r="A27" s="73"/>
      <c r="B27" s="72" t="s">
        <v>116</v>
      </c>
      <c r="C27" s="61" t="s">
        <v>115</v>
      </c>
      <c r="D27" s="61"/>
      <c r="E27" s="62">
        <v>0</v>
      </c>
      <c r="F27" s="3"/>
      <c r="G27" s="3"/>
      <c r="H27" s="3"/>
      <c r="I27" s="3"/>
      <c r="J27" s="3"/>
      <c r="K27" s="3"/>
      <c r="L27" s="3"/>
    </row>
    <row r="28" spans="1:17" s="47" customFormat="1" ht="18" customHeight="1" x14ac:dyDescent="0.2">
      <c r="A28" s="73"/>
      <c r="B28" s="64" t="s">
        <v>116</v>
      </c>
      <c r="C28" s="61" t="s">
        <v>115</v>
      </c>
      <c r="D28" s="61"/>
      <c r="E28" s="62">
        <v>0</v>
      </c>
      <c r="F28" s="3"/>
      <c r="G28" s="3"/>
      <c r="H28" s="3"/>
      <c r="I28" s="3"/>
      <c r="J28" s="3"/>
      <c r="K28" s="3"/>
      <c r="L28" s="3"/>
    </row>
    <row r="29" spans="1:17" s="47" customFormat="1" ht="18" customHeight="1" thickBot="1" x14ac:dyDescent="0.25">
      <c r="A29" s="74"/>
      <c r="B29" s="64" t="s">
        <v>116</v>
      </c>
      <c r="C29" s="61" t="s">
        <v>115</v>
      </c>
      <c r="D29" s="61"/>
      <c r="E29" s="62">
        <v>0</v>
      </c>
      <c r="F29" s="3"/>
      <c r="G29" s="3"/>
      <c r="H29" s="3"/>
      <c r="I29" s="3"/>
      <c r="J29" s="3"/>
      <c r="K29" s="3"/>
      <c r="L29" s="3"/>
    </row>
    <row r="30" spans="1:17" s="58" customFormat="1" ht="18" customHeight="1" thickBot="1" x14ac:dyDescent="0.3">
      <c r="A30" s="67" t="s">
        <v>117</v>
      </c>
      <c r="B30" s="68"/>
      <c r="C30" s="68"/>
      <c r="D30" s="69" t="s">
        <v>123</v>
      </c>
      <c r="E30" s="70">
        <f>SUM(E24:E29)</f>
        <v>0</v>
      </c>
      <c r="F30" s="43"/>
      <c r="G30" s="43"/>
      <c r="H30" s="43"/>
      <c r="I30" s="43"/>
      <c r="J30" s="43"/>
      <c r="K30" s="43"/>
      <c r="L30" s="43"/>
    </row>
    <row r="31" spans="1:17" ht="7.5" customHeight="1" x14ac:dyDescent="0.25">
      <c r="E31" s="57"/>
    </row>
    <row r="32" spans="1:17" ht="24.75" customHeight="1" x14ac:dyDescent="0.25">
      <c r="A32" s="229" t="s">
        <v>109</v>
      </c>
      <c r="B32" s="230"/>
      <c r="C32" s="230"/>
      <c r="D32" s="230"/>
      <c r="E32" s="230"/>
    </row>
    <row r="33" spans="1:17" ht="7.5" customHeight="1" x14ac:dyDescent="0.25">
      <c r="E33" s="57"/>
    </row>
    <row r="34" spans="1:17" s="58" customFormat="1" ht="35.450000000000003" customHeight="1" x14ac:dyDescent="0.25">
      <c r="A34" s="385" t="s">
        <v>124</v>
      </c>
      <c r="B34" s="385"/>
      <c r="C34" s="232" t="s">
        <v>111</v>
      </c>
      <c r="D34" s="232" t="s">
        <v>112</v>
      </c>
      <c r="E34" s="231" t="s">
        <v>113</v>
      </c>
      <c r="F34" s="43"/>
      <c r="G34" s="43"/>
      <c r="H34" s="43"/>
      <c r="I34" s="43"/>
      <c r="J34" s="43"/>
      <c r="K34" s="43"/>
      <c r="L34" s="43"/>
    </row>
    <row r="35" spans="1:17" s="58" customFormat="1" ht="18" customHeight="1" x14ac:dyDescent="0.2">
      <c r="A35" s="71"/>
      <c r="B35" s="72" t="s">
        <v>125</v>
      </c>
      <c r="C35" s="61" t="s">
        <v>115</v>
      </c>
      <c r="D35" s="61"/>
      <c r="E35" s="62">
        <v>0</v>
      </c>
      <c r="F35" s="43"/>
      <c r="G35" s="43"/>
      <c r="H35" s="43"/>
      <c r="I35" s="43"/>
      <c r="J35" s="43"/>
      <c r="K35" s="43"/>
      <c r="L35" s="43"/>
      <c r="M35" s="43"/>
      <c r="N35" s="43"/>
      <c r="O35" s="43"/>
      <c r="P35" s="43"/>
      <c r="Q35" s="43"/>
    </row>
    <row r="36" spans="1:17" s="58" customFormat="1" ht="18" customHeight="1" x14ac:dyDescent="0.2">
      <c r="A36" s="73"/>
      <c r="B36" s="72" t="s">
        <v>126</v>
      </c>
      <c r="C36" s="61" t="s">
        <v>115</v>
      </c>
      <c r="D36" s="61"/>
      <c r="E36" s="62">
        <v>0</v>
      </c>
      <c r="F36" s="43"/>
      <c r="G36" s="43"/>
      <c r="H36" s="43"/>
      <c r="I36" s="43"/>
      <c r="J36" s="43"/>
      <c r="K36" s="43"/>
      <c r="L36" s="43"/>
      <c r="M36" s="43"/>
      <c r="N36" s="43"/>
      <c r="O36" s="43"/>
      <c r="P36" s="43"/>
      <c r="Q36" s="43"/>
    </row>
    <row r="37" spans="1:17" s="58" customFormat="1" ht="18" customHeight="1" x14ac:dyDescent="0.2">
      <c r="A37" s="73"/>
      <c r="B37" s="72" t="s">
        <v>127</v>
      </c>
      <c r="C37" s="61" t="s">
        <v>115</v>
      </c>
      <c r="D37" s="61"/>
      <c r="E37" s="62">
        <v>0</v>
      </c>
      <c r="F37" s="43"/>
      <c r="G37" s="43"/>
      <c r="H37" s="43"/>
      <c r="I37" s="43"/>
      <c r="J37" s="43"/>
      <c r="K37" s="43"/>
      <c r="L37" s="43"/>
      <c r="M37" s="43"/>
      <c r="N37" s="43"/>
      <c r="O37" s="43"/>
      <c r="P37" s="43"/>
      <c r="Q37" s="43"/>
    </row>
    <row r="38" spans="1:17" s="58" customFormat="1" ht="18" customHeight="1" x14ac:dyDescent="0.2">
      <c r="A38" s="73"/>
      <c r="B38" s="72" t="s">
        <v>128</v>
      </c>
      <c r="C38" s="61" t="s">
        <v>115</v>
      </c>
      <c r="D38" s="61"/>
      <c r="E38" s="62">
        <v>0</v>
      </c>
      <c r="F38" s="43"/>
      <c r="G38" s="43"/>
      <c r="H38" s="43"/>
      <c r="I38" s="43"/>
      <c r="J38" s="43"/>
      <c r="K38" s="43"/>
      <c r="L38" s="43"/>
      <c r="M38" s="43"/>
      <c r="N38" s="43"/>
      <c r="O38" s="43"/>
      <c r="P38" s="43"/>
      <c r="Q38" s="43"/>
    </row>
    <row r="39" spans="1:17" s="58" customFormat="1" ht="18" customHeight="1" x14ac:dyDescent="0.2">
      <c r="A39" s="73"/>
      <c r="B39" s="72" t="s">
        <v>129</v>
      </c>
      <c r="C39" s="61" t="s">
        <v>115</v>
      </c>
      <c r="D39" s="61"/>
      <c r="E39" s="62">
        <v>0</v>
      </c>
      <c r="F39" s="43"/>
      <c r="G39" s="43"/>
      <c r="H39" s="43"/>
      <c r="I39" s="43"/>
      <c r="J39" s="43"/>
      <c r="K39" s="43"/>
      <c r="L39" s="43"/>
      <c r="M39" s="43"/>
      <c r="N39" s="43"/>
      <c r="O39" s="43"/>
      <c r="P39" s="43"/>
      <c r="Q39" s="43"/>
    </row>
    <row r="40" spans="1:17" s="58" customFormat="1" ht="18" customHeight="1" x14ac:dyDescent="0.2">
      <c r="A40" s="73"/>
      <c r="B40" s="72" t="s">
        <v>130</v>
      </c>
      <c r="C40" s="61" t="s">
        <v>115</v>
      </c>
      <c r="D40" s="61"/>
      <c r="E40" s="62">
        <v>0</v>
      </c>
      <c r="F40" s="43"/>
      <c r="G40" s="43"/>
      <c r="H40" s="43"/>
      <c r="I40" s="43"/>
      <c r="J40" s="43"/>
      <c r="K40" s="43"/>
      <c r="L40" s="43"/>
      <c r="M40" s="43"/>
      <c r="N40" s="43"/>
      <c r="O40" s="43"/>
      <c r="P40" s="43"/>
      <c r="Q40" s="43"/>
    </row>
    <row r="41" spans="1:17" s="58" customFormat="1" ht="18" customHeight="1" x14ac:dyDescent="0.2">
      <c r="A41" s="73"/>
      <c r="B41" s="64" t="s">
        <v>131</v>
      </c>
      <c r="C41" s="61" t="s">
        <v>115</v>
      </c>
      <c r="D41" s="61"/>
      <c r="E41" s="62">
        <v>0</v>
      </c>
      <c r="F41" s="43"/>
      <c r="G41" s="43"/>
      <c r="H41" s="43"/>
      <c r="I41" s="43"/>
      <c r="J41" s="43"/>
      <c r="K41" s="43"/>
      <c r="L41" s="43"/>
      <c r="M41" s="43"/>
      <c r="N41" s="43"/>
      <c r="O41" s="43"/>
      <c r="P41" s="43"/>
      <c r="Q41" s="43"/>
    </row>
    <row r="42" spans="1:17" s="58" customFormat="1" ht="18" customHeight="1" x14ac:dyDescent="0.2">
      <c r="A42" s="73"/>
      <c r="B42" s="64" t="s">
        <v>131</v>
      </c>
      <c r="C42" s="61" t="s">
        <v>115</v>
      </c>
      <c r="D42" s="61"/>
      <c r="E42" s="62">
        <v>0</v>
      </c>
      <c r="F42" s="43"/>
      <c r="G42" s="43"/>
      <c r="H42" s="43"/>
      <c r="I42" s="43"/>
      <c r="J42" s="43"/>
      <c r="K42" s="43"/>
      <c r="L42" s="43"/>
      <c r="M42" s="43"/>
      <c r="N42" s="43"/>
      <c r="O42" s="43"/>
      <c r="P42" s="43"/>
      <c r="Q42" s="43"/>
    </row>
    <row r="43" spans="1:17" s="58" customFormat="1" ht="18" customHeight="1" x14ac:dyDescent="0.2">
      <c r="A43" s="73"/>
      <c r="B43" s="64" t="s">
        <v>131</v>
      </c>
      <c r="C43" s="61" t="s">
        <v>115</v>
      </c>
      <c r="D43" s="61"/>
      <c r="E43" s="62">
        <v>0</v>
      </c>
      <c r="F43" s="43"/>
      <c r="G43" s="43"/>
      <c r="H43" s="43"/>
      <c r="I43" s="43"/>
      <c r="J43" s="43"/>
      <c r="K43" s="43"/>
      <c r="L43" s="43"/>
      <c r="M43" s="43"/>
      <c r="N43" s="43"/>
      <c r="O43" s="43"/>
      <c r="P43" s="43"/>
      <c r="Q43" s="43"/>
    </row>
    <row r="44" spans="1:17" s="58" customFormat="1" ht="18" customHeight="1" x14ac:dyDescent="0.2">
      <c r="A44" s="73"/>
      <c r="B44" s="64" t="s">
        <v>131</v>
      </c>
      <c r="C44" s="61" t="s">
        <v>115</v>
      </c>
      <c r="D44" s="61"/>
      <c r="E44" s="62">
        <v>0</v>
      </c>
      <c r="F44" s="43"/>
      <c r="G44" s="43"/>
      <c r="H44" s="43"/>
      <c r="I44" s="43"/>
      <c r="J44" s="43"/>
      <c r="K44" s="43"/>
      <c r="L44" s="43"/>
      <c r="M44" s="43"/>
      <c r="N44" s="43"/>
      <c r="O44" s="43"/>
      <c r="P44" s="43"/>
      <c r="Q44" s="43"/>
    </row>
    <row r="45" spans="1:17" s="58" customFormat="1" ht="18" customHeight="1" x14ac:dyDescent="0.2">
      <c r="A45" s="73"/>
      <c r="B45" s="64" t="s">
        <v>131</v>
      </c>
      <c r="C45" s="61" t="s">
        <v>115</v>
      </c>
      <c r="D45" s="61"/>
      <c r="E45" s="62">
        <v>0</v>
      </c>
      <c r="F45" s="43"/>
      <c r="G45" s="43"/>
      <c r="H45" s="43"/>
      <c r="I45" s="43"/>
      <c r="J45" s="43"/>
      <c r="K45" s="43"/>
      <c r="L45" s="43"/>
      <c r="M45" s="43"/>
      <c r="N45" s="43"/>
      <c r="O45" s="43"/>
      <c r="P45" s="43"/>
      <c r="Q45" s="43"/>
    </row>
    <row r="46" spans="1:17" s="47" customFormat="1" ht="18" customHeight="1" x14ac:dyDescent="0.2">
      <c r="A46" s="73"/>
      <c r="B46" s="64" t="s">
        <v>131</v>
      </c>
      <c r="C46" s="61" t="s">
        <v>115</v>
      </c>
      <c r="D46" s="61"/>
      <c r="E46" s="62">
        <v>0</v>
      </c>
      <c r="F46" s="3"/>
      <c r="G46" s="3"/>
      <c r="H46" s="3"/>
      <c r="I46" s="3"/>
      <c r="J46" s="3"/>
      <c r="K46" s="3"/>
      <c r="L46" s="3"/>
    </row>
    <row r="47" spans="1:17" s="47" customFormat="1" ht="18" customHeight="1" x14ac:dyDescent="0.2">
      <c r="A47" s="73"/>
      <c r="B47" s="64" t="s">
        <v>131</v>
      </c>
      <c r="C47" s="61" t="s">
        <v>115</v>
      </c>
      <c r="D47" s="61"/>
      <c r="E47" s="62">
        <v>0</v>
      </c>
      <c r="F47" s="3"/>
      <c r="G47" s="3"/>
      <c r="H47" s="3"/>
      <c r="I47" s="3"/>
      <c r="J47" s="3"/>
      <c r="K47" s="3"/>
      <c r="L47" s="3"/>
    </row>
    <row r="48" spans="1:17" s="47" customFormat="1" ht="18" customHeight="1" x14ac:dyDescent="0.2">
      <c r="A48" s="73"/>
      <c r="B48" s="64" t="s">
        <v>131</v>
      </c>
      <c r="C48" s="61" t="s">
        <v>115</v>
      </c>
      <c r="D48" s="61"/>
      <c r="E48" s="62">
        <v>0</v>
      </c>
      <c r="F48" s="3"/>
      <c r="G48" s="3"/>
      <c r="H48" s="3"/>
      <c r="I48" s="3"/>
      <c r="J48" s="3"/>
      <c r="K48" s="3"/>
      <c r="L48" s="3"/>
    </row>
    <row r="49" spans="1:17" s="47" customFormat="1" ht="18" customHeight="1" x14ac:dyDescent="0.2">
      <c r="A49" s="73"/>
      <c r="B49" s="64" t="s">
        <v>131</v>
      </c>
      <c r="C49" s="61" t="s">
        <v>115</v>
      </c>
      <c r="D49" s="61"/>
      <c r="E49" s="62">
        <v>0</v>
      </c>
      <c r="F49" s="3"/>
      <c r="G49" s="3"/>
      <c r="H49" s="3"/>
      <c r="I49" s="3"/>
      <c r="J49" s="3"/>
      <c r="K49" s="3"/>
      <c r="L49" s="3"/>
    </row>
    <row r="50" spans="1:17" s="47" customFormat="1" ht="18" customHeight="1" thickBot="1" x14ac:dyDescent="0.25">
      <c r="A50" s="74"/>
      <c r="B50" s="64" t="s">
        <v>131</v>
      </c>
      <c r="C50" s="61" t="s">
        <v>115</v>
      </c>
      <c r="D50" s="61"/>
      <c r="E50" s="62">
        <v>0</v>
      </c>
      <c r="F50" s="3"/>
      <c r="G50" s="3"/>
      <c r="H50" s="3"/>
      <c r="I50" s="3"/>
      <c r="J50" s="3"/>
      <c r="K50" s="3"/>
      <c r="L50" s="3"/>
    </row>
    <row r="51" spans="1:17" s="58" customFormat="1" ht="18" customHeight="1" thickBot="1" x14ac:dyDescent="0.3">
      <c r="A51" s="67" t="s">
        <v>117</v>
      </c>
      <c r="B51" s="68"/>
      <c r="C51" s="68"/>
      <c r="D51" s="69" t="s">
        <v>132</v>
      </c>
      <c r="E51" s="70">
        <f>SUM(E35:E50)</f>
        <v>0</v>
      </c>
      <c r="F51" s="43"/>
      <c r="G51" s="43"/>
      <c r="H51" s="43"/>
      <c r="I51" s="43"/>
      <c r="J51" s="43"/>
      <c r="K51" s="43"/>
      <c r="L51" s="43"/>
    </row>
    <row r="52" spans="1:17" ht="7.5" customHeight="1" x14ac:dyDescent="0.25">
      <c r="E52" s="57"/>
    </row>
    <row r="53" spans="1:17" s="58" customFormat="1" ht="35.450000000000003" customHeight="1" x14ac:dyDescent="0.25">
      <c r="A53" s="385" t="s">
        <v>133</v>
      </c>
      <c r="B53" s="385"/>
      <c r="C53" s="232" t="s">
        <v>111</v>
      </c>
      <c r="D53" s="232" t="s">
        <v>112</v>
      </c>
      <c r="E53" s="231" t="s">
        <v>113</v>
      </c>
      <c r="F53" s="43"/>
      <c r="G53" s="43"/>
      <c r="H53" s="43"/>
      <c r="I53" s="43"/>
      <c r="J53" s="43"/>
      <c r="K53" s="43"/>
      <c r="L53" s="43"/>
    </row>
    <row r="54" spans="1:17" s="58" customFormat="1" ht="18" customHeight="1" x14ac:dyDescent="0.2">
      <c r="A54" s="71"/>
      <c r="B54" s="72" t="s">
        <v>134</v>
      </c>
      <c r="C54" s="61" t="s">
        <v>115</v>
      </c>
      <c r="D54" s="61"/>
      <c r="E54" s="62">
        <v>0</v>
      </c>
      <c r="F54" s="43"/>
      <c r="G54" s="43"/>
      <c r="H54" s="43"/>
      <c r="I54" s="43"/>
      <c r="J54" s="43"/>
      <c r="K54" s="43"/>
      <c r="L54" s="43"/>
      <c r="M54" s="43"/>
      <c r="N54" s="43"/>
      <c r="O54" s="43"/>
      <c r="P54" s="43"/>
      <c r="Q54" s="43"/>
    </row>
    <row r="55" spans="1:17" s="47" customFormat="1" ht="18" customHeight="1" x14ac:dyDescent="0.2">
      <c r="A55" s="73"/>
      <c r="B55" s="64" t="s">
        <v>131</v>
      </c>
      <c r="C55" s="61" t="s">
        <v>115</v>
      </c>
      <c r="D55" s="61"/>
      <c r="E55" s="62">
        <v>0</v>
      </c>
      <c r="F55" s="3"/>
      <c r="G55" s="3"/>
      <c r="H55" s="3"/>
      <c r="I55" s="3"/>
      <c r="J55" s="3"/>
      <c r="K55" s="3"/>
      <c r="L55" s="3"/>
    </row>
    <row r="56" spans="1:17" s="47" customFormat="1" ht="18" customHeight="1" x14ac:dyDescent="0.2">
      <c r="A56" s="73"/>
      <c r="B56" s="64" t="s">
        <v>131</v>
      </c>
      <c r="C56" s="61" t="s">
        <v>115</v>
      </c>
      <c r="D56" s="61"/>
      <c r="E56" s="62">
        <v>0</v>
      </c>
      <c r="F56" s="3"/>
      <c r="G56" s="3"/>
      <c r="H56" s="3"/>
      <c r="I56" s="3"/>
      <c r="J56" s="3"/>
      <c r="K56" s="3"/>
      <c r="L56" s="3"/>
    </row>
    <row r="57" spans="1:17" s="47" customFormat="1" ht="18" customHeight="1" x14ac:dyDescent="0.2">
      <c r="A57" s="73"/>
      <c r="B57" s="64" t="s">
        <v>131</v>
      </c>
      <c r="C57" s="61" t="s">
        <v>115</v>
      </c>
      <c r="D57" s="61"/>
      <c r="E57" s="62">
        <v>0</v>
      </c>
      <c r="F57" s="3"/>
      <c r="G57" s="3"/>
      <c r="H57" s="3"/>
      <c r="I57" s="3"/>
      <c r="J57" s="3"/>
      <c r="K57" s="3"/>
      <c r="L57" s="3"/>
    </row>
    <row r="58" spans="1:17" s="47" customFormat="1" ht="18" customHeight="1" x14ac:dyDescent="0.2">
      <c r="A58" s="73"/>
      <c r="B58" s="64" t="s">
        <v>131</v>
      </c>
      <c r="C58" s="61" t="s">
        <v>115</v>
      </c>
      <c r="D58" s="61"/>
      <c r="E58" s="62">
        <v>0</v>
      </c>
      <c r="F58" s="3"/>
      <c r="G58" s="3"/>
      <c r="H58" s="3"/>
      <c r="I58" s="3"/>
      <c r="J58" s="3"/>
      <c r="K58" s="3"/>
      <c r="L58" s="3"/>
    </row>
    <row r="59" spans="1:17" s="47" customFormat="1" ht="18" customHeight="1" thickBot="1" x14ac:dyDescent="0.25">
      <c r="A59" s="74"/>
      <c r="B59" s="64" t="s">
        <v>131</v>
      </c>
      <c r="C59" s="61" t="s">
        <v>115</v>
      </c>
      <c r="D59" s="61"/>
      <c r="E59" s="62">
        <v>0</v>
      </c>
      <c r="F59" s="3"/>
      <c r="G59" s="3"/>
      <c r="H59" s="3"/>
      <c r="I59" s="3"/>
      <c r="J59" s="3"/>
      <c r="K59" s="3"/>
      <c r="L59" s="3"/>
    </row>
    <row r="60" spans="1:17" s="58" customFormat="1" ht="18" customHeight="1" thickBot="1" x14ac:dyDescent="0.3">
      <c r="A60" s="67" t="s">
        <v>117</v>
      </c>
      <c r="B60" s="68"/>
      <c r="C60" s="68"/>
      <c r="D60" s="69" t="s">
        <v>135</v>
      </c>
      <c r="E60" s="70">
        <f>SUM(E54:E59)</f>
        <v>0</v>
      </c>
      <c r="F60" s="43"/>
      <c r="G60" s="43"/>
      <c r="H60" s="43"/>
      <c r="I60" s="43"/>
      <c r="J60" s="43"/>
      <c r="K60" s="43"/>
      <c r="L60" s="43"/>
    </row>
    <row r="61" spans="1:17" ht="7.5" customHeight="1" x14ac:dyDescent="0.25">
      <c r="E61" s="57"/>
    </row>
    <row r="62" spans="1:17" s="43" customFormat="1" ht="20.25" customHeight="1" x14ac:dyDescent="0.25">
      <c r="A62" s="229" t="s">
        <v>146</v>
      </c>
      <c r="B62" s="230"/>
      <c r="C62" s="230"/>
      <c r="D62" s="230"/>
      <c r="E62" s="230"/>
    </row>
    <row r="63" spans="1:17" ht="7.5" customHeight="1" x14ac:dyDescent="0.25">
      <c r="E63" s="57"/>
    </row>
    <row r="64" spans="1:17" s="58" customFormat="1" ht="38.25" x14ac:dyDescent="0.25">
      <c r="A64" s="385" t="s">
        <v>147</v>
      </c>
      <c r="B64" s="385"/>
      <c r="C64" s="232" t="s">
        <v>148</v>
      </c>
      <c r="D64" s="232" t="s">
        <v>149</v>
      </c>
      <c r="E64" s="231" t="s">
        <v>150</v>
      </c>
      <c r="F64" s="43"/>
      <c r="G64" s="43"/>
      <c r="H64" s="43"/>
      <c r="I64" s="43"/>
      <c r="J64" s="43"/>
      <c r="K64" s="43"/>
      <c r="L64" s="43"/>
    </row>
    <row r="65" spans="1:17" s="58" customFormat="1" ht="18" customHeight="1" x14ac:dyDescent="0.2">
      <c r="A65" s="71"/>
      <c r="B65" s="72" t="s">
        <v>151</v>
      </c>
      <c r="C65" s="61"/>
      <c r="D65" s="61">
        <v>0</v>
      </c>
      <c r="E65" s="62">
        <f>C65*D65</f>
        <v>0</v>
      </c>
      <c r="F65" s="43"/>
      <c r="G65" s="43"/>
      <c r="H65" s="43"/>
      <c r="I65" s="43"/>
      <c r="J65" s="43"/>
      <c r="K65" s="43"/>
      <c r="L65" s="43"/>
      <c r="M65" s="43"/>
      <c r="N65" s="43"/>
      <c r="O65" s="43"/>
      <c r="P65" s="43"/>
      <c r="Q65" s="43"/>
    </row>
    <row r="66" spans="1:17" s="47" customFormat="1" ht="18" customHeight="1" thickBot="1" x14ac:dyDescent="0.25">
      <c r="A66" s="74"/>
      <c r="B66" s="64" t="s">
        <v>116</v>
      </c>
      <c r="C66" s="61"/>
      <c r="D66" s="61">
        <v>0</v>
      </c>
      <c r="E66" s="62">
        <f>C66*D66</f>
        <v>0</v>
      </c>
      <c r="F66" s="3"/>
      <c r="G66" s="3"/>
      <c r="H66" s="3"/>
      <c r="I66" s="3"/>
      <c r="J66" s="3"/>
      <c r="K66" s="3"/>
      <c r="L66" s="3"/>
    </row>
    <row r="67" spans="1:17" s="58" customFormat="1" ht="18" customHeight="1" thickBot="1" x14ac:dyDescent="0.3">
      <c r="A67" s="67" t="s">
        <v>117</v>
      </c>
      <c r="B67" s="68"/>
      <c r="C67" s="68"/>
      <c r="D67" s="75" t="s">
        <v>152</v>
      </c>
      <c r="E67" s="70">
        <f>SUM(E65:E66)</f>
        <v>0</v>
      </c>
      <c r="F67" s="43"/>
      <c r="G67" s="43"/>
      <c r="I67" s="43"/>
      <c r="J67" s="43"/>
      <c r="K67" s="43"/>
      <c r="L67" s="43"/>
    </row>
    <row r="68" spans="1:17" s="58" customFormat="1" ht="18" customHeight="1" x14ac:dyDescent="0.2">
      <c r="A68" s="47"/>
      <c r="B68" s="76"/>
      <c r="C68" s="76"/>
      <c r="D68" s="76"/>
      <c r="E68" s="76"/>
      <c r="F68" s="43"/>
      <c r="G68" s="43"/>
      <c r="I68" s="43"/>
      <c r="J68" s="43"/>
      <c r="K68" s="43"/>
      <c r="L68" s="43"/>
    </row>
    <row r="69" spans="1:17" s="43" customFormat="1" ht="20.25" customHeight="1" x14ac:dyDescent="0.25">
      <c r="A69" s="229" t="s">
        <v>153</v>
      </c>
      <c r="B69" s="230"/>
      <c r="C69" s="230"/>
      <c r="D69" s="230"/>
      <c r="E69" s="230"/>
      <c r="H69" s="58"/>
    </row>
    <row r="70" spans="1:17" ht="7.5" customHeight="1" x14ac:dyDescent="0.25">
      <c r="E70" s="57"/>
    </row>
    <row r="71" spans="1:17" s="58" customFormat="1" ht="35.450000000000003" customHeight="1" x14ac:dyDescent="0.25">
      <c r="A71" s="385" t="s">
        <v>136</v>
      </c>
      <c r="B71" s="385"/>
      <c r="C71" s="232" t="s">
        <v>111</v>
      </c>
      <c r="D71" s="232" t="s">
        <v>112</v>
      </c>
      <c r="E71" s="231" t="s">
        <v>113</v>
      </c>
      <c r="F71" s="43"/>
      <c r="G71" s="43"/>
      <c r="I71" s="43"/>
      <c r="J71" s="43"/>
      <c r="K71" s="43"/>
      <c r="L71" s="43"/>
    </row>
    <row r="72" spans="1:17" s="58" customFormat="1" ht="18" customHeight="1" x14ac:dyDescent="0.2">
      <c r="A72" s="71"/>
      <c r="B72" s="72" t="s">
        <v>137</v>
      </c>
      <c r="C72" s="61" t="s">
        <v>115</v>
      </c>
      <c r="D72" s="61"/>
      <c r="E72" s="62">
        <v>0</v>
      </c>
      <c r="F72" s="43"/>
      <c r="G72" s="43"/>
      <c r="I72" s="43"/>
      <c r="J72" s="43"/>
      <c r="K72" s="43"/>
      <c r="L72" s="43"/>
      <c r="M72" s="43"/>
      <c r="N72" s="43"/>
      <c r="O72" s="43"/>
      <c r="P72" s="43"/>
      <c r="Q72" s="43"/>
    </row>
    <row r="73" spans="1:17" s="47" customFormat="1" ht="18" customHeight="1" x14ac:dyDescent="0.2">
      <c r="A73" s="73"/>
      <c r="B73" s="64" t="s">
        <v>116</v>
      </c>
      <c r="C73" s="61" t="s">
        <v>115</v>
      </c>
      <c r="D73" s="61"/>
      <c r="E73" s="62">
        <v>0</v>
      </c>
      <c r="F73" s="3"/>
      <c r="G73" s="3"/>
      <c r="I73" s="3"/>
      <c r="J73" s="3"/>
      <c r="K73" s="3"/>
      <c r="L73" s="3"/>
    </row>
    <row r="74" spans="1:17" s="47" customFormat="1" ht="18" customHeight="1" thickBot="1" x14ac:dyDescent="0.25">
      <c r="A74" s="74"/>
      <c r="B74" s="64" t="s">
        <v>116</v>
      </c>
      <c r="C74" s="61" t="s">
        <v>115</v>
      </c>
      <c r="D74" s="61"/>
      <c r="E74" s="62">
        <v>0</v>
      </c>
      <c r="F74" s="3"/>
      <c r="G74" s="3"/>
      <c r="I74" s="3"/>
      <c r="J74" s="3"/>
      <c r="K74" s="3"/>
      <c r="L74" s="3"/>
    </row>
    <row r="75" spans="1:17" s="58" customFormat="1" ht="18" customHeight="1" thickBot="1" x14ac:dyDescent="0.3">
      <c r="A75" s="67" t="s">
        <v>117</v>
      </c>
      <c r="B75" s="68"/>
      <c r="C75" s="68"/>
      <c r="D75" s="69" t="s">
        <v>138</v>
      </c>
      <c r="E75" s="70">
        <f>SUM(E72:E74)</f>
        <v>0</v>
      </c>
      <c r="F75" s="43"/>
      <c r="G75" s="43"/>
      <c r="I75" s="43"/>
      <c r="J75" s="43"/>
      <c r="K75" s="43"/>
      <c r="L75" s="43"/>
    </row>
    <row r="76" spans="1:17" ht="7.5" customHeight="1" x14ac:dyDescent="0.25">
      <c r="E76" s="57"/>
    </row>
    <row r="77" spans="1:17" s="58" customFormat="1" ht="35.450000000000003" customHeight="1" x14ac:dyDescent="0.25">
      <c r="A77" s="385" t="s">
        <v>139</v>
      </c>
      <c r="B77" s="385"/>
      <c r="C77" s="232" t="s">
        <v>111</v>
      </c>
      <c r="D77" s="232" t="s">
        <v>112</v>
      </c>
      <c r="E77" s="231" t="s">
        <v>113</v>
      </c>
      <c r="F77" s="43"/>
      <c r="G77" s="43"/>
      <c r="I77" s="43"/>
      <c r="J77" s="43"/>
      <c r="K77" s="43"/>
      <c r="L77" s="43"/>
    </row>
    <row r="78" spans="1:17" s="58" customFormat="1" ht="18" customHeight="1" x14ac:dyDescent="0.2">
      <c r="A78" s="71"/>
      <c r="B78" s="72" t="s">
        <v>140</v>
      </c>
      <c r="C78" s="61" t="s">
        <v>115</v>
      </c>
      <c r="D78" s="61"/>
      <c r="E78" s="62">
        <v>0</v>
      </c>
      <c r="F78" s="43"/>
      <c r="G78" s="43"/>
      <c r="I78" s="43"/>
      <c r="J78" s="43"/>
      <c r="K78" s="43"/>
      <c r="L78" s="43"/>
      <c r="M78" s="43"/>
      <c r="N78" s="43"/>
      <c r="O78" s="43"/>
      <c r="P78" s="43"/>
      <c r="Q78" s="43"/>
    </row>
    <row r="79" spans="1:17" s="47" customFormat="1" ht="18" customHeight="1" thickBot="1" x14ac:dyDescent="0.25">
      <c r="A79" s="74"/>
      <c r="B79" s="64" t="s">
        <v>116</v>
      </c>
      <c r="C79" s="61" t="s">
        <v>115</v>
      </c>
      <c r="D79" s="61"/>
      <c r="E79" s="62">
        <v>0</v>
      </c>
      <c r="F79" s="3"/>
      <c r="G79" s="3"/>
      <c r="I79" s="3"/>
      <c r="J79" s="3"/>
      <c r="K79" s="3"/>
      <c r="L79" s="3"/>
    </row>
    <row r="80" spans="1:17" s="58" customFormat="1" ht="18" customHeight="1" thickBot="1" x14ac:dyDescent="0.3">
      <c r="A80" s="67" t="s">
        <v>117</v>
      </c>
      <c r="B80" s="68"/>
      <c r="C80" s="68"/>
      <c r="D80" s="69" t="s">
        <v>141</v>
      </c>
      <c r="E80" s="70">
        <f>SUM(E78:E79)</f>
        <v>0</v>
      </c>
      <c r="F80" s="43"/>
      <c r="G80" s="43"/>
      <c r="I80" s="43"/>
      <c r="J80" s="43"/>
      <c r="K80" s="43"/>
      <c r="L80" s="43"/>
    </row>
    <row r="81" spans="1:17" ht="7.5" customHeight="1" x14ac:dyDescent="0.25">
      <c r="E81" s="57"/>
    </row>
    <row r="82" spans="1:17" s="58" customFormat="1" ht="35.450000000000003" customHeight="1" x14ac:dyDescent="0.25">
      <c r="A82" s="385" t="s">
        <v>142</v>
      </c>
      <c r="B82" s="385"/>
      <c r="C82" s="232" t="s">
        <v>111</v>
      </c>
      <c r="D82" s="232" t="s">
        <v>112</v>
      </c>
      <c r="E82" s="231" t="s">
        <v>113</v>
      </c>
      <c r="F82" s="43"/>
      <c r="G82" s="43"/>
      <c r="I82" s="43"/>
      <c r="J82" s="43"/>
      <c r="K82" s="43"/>
      <c r="L82" s="43"/>
    </row>
    <row r="83" spans="1:17" s="58" customFormat="1" ht="18" customHeight="1" x14ac:dyDescent="0.2">
      <c r="A83" s="71"/>
      <c r="B83" s="72" t="s">
        <v>143</v>
      </c>
      <c r="C83" s="61" t="s">
        <v>115</v>
      </c>
      <c r="D83" s="61"/>
      <c r="E83" s="62">
        <v>0</v>
      </c>
      <c r="F83" s="43"/>
      <c r="G83" s="43"/>
      <c r="I83" s="43"/>
      <c r="J83" s="43"/>
      <c r="K83" s="43"/>
      <c r="L83" s="43"/>
      <c r="M83" s="43"/>
      <c r="N83" s="43"/>
      <c r="O83" s="43"/>
      <c r="P83" s="43"/>
      <c r="Q83" s="43"/>
    </row>
    <row r="84" spans="1:17" s="58" customFormat="1" ht="18" customHeight="1" x14ac:dyDescent="0.2">
      <c r="A84" s="73"/>
      <c r="B84" s="72" t="s">
        <v>144</v>
      </c>
      <c r="C84" s="61" t="s">
        <v>115</v>
      </c>
      <c r="D84" s="61"/>
      <c r="E84" s="62">
        <v>0</v>
      </c>
      <c r="F84" s="43"/>
      <c r="G84" s="43"/>
      <c r="I84" s="43"/>
      <c r="J84" s="43"/>
      <c r="K84" s="43"/>
      <c r="L84" s="43"/>
      <c r="M84" s="43"/>
      <c r="N84" s="43"/>
      <c r="O84" s="43"/>
      <c r="P84" s="43"/>
      <c r="Q84" s="43"/>
    </row>
    <row r="85" spans="1:17" s="47" customFormat="1" ht="18" customHeight="1" thickBot="1" x14ac:dyDescent="0.25">
      <c r="A85" s="74"/>
      <c r="B85" s="64" t="s">
        <v>116</v>
      </c>
      <c r="C85" s="61" t="s">
        <v>115</v>
      </c>
      <c r="D85" s="61"/>
      <c r="E85" s="62">
        <v>0</v>
      </c>
      <c r="F85" s="3"/>
      <c r="G85" s="3"/>
      <c r="I85" s="3"/>
      <c r="J85" s="3"/>
      <c r="K85" s="3"/>
      <c r="L85" s="3"/>
    </row>
    <row r="86" spans="1:17" s="58" customFormat="1" ht="18" customHeight="1" thickBot="1" x14ac:dyDescent="0.3">
      <c r="A86" s="67" t="s">
        <v>117</v>
      </c>
      <c r="B86" s="68"/>
      <c r="C86" s="68"/>
      <c r="D86" s="75" t="s">
        <v>145</v>
      </c>
      <c r="E86" s="70">
        <f>SUM(E83:E85)</f>
        <v>0</v>
      </c>
      <c r="F86" s="43"/>
      <c r="G86" s="43"/>
      <c r="I86" s="43"/>
      <c r="J86" s="43"/>
      <c r="K86" s="43"/>
      <c r="L86" s="43"/>
    </row>
    <row r="87" spans="1:17" s="58" customFormat="1" ht="7.5" customHeight="1" x14ac:dyDescent="0.25">
      <c r="A87" s="214"/>
      <c r="B87" s="215"/>
      <c r="C87" s="215"/>
      <c r="D87" s="216"/>
      <c r="E87" s="217"/>
    </row>
    <row r="88" spans="1:17" s="58" customFormat="1" ht="20.25" customHeight="1" x14ac:dyDescent="0.25">
      <c r="A88" s="386" t="s">
        <v>154</v>
      </c>
      <c r="B88" s="386"/>
      <c r="C88" s="232" t="s">
        <v>111</v>
      </c>
      <c r="D88" s="233"/>
      <c r="E88" s="231" t="s">
        <v>155</v>
      </c>
      <c r="F88" s="43"/>
      <c r="G88" s="43"/>
      <c r="I88" s="43"/>
      <c r="J88" s="43"/>
      <c r="K88" s="43"/>
      <c r="L88" s="43"/>
    </row>
    <row r="89" spans="1:17" s="58" customFormat="1" ht="18" customHeight="1" thickBot="1" x14ac:dyDescent="0.25">
      <c r="A89" s="71"/>
      <c r="B89" s="77" t="s">
        <v>156</v>
      </c>
      <c r="C89" s="61" t="s">
        <v>115</v>
      </c>
      <c r="D89" s="78"/>
      <c r="E89" s="62">
        <f>D89</f>
        <v>0</v>
      </c>
      <c r="F89" s="43"/>
      <c r="G89" s="43"/>
      <c r="H89" s="43"/>
      <c r="I89" s="43"/>
      <c r="J89" s="43"/>
      <c r="K89" s="43"/>
      <c r="L89" s="43"/>
      <c r="M89" s="43"/>
      <c r="N89" s="43"/>
      <c r="O89" s="43"/>
      <c r="P89" s="43"/>
      <c r="Q89" s="43"/>
    </row>
    <row r="90" spans="1:17" s="58" customFormat="1" ht="18" customHeight="1" thickBot="1" x14ac:dyDescent="0.3">
      <c r="A90" s="67" t="s">
        <v>117</v>
      </c>
      <c r="B90" s="68"/>
      <c r="C90" s="68"/>
      <c r="D90" s="75" t="s">
        <v>157</v>
      </c>
      <c r="E90" s="70">
        <f>SUM(E89)</f>
        <v>0</v>
      </c>
      <c r="F90" s="43"/>
      <c r="G90" s="43"/>
      <c r="H90" s="43"/>
      <c r="I90" s="43"/>
      <c r="J90" s="43"/>
      <c r="K90" s="43"/>
      <c r="L90" s="43"/>
    </row>
    <row r="91" spans="1:17" ht="7.5" customHeight="1" x14ac:dyDescent="0.25">
      <c r="E91" s="57"/>
    </row>
    <row r="92" spans="1:17" s="58" customFormat="1" ht="35.450000000000003" customHeight="1" x14ac:dyDescent="0.25">
      <c r="A92" s="386" t="s">
        <v>158</v>
      </c>
      <c r="B92" s="386"/>
      <c r="C92" s="232" t="s">
        <v>111</v>
      </c>
      <c r="D92" s="233"/>
      <c r="E92" s="231" t="s">
        <v>113</v>
      </c>
      <c r="F92" s="43"/>
      <c r="G92" s="43"/>
      <c r="H92" s="43"/>
      <c r="I92" s="43"/>
      <c r="J92" s="43"/>
      <c r="K92" s="43"/>
      <c r="L92" s="43"/>
    </row>
    <row r="93" spans="1:17" s="58" customFormat="1" ht="18" customHeight="1" x14ac:dyDescent="0.2">
      <c r="A93" s="71"/>
      <c r="B93" s="77" t="s">
        <v>159</v>
      </c>
      <c r="C93" s="61" t="s">
        <v>115</v>
      </c>
      <c r="D93" s="78"/>
      <c r="E93" s="62">
        <v>0</v>
      </c>
      <c r="F93" s="43"/>
      <c r="G93" s="43"/>
      <c r="H93" s="43"/>
      <c r="I93" s="43"/>
      <c r="J93" s="43"/>
      <c r="K93" s="43"/>
      <c r="L93" s="43"/>
      <c r="M93" s="43"/>
      <c r="N93" s="43"/>
      <c r="O93" s="43"/>
      <c r="P93" s="43"/>
      <c r="Q93" s="43"/>
    </row>
    <row r="94" spans="1:17" s="58" customFormat="1" ht="18" customHeight="1" x14ac:dyDescent="0.2">
      <c r="A94" s="73"/>
      <c r="B94" s="77" t="s">
        <v>160</v>
      </c>
      <c r="C94" s="61" t="s">
        <v>115</v>
      </c>
      <c r="D94" s="78"/>
      <c r="E94" s="62">
        <v>0</v>
      </c>
      <c r="F94" s="43"/>
      <c r="G94" s="43"/>
      <c r="H94" s="43"/>
      <c r="I94" s="43"/>
      <c r="J94" s="43"/>
      <c r="K94" s="43"/>
      <c r="L94" s="43"/>
      <c r="M94" s="43"/>
      <c r="N94" s="43"/>
      <c r="O94" s="43"/>
      <c r="P94" s="43"/>
      <c r="Q94" s="43"/>
    </row>
    <row r="95" spans="1:17" s="47" customFormat="1" ht="18" customHeight="1" thickBot="1" x14ac:dyDescent="0.25">
      <c r="A95" s="74"/>
      <c r="B95" s="79" t="s">
        <v>116</v>
      </c>
      <c r="C95" s="61" t="s">
        <v>115</v>
      </c>
      <c r="D95" s="78"/>
      <c r="E95" s="62">
        <v>0</v>
      </c>
      <c r="F95" s="3"/>
      <c r="G95" s="3"/>
      <c r="H95" s="3"/>
      <c r="I95" s="3"/>
      <c r="J95" s="3"/>
      <c r="K95" s="3"/>
      <c r="L95" s="3"/>
    </row>
    <row r="96" spans="1:17" s="58" customFormat="1" ht="18" customHeight="1" thickBot="1" x14ac:dyDescent="0.3">
      <c r="A96" s="67" t="s">
        <v>117</v>
      </c>
      <c r="B96" s="68"/>
      <c r="C96" s="68"/>
      <c r="D96" s="75" t="s">
        <v>161</v>
      </c>
      <c r="E96" s="70">
        <f>SUM(E93:E95)</f>
        <v>0</v>
      </c>
      <c r="F96" s="43"/>
      <c r="G96" s="43"/>
      <c r="H96" s="43"/>
      <c r="I96" s="43"/>
      <c r="J96" s="43"/>
      <c r="K96" s="43"/>
      <c r="L96" s="43"/>
    </row>
    <row r="97" spans="1:17" ht="7.5" customHeight="1" x14ac:dyDescent="0.25">
      <c r="E97" s="57"/>
    </row>
    <row r="98" spans="1:17" s="58" customFormat="1" ht="35.450000000000003" customHeight="1" x14ac:dyDescent="0.25">
      <c r="A98" s="386" t="s">
        <v>162</v>
      </c>
      <c r="B98" s="386"/>
      <c r="C98" s="232" t="s">
        <v>111</v>
      </c>
      <c r="D98" s="233"/>
      <c r="E98" s="231" t="s">
        <v>113</v>
      </c>
      <c r="F98" s="43"/>
      <c r="G98" s="43"/>
      <c r="H98" s="43"/>
      <c r="I98" s="43"/>
      <c r="J98" s="43"/>
      <c r="K98" s="43"/>
      <c r="L98" s="43"/>
    </row>
    <row r="99" spans="1:17" s="58" customFormat="1" ht="18" customHeight="1" x14ac:dyDescent="0.2">
      <c r="A99" s="71"/>
      <c r="B99" s="79" t="s">
        <v>116</v>
      </c>
      <c r="C99" s="61" t="s">
        <v>115</v>
      </c>
      <c r="D99" s="78"/>
      <c r="E99" s="62">
        <v>0</v>
      </c>
      <c r="F99" s="43"/>
      <c r="G99" s="43"/>
      <c r="H99" s="43"/>
      <c r="I99" s="43"/>
      <c r="J99" s="43"/>
      <c r="K99" s="43"/>
      <c r="L99" s="43"/>
      <c r="M99" s="43"/>
      <c r="N99" s="43"/>
      <c r="O99" s="43"/>
      <c r="P99" s="43"/>
      <c r="Q99" s="43"/>
    </row>
    <row r="100" spans="1:17" s="58" customFormat="1" ht="18" customHeight="1" x14ac:dyDescent="0.2">
      <c r="A100" s="73"/>
      <c r="B100" s="79" t="s">
        <v>116</v>
      </c>
      <c r="C100" s="61" t="s">
        <v>115</v>
      </c>
      <c r="D100" s="78"/>
      <c r="E100" s="62">
        <v>0</v>
      </c>
      <c r="F100" s="43"/>
      <c r="G100" s="43"/>
      <c r="H100" s="43"/>
      <c r="I100" s="43"/>
      <c r="J100" s="43"/>
      <c r="K100" s="43"/>
      <c r="L100" s="43"/>
      <c r="M100" s="43"/>
      <c r="N100" s="43"/>
      <c r="O100" s="43"/>
      <c r="P100" s="43"/>
      <c r="Q100" s="43"/>
    </row>
    <row r="101" spans="1:17" s="47" customFormat="1" ht="18" customHeight="1" thickBot="1" x14ac:dyDescent="0.25">
      <c r="A101" s="74"/>
      <c r="B101" s="79" t="s">
        <v>116</v>
      </c>
      <c r="C101" s="61" t="s">
        <v>115</v>
      </c>
      <c r="D101" s="78"/>
      <c r="E101" s="62">
        <v>0</v>
      </c>
      <c r="F101" s="3"/>
      <c r="G101" s="3"/>
      <c r="H101" s="3"/>
      <c r="I101" s="3"/>
      <c r="J101" s="3"/>
      <c r="K101" s="3"/>
      <c r="L101" s="3"/>
    </row>
    <row r="102" spans="1:17" s="58" customFormat="1" ht="18" customHeight="1" thickBot="1" x14ac:dyDescent="0.3">
      <c r="A102" s="67" t="s">
        <v>117</v>
      </c>
      <c r="B102" s="68"/>
      <c r="C102" s="68"/>
      <c r="D102" s="75" t="s">
        <v>163</v>
      </c>
      <c r="E102" s="70">
        <f>SUM(E99:E101)</f>
        <v>0</v>
      </c>
      <c r="F102" s="43"/>
      <c r="G102" s="43"/>
      <c r="H102" s="43"/>
      <c r="I102" s="43"/>
      <c r="J102" s="43"/>
      <c r="K102" s="43"/>
      <c r="L102" s="43"/>
    </row>
  </sheetData>
  <sheetProtection algorithmName="SHA-512" hashValue="q9rOR4ZCunWme581Isk58MjLW9nTf6K6zoWDtEpSBs9+DDT2odRe12Iv22+Gc2kKfeHGbPNyQ+h7/Gamou4NBw==" saltValue="e1snC5BnpavGic8P2eUGiQ==" spinCount="100000" sheet="1" objects="1" scenarios="1"/>
  <mergeCells count="16">
    <mergeCell ref="A18:B18"/>
    <mergeCell ref="C1:E1"/>
    <mergeCell ref="B2:E2"/>
    <mergeCell ref="B3:E3"/>
    <mergeCell ref="C6:D6"/>
    <mergeCell ref="C7:D7"/>
    <mergeCell ref="A64:B64"/>
    <mergeCell ref="A88:B88"/>
    <mergeCell ref="A92:B92"/>
    <mergeCell ref="A98:B98"/>
    <mergeCell ref="A23:B23"/>
    <mergeCell ref="A34:B34"/>
    <mergeCell ref="A53:B53"/>
    <mergeCell ref="A71:B71"/>
    <mergeCell ref="A77:B77"/>
    <mergeCell ref="A82:B82"/>
  </mergeCells>
  <dataValidations count="5">
    <dataValidation type="list" allowBlank="1" showInputMessage="1" showErrorMessage="1" sqref="C7" xr:uid="{00000000-0002-0000-0300-000000000000}">
      <formula1>"Première incorporation de MPR,Augmentation du taux de MPR"</formula1>
    </dataValidation>
    <dataValidation type="list" allowBlank="1" showInputMessage="1" showErrorMessage="1" sqref="C6:D6" xr:uid="{00000000-0002-0000-0300-000001000000}">
      <formula1>"Matières Premières de Recyclage,Recyclage interne des chutes"</formula1>
    </dataValidation>
    <dataValidation type="list" allowBlank="1" showInputMessage="1" showErrorMessage="1" sqref="C8" xr:uid="{00000000-0002-0000-0300-000003000000}">
      <formula1>"Petite,Moyenne,Grande"</formula1>
    </dataValidation>
    <dataValidation type="list" allowBlank="1" showInputMessage="1" showErrorMessage="1" sqref="C9" xr:uid="{00000000-0002-0000-0300-000004000000}">
      <formula1>"Métropole,DROM-COM,Corse"</formula1>
    </dataValidation>
    <dataValidation type="list" allowBlank="1" showInputMessage="1" showErrorMessage="1" sqref="C99:C101 C24:C29 C35:C50 C54:C59 C72:C74 C78:C79 C83:C85 C89 C93:C95 C19:C20" xr:uid="{3B844394-AA23-4764-9CAB-3261BD3B2C04}">
      <formula1>"Choisir une valeur,Acquisition neuf fonds propres,Acquisition occasion fonds propres,Acquisition neuf emprunt,Acquisition occasion emprunt,Crédit-bail,Location"</formula1>
    </dataValidation>
  </dataValidations>
  <hyperlinks>
    <hyperlink ref="B12" r:id="rId1" xr:uid="{00000000-0004-0000-0300-000000000000}"/>
    <hyperlink ref="D9" r:id="rId2" display="https://dgcl-sdcat.maps.arcgis.com/apps/instant/interactivelegend/index.html?appid=2fff2a5e62904ff5930d15a7d3d16872" xr:uid="{D75DDB8F-C573-4529-8372-C63E51BB31DF}"/>
  </hyperlinks>
  <pageMargins left="0.31496062992125984" right="0.31496062992125984" top="0.55118110236220474" bottom="0.55118110236220474" header="0.31496062992125984" footer="0.31496062992125984"/>
  <pageSetup paperSize="8" scale="55" orientation="portrait" r:id="rId3"/>
  <headerFooter>
    <oddFooter>&amp;L&amp;A&amp;R&amp;P/&amp;N</oddFooter>
  </headerFooter>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G44"/>
  <sheetViews>
    <sheetView showGridLines="0" zoomScale="70" zoomScaleNormal="70" workbookViewId="0">
      <selection activeCell="C13" sqref="C13"/>
    </sheetView>
  </sheetViews>
  <sheetFormatPr baseColWidth="10" defaultColWidth="10.85546875" defaultRowHeight="14.25" x14ac:dyDescent="0.2"/>
  <cols>
    <col min="1" max="1" width="13.42578125" style="98" customWidth="1"/>
    <col min="2" max="2" width="71.28515625" style="44" bestFit="1" customWidth="1"/>
    <col min="3" max="3" width="85.7109375" style="98" bestFit="1" customWidth="1"/>
    <col min="4" max="4" width="26.85546875" style="98" bestFit="1" customWidth="1"/>
    <col min="5" max="6" width="28" style="98" customWidth="1"/>
    <col min="7" max="8" width="10.85546875" style="98"/>
    <col min="9" max="9" width="8.5703125" style="98" customWidth="1"/>
    <col min="10" max="16384" width="10.85546875" style="98"/>
  </cols>
  <sheetData>
    <row r="1" spans="1:5" s="84" customFormat="1" ht="6.75" x14ac:dyDescent="0.15">
      <c r="A1" s="80"/>
      <c r="B1" s="81"/>
      <c r="C1" s="82"/>
      <c r="D1" s="82"/>
      <c r="E1" s="83"/>
    </row>
    <row r="2" spans="1:5" s="3" customFormat="1" ht="112.5" customHeight="1" x14ac:dyDescent="0.2">
      <c r="A2" s="39">
        <v>1</v>
      </c>
      <c r="B2" s="43"/>
      <c r="C2" s="387" t="s">
        <v>164</v>
      </c>
      <c r="D2" s="387"/>
      <c r="E2" s="387"/>
    </row>
    <row r="3" spans="1:5" s="84" customFormat="1" ht="6.75" x14ac:dyDescent="0.15">
      <c r="A3" s="80"/>
      <c r="B3" s="81"/>
      <c r="C3" s="82"/>
      <c r="D3" s="82"/>
      <c r="E3" s="83"/>
    </row>
    <row r="4" spans="1:5" s="3" customFormat="1" ht="23.25" x14ac:dyDescent="0.2">
      <c r="A4" s="6" t="s">
        <v>165</v>
      </c>
      <c r="B4" s="6"/>
      <c r="C4" s="6"/>
      <c r="D4" s="6"/>
      <c r="E4" s="6"/>
    </row>
    <row r="5" spans="1:5" s="47" customFormat="1" ht="12.75" x14ac:dyDescent="0.2">
      <c r="A5" s="46"/>
      <c r="B5" s="46"/>
      <c r="C5" s="46"/>
      <c r="D5" s="46"/>
      <c r="E5" s="46"/>
    </row>
    <row r="6" spans="1:5" s="47" customFormat="1" ht="25.5" x14ac:dyDescent="0.2">
      <c r="A6" s="46"/>
      <c r="B6" s="85" t="s">
        <v>166</v>
      </c>
      <c r="C6" s="86" t="s">
        <v>167</v>
      </c>
      <c r="D6" s="87" t="s">
        <v>168</v>
      </c>
      <c r="E6" s="88"/>
    </row>
    <row r="7" spans="1:5" s="47" customFormat="1" ht="12.75" x14ac:dyDescent="0.2">
      <c r="A7" s="46">
        <v>0</v>
      </c>
      <c r="B7" s="89" t="str">
        <f>'B- Volet financier'!D21</f>
        <v>Equipements/investissements : Terrains</v>
      </c>
      <c r="C7" s="90">
        <f>ROUND('B- Volet financier'!E21,2)</f>
        <v>0</v>
      </c>
      <c r="D7" s="91">
        <v>0</v>
      </c>
      <c r="E7" s="88"/>
    </row>
    <row r="8" spans="1:5" s="47" customFormat="1" ht="12.75" x14ac:dyDescent="0.2">
      <c r="A8" s="46"/>
      <c r="B8" s="89" t="str">
        <f>'B- Volet financier'!D30</f>
        <v>Equipements/investissements : Aménagements et constructions</v>
      </c>
      <c r="C8" s="90">
        <f>ROUND('B- Volet financier'!E30,2)</f>
        <v>0</v>
      </c>
      <c r="D8" s="92">
        <f t="shared" ref="D8:D14" si="0">C8</f>
        <v>0</v>
      </c>
      <c r="E8" s="88"/>
    </row>
    <row r="9" spans="1:5" s="47" customFormat="1" ht="12.75" x14ac:dyDescent="0.2">
      <c r="A9" s="46"/>
      <c r="B9" s="89" t="str">
        <f>'B- Volet financier'!D51</f>
        <v>Equipements/investissements : Équipements process</v>
      </c>
      <c r="C9" s="90">
        <f>ROUND('B- Volet financier'!E51,2)</f>
        <v>0</v>
      </c>
      <c r="D9" s="92">
        <f t="shared" si="0"/>
        <v>0</v>
      </c>
      <c r="E9" s="88"/>
    </row>
    <row r="10" spans="1:5" s="47" customFormat="1" ht="12.75" x14ac:dyDescent="0.2">
      <c r="A10" s="46"/>
      <c r="B10" s="89" t="str">
        <f>'B- Volet financier'!D60</f>
        <v>Equipements/investissements : Équipements de transport</v>
      </c>
      <c r="C10" s="90">
        <f>ROUND('B- Volet financier'!E60,2)</f>
        <v>0</v>
      </c>
      <c r="D10" s="92">
        <f t="shared" si="0"/>
        <v>0</v>
      </c>
      <c r="E10" s="88"/>
    </row>
    <row r="11" spans="1:5" s="47" customFormat="1" ht="12.75" x14ac:dyDescent="0.2">
      <c r="A11" s="46"/>
      <c r="B11" s="89" t="str">
        <f>'B- Volet financier'!D75</f>
        <v>Equipements/investissements : Matériel informatique</v>
      </c>
      <c r="C11" s="90">
        <f>ROUND('B- Volet financier'!E75,2)</f>
        <v>0</v>
      </c>
      <c r="D11" s="92">
        <f t="shared" si="0"/>
        <v>0</v>
      </c>
      <c r="E11" s="88"/>
    </row>
    <row r="12" spans="1:5" s="47" customFormat="1" ht="12.75" x14ac:dyDescent="0.2">
      <c r="A12" s="46"/>
      <c r="B12" s="89" t="str">
        <f>'B- Volet financier'!D80</f>
        <v>Equipements/investissements : Logiciels et brevets</v>
      </c>
      <c r="C12" s="90">
        <f>ROUND('B- Volet financier'!E80,2)</f>
        <v>0</v>
      </c>
      <c r="D12" s="92">
        <f t="shared" si="0"/>
        <v>0</v>
      </c>
      <c r="E12" s="88"/>
    </row>
    <row r="13" spans="1:5" s="47" customFormat="1" ht="12.75" x14ac:dyDescent="0.2">
      <c r="A13" s="46"/>
      <c r="B13" s="89" t="str">
        <f>'B- Volet financier'!D86</f>
        <v>Equipements/investissements : Ingénierie</v>
      </c>
      <c r="C13" s="90">
        <f>ROUND('B- Volet financier'!E86,2)</f>
        <v>0</v>
      </c>
      <c r="D13" s="92">
        <f t="shared" si="0"/>
        <v>0</v>
      </c>
      <c r="E13" s="88"/>
    </row>
    <row r="14" spans="1:5" s="47" customFormat="1" ht="12.75" x14ac:dyDescent="0.2">
      <c r="A14" s="46"/>
      <c r="B14" s="89" t="str">
        <f>'B- Volet financier'!B65</f>
        <v>Maîtrise d'œuvre (MOE) - réalisée en interne</v>
      </c>
      <c r="C14" s="90">
        <f>ROUND('B- Volet financier'!E65,2)</f>
        <v>0</v>
      </c>
      <c r="D14" s="92">
        <f t="shared" si="0"/>
        <v>0</v>
      </c>
      <c r="E14" s="88"/>
    </row>
    <row r="15" spans="1:5" s="47" customFormat="1" ht="12.75" x14ac:dyDescent="0.2">
      <c r="A15" s="46"/>
      <c r="B15" s="89" t="s">
        <v>169</v>
      </c>
      <c r="C15" s="90">
        <f>ROUND('B- Volet financier'!E67,2)-C14</f>
        <v>0</v>
      </c>
      <c r="D15" s="92">
        <v>0</v>
      </c>
      <c r="E15" s="88"/>
    </row>
    <row r="16" spans="1:5" s="47" customFormat="1" ht="12.75" x14ac:dyDescent="0.2">
      <c r="A16" s="46"/>
      <c r="B16" s="89" t="str">
        <f>'B- Volet financier'!D90</f>
        <v>Fonctionnement : Certification des dépenses</v>
      </c>
      <c r="C16" s="90">
        <f>ROUND('B- Volet financier'!E90,2)</f>
        <v>0</v>
      </c>
      <c r="D16" s="92">
        <f>C16</f>
        <v>0</v>
      </c>
      <c r="E16" s="88"/>
    </row>
    <row r="17" spans="1:7" s="47" customFormat="1" ht="12.75" x14ac:dyDescent="0.2">
      <c r="A17" s="46"/>
      <c r="B17" s="89" t="str">
        <f>'B- Volet financier'!D96</f>
        <v>Fonctionnement : Prestations extérieures - Formation / Communication / Animation</v>
      </c>
      <c r="C17" s="90">
        <f>ROUND('B- Volet financier'!E96,2)</f>
        <v>0</v>
      </c>
      <c r="D17" s="92">
        <v>0</v>
      </c>
      <c r="E17" s="88"/>
    </row>
    <row r="18" spans="1:7" s="47" customFormat="1" ht="12.75" x14ac:dyDescent="0.2">
      <c r="A18" s="46"/>
      <c r="B18" s="89" t="str">
        <f>'B- Volet financier'!D102</f>
        <v>Fonctionnement : Autres dépenses</v>
      </c>
      <c r="C18" s="90">
        <f>ROUND('B- Volet financier'!E102,2)</f>
        <v>0</v>
      </c>
      <c r="D18" s="93">
        <v>0</v>
      </c>
      <c r="E18" s="88"/>
    </row>
    <row r="19" spans="1:7" s="47" customFormat="1" ht="12.75" x14ac:dyDescent="0.2">
      <c r="A19" s="46">
        <f>ROUND(IFERROR(A11/SUM(D11:D18)*D19,0),2)</f>
        <v>0</v>
      </c>
      <c r="B19" s="85" t="s">
        <v>170</v>
      </c>
      <c r="C19" s="94">
        <f>ROUND(SUM(C7:C18),2)</f>
        <v>0</v>
      </c>
      <c r="D19" s="175">
        <f>IFERROR(C19*(IF('B- Volet financier'!$C$8="Petite",55%,IF('B- Volet financier'!$C$8="Moyenne",45%,35%))+IF('B- Volet financier'!$C$9="DROM-COM",15%,IF('B- Volet financier'!$C$9="Corse",5%,0%))),0)</f>
        <v>0</v>
      </c>
      <c r="E19" s="88"/>
    </row>
    <row r="20" spans="1:7" s="47" customFormat="1" ht="13.5" thickBot="1" x14ac:dyDescent="0.25">
      <c r="A20" s="46"/>
      <c r="B20" s="95"/>
      <c r="C20" s="95"/>
      <c r="D20" s="95"/>
      <c r="E20" s="95"/>
    </row>
    <row r="21" spans="1:7" s="97" customFormat="1" ht="18.75" thickBot="1" x14ac:dyDescent="0.3">
      <c r="A21" s="46">
        <f>ROUND(IFERROR((A19+#REF!+#REF!)*C21/(#REF!+#REF!+D19),0),2)</f>
        <v>0</v>
      </c>
      <c r="B21" s="96" t="s">
        <v>171</v>
      </c>
      <c r="C21" s="391"/>
      <c r="D21" s="391"/>
    </row>
    <row r="23" spans="1:7" s="3" customFormat="1" ht="23.25" x14ac:dyDescent="0.2">
      <c r="A23" s="363" t="s">
        <v>172</v>
      </c>
      <c r="B23" s="363"/>
      <c r="C23" s="363"/>
      <c r="D23" s="363"/>
      <c r="E23" s="363"/>
    </row>
    <row r="24" spans="1:7" s="47" customFormat="1" ht="12.75" x14ac:dyDescent="0.2">
      <c r="A24" s="311" t="s">
        <v>379</v>
      </c>
      <c r="B24" s="311"/>
      <c r="C24" s="46"/>
      <c r="D24" s="46"/>
      <c r="E24" s="46"/>
    </row>
    <row r="25" spans="1:7" s="47" customFormat="1" ht="49.5" customHeight="1" x14ac:dyDescent="0.2">
      <c r="A25" s="85"/>
      <c r="B25" s="85"/>
      <c r="C25" s="99" t="s">
        <v>173</v>
      </c>
      <c r="D25" s="86" t="s">
        <v>174</v>
      </c>
      <c r="E25" s="87" t="s">
        <v>373</v>
      </c>
      <c r="F25" s="289" t="s">
        <v>374</v>
      </c>
      <c r="G25" s="290" t="s">
        <v>82</v>
      </c>
    </row>
    <row r="26" spans="1:7" x14ac:dyDescent="0.2">
      <c r="A26" s="390" t="s">
        <v>175</v>
      </c>
      <c r="B26" s="390" t="s">
        <v>175</v>
      </c>
      <c r="C26" s="291" t="s">
        <v>176</v>
      </c>
      <c r="D26" s="292">
        <f>D21</f>
        <v>0</v>
      </c>
      <c r="E26" s="292"/>
      <c r="G26" s="293"/>
    </row>
    <row r="27" spans="1:7" x14ac:dyDescent="0.2">
      <c r="A27" s="390"/>
      <c r="B27" s="390"/>
      <c r="C27" s="291" t="s">
        <v>177</v>
      </c>
      <c r="D27" s="294"/>
      <c r="E27" s="295"/>
      <c r="F27" s="296"/>
      <c r="G27" s="295"/>
    </row>
    <row r="28" spans="1:7" x14ac:dyDescent="0.2">
      <c r="A28" s="390"/>
      <c r="B28" s="390"/>
      <c r="C28" s="291" t="s">
        <v>178</v>
      </c>
      <c r="D28" s="294"/>
      <c r="E28" s="295"/>
      <c r="F28" s="296"/>
      <c r="G28" s="295"/>
    </row>
    <row r="29" spans="1:7" x14ac:dyDescent="0.2">
      <c r="A29" s="390"/>
      <c r="B29" s="390"/>
      <c r="C29" s="297" t="s">
        <v>92</v>
      </c>
      <c r="D29" s="294"/>
      <c r="E29" s="295"/>
      <c r="F29" s="296"/>
      <c r="G29" s="295"/>
    </row>
    <row r="30" spans="1:7" x14ac:dyDescent="0.2">
      <c r="A30" s="390"/>
      <c r="B30" s="390"/>
      <c r="C30" s="297" t="s">
        <v>92</v>
      </c>
      <c r="D30" s="294"/>
      <c r="E30" s="295"/>
      <c r="F30" s="296"/>
      <c r="G30" s="295"/>
    </row>
    <row r="31" spans="1:7" x14ac:dyDescent="0.2">
      <c r="A31" s="390"/>
      <c r="B31" s="390"/>
      <c r="C31" s="297" t="s">
        <v>92</v>
      </c>
      <c r="D31" s="294"/>
      <c r="E31" s="295"/>
      <c r="F31" s="296"/>
      <c r="G31" s="295"/>
    </row>
    <row r="32" spans="1:7" s="100" customFormat="1" ht="15" x14ac:dyDescent="0.25">
      <c r="A32" s="390"/>
      <c r="B32" s="390"/>
      <c r="C32" s="298" t="s">
        <v>179</v>
      </c>
      <c r="D32" s="299">
        <f>SUBTOTAL(9,D26:D31)</f>
        <v>0</v>
      </c>
      <c r="E32" s="299"/>
      <c r="F32" s="98"/>
      <c r="G32" s="300"/>
    </row>
    <row r="33" spans="1:7" x14ac:dyDescent="0.2">
      <c r="A33" s="390" t="s">
        <v>180</v>
      </c>
      <c r="B33" s="390" t="s">
        <v>180</v>
      </c>
      <c r="C33" s="297" t="s">
        <v>181</v>
      </c>
      <c r="D33" s="294"/>
      <c r="E33" s="295"/>
      <c r="F33" s="296"/>
      <c r="G33" s="295"/>
    </row>
    <row r="34" spans="1:7" x14ac:dyDescent="0.2">
      <c r="A34" s="390"/>
      <c r="B34" s="390"/>
      <c r="C34" s="297" t="s">
        <v>375</v>
      </c>
      <c r="D34" s="294"/>
      <c r="E34" s="295"/>
      <c r="F34" s="296"/>
      <c r="G34" s="295"/>
    </row>
    <row r="35" spans="1:7" x14ac:dyDescent="0.2">
      <c r="A35" s="390"/>
      <c r="B35" s="390"/>
      <c r="C35" s="297" t="s">
        <v>92</v>
      </c>
      <c r="D35" s="294"/>
      <c r="E35" s="295"/>
      <c r="F35" s="296"/>
      <c r="G35" s="295"/>
    </row>
    <row r="36" spans="1:7" x14ac:dyDescent="0.2">
      <c r="A36" s="390"/>
      <c r="B36" s="390"/>
      <c r="C36" s="297" t="s">
        <v>92</v>
      </c>
      <c r="D36" s="294"/>
      <c r="E36" s="295"/>
      <c r="F36" s="296"/>
      <c r="G36" s="295"/>
    </row>
    <row r="37" spans="1:7" s="100" customFormat="1" ht="15" x14ac:dyDescent="0.25">
      <c r="A37" s="390"/>
      <c r="B37" s="390"/>
      <c r="C37" s="298" t="s">
        <v>182</v>
      </c>
      <c r="D37" s="301">
        <f>SUBTOTAL(9,D33:D36)</f>
        <v>0</v>
      </c>
      <c r="E37" s="293"/>
      <c r="F37" s="98"/>
      <c r="G37" s="300"/>
    </row>
    <row r="38" spans="1:7" x14ac:dyDescent="0.2">
      <c r="A38" s="390" t="s">
        <v>183</v>
      </c>
      <c r="B38" s="390" t="s">
        <v>376</v>
      </c>
      <c r="C38" s="291" t="s">
        <v>184</v>
      </c>
      <c r="D38" s="302">
        <f>D44-D37-D32-SUM(D39:D42)</f>
        <v>0</v>
      </c>
      <c r="E38" s="303"/>
      <c r="F38" s="296"/>
      <c r="G38" s="304"/>
    </row>
    <row r="39" spans="1:7" x14ac:dyDescent="0.2">
      <c r="A39" s="390"/>
      <c r="B39" s="390"/>
      <c r="C39" s="291" t="s">
        <v>185</v>
      </c>
      <c r="D39" s="294"/>
      <c r="E39" s="305"/>
      <c r="F39" s="296"/>
      <c r="G39" s="304"/>
    </row>
    <row r="40" spans="1:7" x14ac:dyDescent="0.2">
      <c r="A40" s="390"/>
      <c r="B40" s="390"/>
      <c r="C40" s="291" t="s">
        <v>377</v>
      </c>
      <c r="D40" s="294"/>
      <c r="E40" s="295"/>
      <c r="F40" s="306"/>
      <c r="G40" s="295"/>
    </row>
    <row r="41" spans="1:7" x14ac:dyDescent="0.2">
      <c r="A41" s="390"/>
      <c r="B41" s="390"/>
      <c r="C41" s="297" t="s">
        <v>378</v>
      </c>
      <c r="D41" s="294"/>
      <c r="E41" s="295"/>
      <c r="F41" s="306"/>
      <c r="G41" s="295"/>
    </row>
    <row r="42" spans="1:7" x14ac:dyDescent="0.2">
      <c r="A42" s="390"/>
      <c r="B42" s="390"/>
      <c r="C42" s="297" t="s">
        <v>92</v>
      </c>
      <c r="D42" s="294"/>
      <c r="E42" s="295"/>
      <c r="F42" s="306"/>
      <c r="G42" s="295"/>
    </row>
    <row r="43" spans="1:7" s="100" customFormat="1" ht="15" x14ac:dyDescent="0.25">
      <c r="A43" s="390"/>
      <c r="B43" s="390"/>
      <c r="C43" s="298" t="s">
        <v>186</v>
      </c>
      <c r="D43" s="301">
        <f>SUBTOTAL(9,D38:D42)</f>
        <v>0</v>
      </c>
      <c r="E43" s="293"/>
      <c r="F43" s="307"/>
      <c r="G43" s="300"/>
    </row>
    <row r="44" spans="1:7" s="100" customFormat="1" ht="15" x14ac:dyDescent="0.25">
      <c r="A44" s="101" t="s">
        <v>91</v>
      </c>
      <c r="B44" s="101" t="s">
        <v>91</v>
      </c>
      <c r="C44" s="308"/>
      <c r="D44" s="309">
        <f>D19</f>
        <v>0</v>
      </c>
      <c r="E44" s="300"/>
      <c r="F44" s="310"/>
      <c r="G44" s="300"/>
    </row>
  </sheetData>
  <sheetProtection algorithmName="SHA-512" hashValue="JWr3aFwFD4xNQ3NZkcgQumZy466cBBGlo74i0XN65WjiZ5ghmlq2W56dyiNuzlPGH+9i7vM4oAzskxQPTReXAQ==" saltValue="Nk2Shqa5hz3WATNVNVuGgw==" spinCount="100000" sheet="1" objects="1" scenarios="1"/>
  <protectedRanges>
    <protectedRange sqref="C29:C31 D27:G31 C33:F36 C41:C42 D39:G42 G38" name="Plage2"/>
    <protectedRange sqref="C21" name="Plage1"/>
  </protectedRanges>
  <mergeCells count="9">
    <mergeCell ref="A38:A43"/>
    <mergeCell ref="C2:E2"/>
    <mergeCell ref="C21:D21"/>
    <mergeCell ref="A23:E23"/>
    <mergeCell ref="A26:A32"/>
    <mergeCell ref="A33:A37"/>
    <mergeCell ref="B26:B32"/>
    <mergeCell ref="B33:B37"/>
    <mergeCell ref="B38:B43"/>
  </mergeCells>
  <conditionalFormatting sqref="D6:D18">
    <cfRule type="expression" dxfId="7" priority="3" stopIfTrue="1">
      <formula>$A$2=0</formula>
    </cfRule>
  </conditionalFormatting>
  <conditionalFormatting sqref="D19">
    <cfRule type="expression" dxfId="6" priority="1">
      <formula>$A$2=0</formula>
    </cfRule>
  </conditionalFormatting>
  <pageMargins left="0.70866141732283472" right="0.70866141732283472" top="0.74803149606299213" bottom="0.74803149606299213" header="0.31496062992125984" footer="0.31496062992125984"/>
  <pageSetup paperSize="9" scale="49" orientation="landscape" r:id="rId1"/>
  <headerFooter>
    <oddFooter>&amp;L&amp;A&amp;R&amp;P/&amp;N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G71"/>
  <sheetViews>
    <sheetView showGridLines="0" zoomScale="55" zoomScaleNormal="55" workbookViewId="0">
      <selection activeCell="G45" sqref="G45"/>
    </sheetView>
  </sheetViews>
  <sheetFormatPr baseColWidth="10" defaultColWidth="10.85546875" defaultRowHeight="14.25" x14ac:dyDescent="0.2"/>
  <cols>
    <col min="1" max="1" width="10.85546875" style="1" customWidth="1"/>
    <col min="2" max="2" width="35.42578125" style="1" customWidth="1"/>
    <col min="3" max="3" width="29.140625" style="1" customWidth="1"/>
    <col min="4" max="4" width="50.85546875" style="1" customWidth="1"/>
    <col min="5" max="5" width="29.140625" style="1" customWidth="1"/>
    <col min="6" max="6" width="30.5703125" style="1" customWidth="1"/>
    <col min="7" max="7" width="10.85546875" style="1" customWidth="1"/>
    <col min="8" max="16384" width="10.85546875" style="1"/>
  </cols>
  <sheetData>
    <row r="1" spans="1:6" ht="14.25" customHeight="1" x14ac:dyDescent="0.2">
      <c r="E1" s="2"/>
      <c r="F1" s="2"/>
    </row>
    <row r="2" spans="1:6" ht="14.25" customHeight="1" x14ac:dyDescent="0.25">
      <c r="C2"/>
      <c r="D2" s="236"/>
      <c r="E2" s="387"/>
      <c r="F2" s="2"/>
    </row>
    <row r="3" spans="1:6" ht="14.25" customHeight="1" x14ac:dyDescent="0.2">
      <c r="D3" s="236"/>
      <c r="E3" s="387"/>
      <c r="F3" s="2"/>
    </row>
    <row r="4" spans="1:6" ht="14.25" customHeight="1" x14ac:dyDescent="0.2">
      <c r="D4" s="236"/>
      <c r="E4" s="387"/>
      <c r="F4" s="2"/>
    </row>
    <row r="5" spans="1:6" ht="45" customHeight="1" x14ac:dyDescent="0.3">
      <c r="C5" s="392" t="s">
        <v>187</v>
      </c>
      <c r="D5" s="392"/>
      <c r="E5" s="387"/>
      <c r="F5" s="2"/>
    </row>
    <row r="6" spans="1:6" ht="14.25" customHeight="1" x14ac:dyDescent="0.2">
      <c r="D6" s="236"/>
      <c r="E6" s="387"/>
      <c r="F6" s="2"/>
    </row>
    <row r="7" spans="1:6" ht="14.25" customHeight="1" x14ac:dyDescent="0.2">
      <c r="D7" s="236"/>
      <c r="E7" s="387"/>
      <c r="F7" s="2"/>
    </row>
    <row r="8" spans="1:6" ht="27" customHeight="1" x14ac:dyDescent="0.2">
      <c r="C8" s="393" t="s">
        <v>344</v>
      </c>
      <c r="D8" s="393"/>
      <c r="E8" s="2"/>
      <c r="F8" s="2"/>
    </row>
    <row r="9" spans="1:6" ht="12" customHeight="1" x14ac:dyDescent="0.2">
      <c r="E9" s="2"/>
      <c r="F9" s="2"/>
    </row>
    <row r="10" spans="1:6" s="3" customFormat="1" ht="39" customHeight="1" x14ac:dyDescent="0.2">
      <c r="A10" s="398" t="s">
        <v>345</v>
      </c>
      <c r="B10" s="398"/>
      <c r="C10" s="398"/>
      <c r="D10" s="398"/>
      <c r="E10" s="398"/>
      <c r="F10" s="398"/>
    </row>
    <row r="12" spans="1:6" ht="15" x14ac:dyDescent="0.25">
      <c r="C12" s="102" t="s">
        <v>188</v>
      </c>
      <c r="D12" s="103" t="s">
        <v>189</v>
      </c>
      <c r="E12" s="104" t="s">
        <v>190</v>
      </c>
    </row>
    <row r="13" spans="1:6" x14ac:dyDescent="0.2">
      <c r="B13" s="105" t="s">
        <v>191</v>
      </c>
      <c r="C13" s="106" t="s">
        <v>192</v>
      </c>
      <c r="D13" s="107"/>
      <c r="E13" s="107"/>
    </row>
    <row r="14" spans="1:6" x14ac:dyDescent="0.2">
      <c r="B14" s="105" t="s">
        <v>193</v>
      </c>
      <c r="C14" s="106" t="s">
        <v>194</v>
      </c>
      <c r="D14" s="107"/>
      <c r="E14" s="107"/>
    </row>
    <row r="15" spans="1:6" x14ac:dyDescent="0.2">
      <c r="B15" s="105" t="s">
        <v>195</v>
      </c>
      <c r="C15" s="106" t="s">
        <v>196</v>
      </c>
      <c r="D15" s="107"/>
      <c r="E15" s="107"/>
    </row>
    <row r="16" spans="1:6" x14ac:dyDescent="0.2">
      <c r="B16" s="105" t="s">
        <v>197</v>
      </c>
      <c r="C16" s="106" t="s">
        <v>198</v>
      </c>
      <c r="D16" s="107"/>
      <c r="E16" s="107"/>
    </row>
    <row r="17" spans="2:5" x14ac:dyDescent="0.2">
      <c r="B17" s="105" t="s">
        <v>199</v>
      </c>
      <c r="C17" s="106" t="s">
        <v>200</v>
      </c>
      <c r="D17" s="107"/>
      <c r="E17" s="107"/>
    </row>
    <row r="18" spans="2:5" x14ac:dyDescent="0.2">
      <c r="B18" s="105" t="s">
        <v>201</v>
      </c>
      <c r="C18" s="106" t="s">
        <v>202</v>
      </c>
      <c r="D18" s="107"/>
      <c r="E18" s="107"/>
    </row>
    <row r="19" spans="2:5" x14ac:dyDescent="0.2">
      <c r="B19" s="105" t="s">
        <v>203</v>
      </c>
      <c r="C19" s="106" t="s">
        <v>204</v>
      </c>
      <c r="D19" s="107"/>
      <c r="E19" s="107"/>
    </row>
    <row r="20" spans="2:5" x14ac:dyDescent="0.2">
      <c r="B20" s="105" t="s">
        <v>205</v>
      </c>
      <c r="C20" s="106" t="s">
        <v>206</v>
      </c>
      <c r="D20" s="107"/>
      <c r="E20" s="107"/>
    </row>
    <row r="21" spans="2:5" x14ac:dyDescent="0.2">
      <c r="B21" s="105" t="s">
        <v>207</v>
      </c>
      <c r="C21" s="106" t="s">
        <v>208</v>
      </c>
      <c r="D21" s="107"/>
      <c r="E21" s="107"/>
    </row>
    <row r="22" spans="2:5" x14ac:dyDescent="0.2">
      <c r="B22" s="105" t="s">
        <v>209</v>
      </c>
      <c r="C22" s="106" t="s">
        <v>210</v>
      </c>
      <c r="D22" s="107"/>
      <c r="E22" s="107"/>
    </row>
    <row r="23" spans="2:5" x14ac:dyDescent="0.2">
      <c r="B23" s="105" t="s">
        <v>211</v>
      </c>
      <c r="C23" s="106" t="s">
        <v>212</v>
      </c>
      <c r="D23" s="107"/>
      <c r="E23" s="107"/>
    </row>
    <row r="24" spans="2:5" ht="15" x14ac:dyDescent="0.25">
      <c r="B24" s="108" t="s">
        <v>213</v>
      </c>
      <c r="C24" s="103" t="s">
        <v>214</v>
      </c>
      <c r="D24" s="109">
        <f>SUM(D13:D23)</f>
        <v>0</v>
      </c>
      <c r="E24" s="110">
        <f>SUM(E13:E23)</f>
        <v>0</v>
      </c>
    </row>
    <row r="25" spans="2:5" ht="7.5" customHeight="1" x14ac:dyDescent="0.2"/>
    <row r="26" spans="2:5" ht="15" x14ac:dyDescent="0.25">
      <c r="C26" s="111" t="s">
        <v>215</v>
      </c>
      <c r="D26" s="112" t="str">
        <f>IF(D24&lt;(D13+D14)/2,"ENTREPRISE EN DIFFICULTE","ENTREPRISE NON EN DIFFICULTE")</f>
        <v>ENTREPRISE NON EN DIFFICULTE</v>
      </c>
    </row>
    <row r="28" spans="2:5" ht="15" x14ac:dyDescent="0.25">
      <c r="C28" s="102" t="s">
        <v>188</v>
      </c>
      <c r="D28" s="103" t="s">
        <v>189</v>
      </c>
      <c r="E28" s="104" t="s">
        <v>190</v>
      </c>
    </row>
    <row r="29" spans="2:5" s="113" customFormat="1" x14ac:dyDescent="0.25">
      <c r="B29" s="114" t="s">
        <v>216</v>
      </c>
      <c r="C29" s="115" t="s">
        <v>217</v>
      </c>
      <c r="D29" s="116"/>
      <c r="E29" s="116"/>
    </row>
    <row r="30" spans="2:5" s="113" customFormat="1" x14ac:dyDescent="0.25">
      <c r="B30" s="114" t="s">
        <v>218</v>
      </c>
      <c r="C30" s="115" t="s">
        <v>219</v>
      </c>
      <c r="D30" s="116"/>
      <c r="E30" s="116"/>
    </row>
    <row r="31" spans="2:5" s="113" customFormat="1" ht="28.5" x14ac:dyDescent="0.25">
      <c r="B31" s="114" t="s">
        <v>220</v>
      </c>
      <c r="C31" s="115" t="s">
        <v>221</v>
      </c>
      <c r="D31" s="116"/>
      <c r="E31" s="116"/>
    </row>
    <row r="32" spans="2:5" s="113" customFormat="1" ht="28.5" x14ac:dyDescent="0.25">
      <c r="B32" s="114" t="s">
        <v>222</v>
      </c>
      <c r="C32" s="115" t="s">
        <v>223</v>
      </c>
      <c r="D32" s="116"/>
      <c r="E32" s="116"/>
    </row>
    <row r="33" spans="2:5" s="113" customFormat="1" ht="15" x14ac:dyDescent="0.25">
      <c r="B33" s="117" t="s">
        <v>224</v>
      </c>
      <c r="C33" s="118"/>
      <c r="D33" s="119">
        <f>SUM(D29:D32)</f>
        <v>0</v>
      </c>
      <c r="E33" s="120">
        <f>SUM(E29:E32)</f>
        <v>0</v>
      </c>
    </row>
    <row r="34" spans="2:5" s="113" customFormat="1" ht="15" x14ac:dyDescent="0.25">
      <c r="B34" s="121" t="s">
        <v>225</v>
      </c>
      <c r="C34" s="122"/>
      <c r="D34" s="123" t="str">
        <f>IFERROR(D33/D24,"")</f>
        <v/>
      </c>
      <c r="E34" s="124" t="str">
        <f>IFERROR(E33/E24,"")</f>
        <v/>
      </c>
    </row>
    <row r="35" spans="2:5" ht="7.5" customHeight="1" x14ac:dyDescent="0.2"/>
    <row r="36" spans="2:5" ht="15" x14ac:dyDescent="0.25">
      <c r="C36" s="102" t="s">
        <v>188</v>
      </c>
      <c r="D36" s="103" t="s">
        <v>189</v>
      </c>
      <c r="E36" s="104" t="s">
        <v>190</v>
      </c>
    </row>
    <row r="37" spans="2:5" s="113" customFormat="1" x14ac:dyDescent="0.25">
      <c r="B37" s="114" t="s">
        <v>226</v>
      </c>
      <c r="C37" s="115" t="s">
        <v>227</v>
      </c>
      <c r="D37" s="116"/>
      <c r="E37" s="116"/>
    </row>
    <row r="38" spans="2:5" s="113" customFormat="1" x14ac:dyDescent="0.25">
      <c r="B38" s="114" t="s">
        <v>228</v>
      </c>
      <c r="C38" s="115" t="s">
        <v>229</v>
      </c>
      <c r="D38" s="116"/>
      <c r="E38" s="116"/>
    </row>
    <row r="39" spans="2:5" s="113" customFormat="1" x14ac:dyDescent="0.25">
      <c r="B39" s="114" t="s">
        <v>230</v>
      </c>
      <c r="C39" s="115" t="s">
        <v>231</v>
      </c>
      <c r="D39" s="116"/>
      <c r="E39" s="116"/>
    </row>
    <row r="40" spans="2:5" s="113" customFormat="1" ht="28.5" x14ac:dyDescent="0.25">
      <c r="B40" s="114" t="s">
        <v>232</v>
      </c>
      <c r="C40" s="115" t="s">
        <v>233</v>
      </c>
      <c r="D40" s="116"/>
      <c r="E40" s="116"/>
    </row>
    <row r="41" spans="2:5" s="113" customFormat="1" ht="28.5" x14ac:dyDescent="0.25">
      <c r="B41" s="114" t="s">
        <v>234</v>
      </c>
      <c r="C41" s="115" t="s">
        <v>235</v>
      </c>
      <c r="D41" s="116"/>
      <c r="E41" s="116"/>
    </row>
    <row r="42" spans="2:5" s="113" customFormat="1" x14ac:dyDescent="0.25">
      <c r="B42" s="114" t="s">
        <v>236</v>
      </c>
      <c r="C42" s="115" t="s">
        <v>237</v>
      </c>
      <c r="D42" s="116"/>
      <c r="E42" s="116"/>
    </row>
    <row r="43" spans="2:5" s="113" customFormat="1" x14ac:dyDescent="0.25">
      <c r="B43" s="114" t="s">
        <v>238</v>
      </c>
      <c r="C43" s="115" t="s">
        <v>239</v>
      </c>
      <c r="D43" s="116"/>
      <c r="E43" s="116"/>
    </row>
    <row r="44" spans="2:5" s="113" customFormat="1" x14ac:dyDescent="0.25">
      <c r="B44" s="114" t="s">
        <v>240</v>
      </c>
      <c r="C44" s="115" t="s">
        <v>241</v>
      </c>
      <c r="D44" s="116"/>
      <c r="E44" s="116"/>
    </row>
    <row r="45" spans="2:5" s="113" customFormat="1" x14ac:dyDescent="0.25">
      <c r="B45" s="114" t="s">
        <v>242</v>
      </c>
      <c r="C45" s="115" t="s">
        <v>243</v>
      </c>
      <c r="D45" s="116"/>
      <c r="E45" s="116"/>
    </row>
    <row r="46" spans="2:5" s="113" customFormat="1" ht="15" x14ac:dyDescent="0.25">
      <c r="B46" s="117" t="s">
        <v>244</v>
      </c>
      <c r="C46" s="118"/>
      <c r="D46" s="119">
        <f>D37-SUM(D38:D45)</f>
        <v>0</v>
      </c>
      <c r="E46" s="120">
        <f>E37-SUM(E38:E45)</f>
        <v>0</v>
      </c>
    </row>
    <row r="47" spans="2:5" s="113" customFormat="1" x14ac:dyDescent="0.25">
      <c r="B47" s="114" t="s">
        <v>245</v>
      </c>
      <c r="C47" s="115" t="s">
        <v>246</v>
      </c>
      <c r="D47" s="116"/>
      <c r="E47" s="116"/>
    </row>
    <row r="48" spans="2:5" s="113" customFormat="1" ht="30" x14ac:dyDescent="0.25">
      <c r="B48" s="121" t="s">
        <v>247</v>
      </c>
      <c r="C48" s="122"/>
      <c r="D48" s="123" t="str">
        <f>IFERROR(D46/D47,"")</f>
        <v/>
      </c>
      <c r="E48" s="124" t="str">
        <f>IFERROR(E46/E47,"")</f>
        <v/>
      </c>
    </row>
    <row r="49" spans="1:6" ht="7.5" customHeight="1" x14ac:dyDescent="0.2"/>
    <row r="50" spans="1:6" ht="15" x14ac:dyDescent="0.25">
      <c r="C50" s="111" t="s">
        <v>248</v>
      </c>
      <c r="D50" s="112" t="str">
        <f>IF(AND(D34&gt;7.5,E34&gt;7.5,D48&lt;1,E48,1),"ENTREPRISE EN DIFFICULTE","ENTREPRISE NON EN DIFFICULTE")</f>
        <v>ENTREPRISE NON EN DIFFICULTE</v>
      </c>
    </row>
    <row r="52" spans="1:6" s="3" customFormat="1" ht="39" customHeight="1" x14ac:dyDescent="0.2">
      <c r="A52" s="398" t="s">
        <v>346</v>
      </c>
      <c r="B52" s="398"/>
      <c r="C52" s="398"/>
      <c r="D52" s="398"/>
      <c r="E52" s="398"/>
      <c r="F52" s="398"/>
    </row>
    <row r="53" spans="1:6" s="237" customFormat="1" x14ac:dyDescent="0.2"/>
    <row r="54" spans="1:6" s="237" customFormat="1" ht="15" x14ac:dyDescent="0.2">
      <c r="B54" s="238" t="s">
        <v>249</v>
      </c>
      <c r="C54" s="239"/>
      <c r="D54" s="240" t="s">
        <v>250</v>
      </c>
      <c r="E54" s="399"/>
      <c r="F54" s="400"/>
    </row>
    <row r="55" spans="1:6" s="237" customFormat="1" ht="39" customHeight="1" x14ac:dyDescent="0.2">
      <c r="B55" s="401" t="s">
        <v>251</v>
      </c>
      <c r="C55" s="401"/>
      <c r="D55" s="401"/>
      <c r="E55" s="401"/>
      <c r="F55" s="401"/>
    </row>
    <row r="56" spans="1:6" s="241" customFormat="1" ht="15.6" customHeight="1" x14ac:dyDescent="0.25">
      <c r="B56" s="242" t="s">
        <v>347</v>
      </c>
      <c r="D56" s="243"/>
      <c r="E56" s="243"/>
      <c r="F56" s="243"/>
    </row>
    <row r="57" spans="1:6" s="241" customFormat="1" ht="7.7" customHeight="1" x14ac:dyDescent="0.25">
      <c r="B57" s="242"/>
      <c r="D57" s="243"/>
      <c r="E57" s="243"/>
      <c r="F57" s="243"/>
    </row>
    <row r="58" spans="1:6" s="241" customFormat="1" ht="19.7" customHeight="1" x14ac:dyDescent="0.25">
      <c r="B58" s="244" t="s">
        <v>252</v>
      </c>
      <c r="D58" s="243"/>
      <c r="E58" s="243"/>
      <c r="F58" s="243"/>
    </row>
    <row r="59" spans="1:6" s="237" customFormat="1" ht="19.350000000000001" customHeight="1" x14ac:dyDescent="0.25">
      <c r="B59" s="245" t="s">
        <v>348</v>
      </c>
      <c r="D59" s="245"/>
      <c r="E59" s="245"/>
      <c r="F59" s="245"/>
    </row>
    <row r="60" spans="1:6" s="237" customFormat="1" ht="3.95" customHeight="1" x14ac:dyDescent="0.2">
      <c r="B60" s="245"/>
      <c r="D60" s="245"/>
      <c r="E60" s="245"/>
      <c r="F60" s="245"/>
    </row>
    <row r="61" spans="1:6" s="237" customFormat="1" ht="15.6" customHeight="1" x14ac:dyDescent="0.2">
      <c r="B61" s="245" t="s">
        <v>349</v>
      </c>
      <c r="D61" s="245"/>
      <c r="E61" s="245"/>
      <c r="F61" s="245"/>
    </row>
    <row r="62" spans="1:6" s="237" customFormat="1" ht="6.95" customHeight="1" x14ac:dyDescent="0.2">
      <c r="B62" s="245"/>
      <c r="D62" s="245"/>
      <c r="E62" s="245"/>
      <c r="F62" s="245"/>
    </row>
    <row r="63" spans="1:6" s="237" customFormat="1" ht="12" customHeight="1" x14ac:dyDescent="0.25">
      <c r="C63" s="244" t="s">
        <v>253</v>
      </c>
    </row>
    <row r="64" spans="1:6" s="237" customFormat="1" ht="3.95" customHeight="1" x14ac:dyDescent="0.2"/>
    <row r="65" spans="1:7" s="237" customFormat="1" ht="30" customHeight="1" x14ac:dyDescent="0.2">
      <c r="B65" s="246"/>
      <c r="C65" s="394" t="s">
        <v>350</v>
      </c>
      <c r="D65" s="394"/>
      <c r="E65" s="394"/>
      <c r="F65" s="394"/>
    </row>
    <row r="66" spans="1:7" s="237" customFormat="1" ht="6.6" customHeight="1" x14ac:dyDescent="0.2"/>
    <row r="67" spans="1:7" s="237" customFormat="1" x14ac:dyDescent="0.2">
      <c r="B67" s="247"/>
      <c r="C67" s="247"/>
      <c r="D67" s="247"/>
      <c r="E67" s="247"/>
      <c r="F67" s="247"/>
    </row>
    <row r="68" spans="1:7" s="237" customFormat="1" ht="295.7" customHeight="1" x14ac:dyDescent="0.2">
      <c r="B68" s="395" t="s">
        <v>351</v>
      </c>
      <c r="C68" s="396"/>
      <c r="D68" s="396"/>
      <c r="E68" s="396"/>
      <c r="F68" s="397"/>
    </row>
    <row r="69" spans="1:7" s="237" customFormat="1" ht="27.75" customHeight="1" x14ac:dyDescent="0.2">
      <c r="B69" s="240"/>
      <c r="G69" s="248"/>
    </row>
    <row r="70" spans="1:7" s="237" customFormat="1" ht="15" x14ac:dyDescent="0.2">
      <c r="B70" s="249" t="s">
        <v>254</v>
      </c>
      <c r="C70" s="250"/>
      <c r="D70" s="249" t="s">
        <v>255</v>
      </c>
      <c r="E70" s="250"/>
      <c r="G70" s="251"/>
    </row>
    <row r="71" spans="1:7" s="237" customFormat="1" ht="37.5" customHeight="1" x14ac:dyDescent="0.2">
      <c r="A71" s="252"/>
      <c r="B71" s="253"/>
      <c r="C71" s="254"/>
      <c r="D71" s="253"/>
      <c r="E71" s="254"/>
      <c r="F71" s="252"/>
      <c r="G71" s="251"/>
    </row>
  </sheetData>
  <mergeCells count="9">
    <mergeCell ref="E2:E7"/>
    <mergeCell ref="C5:D5"/>
    <mergeCell ref="C8:D8"/>
    <mergeCell ref="C65:F65"/>
    <mergeCell ref="B68:F68"/>
    <mergeCell ref="A10:F10"/>
    <mergeCell ref="A52:F52"/>
    <mergeCell ref="E54:F54"/>
    <mergeCell ref="B55:F55"/>
  </mergeCells>
  <conditionalFormatting sqref="D26">
    <cfRule type="expression" dxfId="5" priority="1" stopIfTrue="1">
      <formula>NOT(ISERROR(SEARCH("ENTREPRISE EN DIFFICULTE",D26)))</formula>
    </cfRule>
  </conditionalFormatting>
  <conditionalFormatting sqref="D50">
    <cfRule type="expression" dxfId="4" priority="4" stopIfTrue="1">
      <formula>NOT(ISERROR(SEARCH("ENTREPRISE EN DIFFICULTE",D50)))</formula>
    </cfRule>
  </conditionalFormatting>
  <conditionalFormatting sqref="D34:E34">
    <cfRule type="cellIs" dxfId="3" priority="2" stopIfTrue="1" operator="greaterThan">
      <formula>7.5</formula>
    </cfRule>
  </conditionalFormatting>
  <conditionalFormatting sqref="D48:E48">
    <cfRule type="cellIs" dxfId="2" priority="3" stopIfTrue="1" operator="lessThan">
      <formula>1</formula>
    </cfRule>
  </conditionalFormatting>
  <printOptions horizontalCentered="1" verticalCentered="1"/>
  <pageMargins left="0.31496062992125984" right="0.31496062992125984" top="0.55118110236220474" bottom="0.55118110236220474" header="0.31496062992125984" footer="0.31496062992125984"/>
  <pageSetup paperSize="9" scale="49"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ltText="">
                <anchor moveWithCells="1">
                  <from>
                    <xdr:col>0</xdr:col>
                    <xdr:colOff>561975</xdr:colOff>
                    <xdr:row>55</xdr:row>
                    <xdr:rowOff>28575</xdr:rowOff>
                  </from>
                  <to>
                    <xdr:col>1</xdr:col>
                    <xdr:colOff>142875</xdr:colOff>
                    <xdr:row>56</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0</xdr:col>
                    <xdr:colOff>561975</xdr:colOff>
                    <xdr:row>58</xdr:row>
                    <xdr:rowOff>47625</xdr:rowOff>
                  </from>
                  <to>
                    <xdr:col>1</xdr:col>
                    <xdr:colOff>142875</xdr:colOff>
                    <xdr:row>59</xdr:row>
                    <xdr:rowOff>28575</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0</xdr:col>
                    <xdr:colOff>561975</xdr:colOff>
                    <xdr:row>60</xdr:row>
                    <xdr:rowOff>47625</xdr:rowOff>
                  </from>
                  <to>
                    <xdr:col>1</xdr:col>
                    <xdr:colOff>142875</xdr:colOff>
                    <xdr:row>61</xdr:row>
                    <xdr:rowOff>9525</xdr:rowOff>
                  </to>
                </anchor>
              </controlPr>
            </control>
          </mc:Choice>
        </mc:AlternateContent>
        <mc:AlternateContent xmlns:mc="http://schemas.openxmlformats.org/markup-compatibility/2006">
          <mc:Choice Requires="x14">
            <control shapeId="7172" r:id="rId7" name="Option Button 4">
              <controlPr defaultSize="0" autoFill="0" autoLine="0" autoPict="0" altText="">
                <anchor moveWithCells="1">
                  <from>
                    <xdr:col>1</xdr:col>
                    <xdr:colOff>1333500</xdr:colOff>
                    <xdr:row>64</xdr:row>
                    <xdr:rowOff>38100</xdr:rowOff>
                  </from>
                  <to>
                    <xdr:col>1</xdr:col>
                    <xdr:colOff>1666875</xdr:colOff>
                    <xdr:row>64</xdr:row>
                    <xdr:rowOff>266700</xdr:rowOff>
                  </to>
                </anchor>
              </controlPr>
            </control>
          </mc:Choice>
        </mc:AlternateContent>
        <mc:AlternateContent xmlns:mc="http://schemas.openxmlformats.org/markup-compatibility/2006">
          <mc:Choice Requires="x14">
            <control shapeId="7173" r:id="rId8" name="Option Button 5">
              <controlPr defaultSize="0" autoFill="0" autoLine="0" autoPict="0" altText="">
                <anchor moveWithCells="1">
                  <from>
                    <xdr:col>1</xdr:col>
                    <xdr:colOff>1333500</xdr:colOff>
                    <xdr:row>64</xdr:row>
                    <xdr:rowOff>38100</xdr:rowOff>
                  </from>
                  <to>
                    <xdr:col>1</xdr:col>
                    <xdr:colOff>1666875</xdr:colOff>
                    <xdr:row>64</xdr:row>
                    <xdr:rowOff>266700</xdr:rowOff>
                  </to>
                </anchor>
              </controlPr>
            </control>
          </mc:Choice>
        </mc:AlternateContent>
        <mc:AlternateContent xmlns:mc="http://schemas.openxmlformats.org/markup-compatibility/2006">
          <mc:Choice Requires="x14">
            <control shapeId="7174" r:id="rId9" name="Option Button 6">
              <controlPr defaultSize="0" autoFill="0" autoLine="0" autoPict="0" altText="">
                <anchor moveWithCells="1">
                  <from>
                    <xdr:col>1</xdr:col>
                    <xdr:colOff>1333500</xdr:colOff>
                    <xdr:row>64</xdr:row>
                    <xdr:rowOff>38100</xdr:rowOff>
                  </from>
                  <to>
                    <xdr:col>1</xdr:col>
                    <xdr:colOff>1666875</xdr:colOff>
                    <xdr:row>64</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C856C-C043-454B-8E80-30993FCDD503}">
  <sheetPr>
    <tabColor theme="7" tint="0.59999389629810485"/>
    <pageSetUpPr fitToPage="1"/>
  </sheetPr>
  <dimension ref="A1:H33"/>
  <sheetViews>
    <sheetView workbookViewId="0">
      <selection activeCell="D7" sqref="D7"/>
    </sheetView>
  </sheetViews>
  <sheetFormatPr baseColWidth="10" defaultColWidth="11.42578125" defaultRowHeight="15" x14ac:dyDescent="0.25"/>
  <cols>
    <col min="1" max="1" width="11.42578125" style="255"/>
    <col min="2" max="2" width="24.42578125" style="255" customWidth="1"/>
    <col min="3" max="3" width="30.5703125" style="255" customWidth="1"/>
    <col min="4" max="4" width="43.85546875" style="255" customWidth="1"/>
    <col min="5" max="6" width="30.5703125" style="255" customWidth="1"/>
    <col min="7" max="7" width="17" style="255" customWidth="1"/>
    <col min="8" max="16384" width="11.42578125" style="255"/>
  </cols>
  <sheetData>
    <row r="1" spans="1:7" ht="124.5" customHeight="1" x14ac:dyDescent="0.25"/>
    <row r="2" spans="1:7" ht="26.25" x14ac:dyDescent="0.25">
      <c r="A2" s="402" t="s">
        <v>352</v>
      </c>
      <c r="B2" s="402"/>
      <c r="C2" s="402"/>
      <c r="D2" s="402"/>
      <c r="E2" s="402"/>
      <c r="F2" s="402"/>
    </row>
    <row r="4" spans="1:7" ht="15.75" x14ac:dyDescent="0.25">
      <c r="B4" s="256" t="s">
        <v>249</v>
      </c>
      <c r="C4" s="257"/>
      <c r="D4" s="258" t="s">
        <v>250</v>
      </c>
      <c r="E4" s="403"/>
      <c r="F4" s="404"/>
    </row>
    <row r="5" spans="1:7" ht="15.75" x14ac:dyDescent="0.25">
      <c r="B5" s="405" t="s">
        <v>353</v>
      </c>
      <c r="C5" s="405"/>
      <c r="D5" s="405"/>
      <c r="E5" s="405"/>
      <c r="F5" s="405"/>
      <c r="G5" s="259"/>
    </row>
    <row r="6" spans="1:7" s="260" customFormat="1" ht="20.100000000000001" customHeight="1" x14ac:dyDescent="0.25">
      <c r="B6" s="261" t="s">
        <v>354</v>
      </c>
      <c r="D6" s="262"/>
      <c r="E6" s="262"/>
      <c r="F6" s="262"/>
    </row>
    <row r="7" spans="1:7" ht="20.100000000000001" customHeight="1" x14ac:dyDescent="0.25">
      <c r="B7" s="263" t="s">
        <v>355</v>
      </c>
      <c r="D7" s="263"/>
      <c r="E7" s="263"/>
      <c r="F7" s="263"/>
      <c r="G7" s="263"/>
    </row>
    <row r="8" spans="1:7" x14ac:dyDescent="0.25">
      <c r="B8" s="255" t="s">
        <v>356</v>
      </c>
    </row>
    <row r="9" spans="1:7" x14ac:dyDescent="0.25">
      <c r="B9" s="406" t="s">
        <v>357</v>
      </c>
      <c r="C9" s="406"/>
      <c r="D9" s="406"/>
      <c r="E9" s="406"/>
      <c r="F9" s="406"/>
    </row>
    <row r="10" spans="1:7" ht="46.5" customHeight="1" x14ac:dyDescent="0.25">
      <c r="B10" s="407"/>
      <c r="C10" s="407"/>
      <c r="D10" s="407"/>
      <c r="E10" s="407"/>
      <c r="F10" s="407"/>
    </row>
    <row r="11" spans="1:7" ht="30" x14ac:dyDescent="0.25">
      <c r="B11" s="264" t="s">
        <v>358</v>
      </c>
      <c r="C11" s="265" t="s">
        <v>359</v>
      </c>
      <c r="D11" s="265" t="s">
        <v>360</v>
      </c>
      <c r="E11" s="266" t="s">
        <v>361</v>
      </c>
      <c r="F11" s="266" t="s">
        <v>362</v>
      </c>
    </row>
    <row r="12" spans="1:7" x14ac:dyDescent="0.25">
      <c r="B12" s="267"/>
      <c r="C12" s="268"/>
      <c r="D12" s="269"/>
      <c r="E12" s="270"/>
      <c r="F12" s="270"/>
    </row>
    <row r="13" spans="1:7" x14ac:dyDescent="0.25">
      <c r="B13" s="267"/>
      <c r="C13" s="268"/>
      <c r="D13" s="269"/>
      <c r="E13" s="270"/>
      <c r="F13" s="270"/>
    </row>
    <row r="14" spans="1:7" x14ac:dyDescent="0.25">
      <c r="B14" s="267"/>
      <c r="C14" s="268"/>
      <c r="D14" s="269"/>
      <c r="E14" s="270"/>
      <c r="F14" s="270"/>
    </row>
    <row r="15" spans="1:7" x14ac:dyDescent="0.25">
      <c r="B15" s="267"/>
      <c r="C15" s="268"/>
      <c r="D15" s="269"/>
      <c r="E15" s="270"/>
      <c r="F15" s="270"/>
    </row>
    <row r="16" spans="1:7" x14ac:dyDescent="0.25">
      <c r="B16" s="267"/>
      <c r="C16" s="268"/>
      <c r="D16" s="269"/>
      <c r="E16" s="270"/>
      <c r="F16" s="270"/>
    </row>
    <row r="17" spans="1:8" x14ac:dyDescent="0.25">
      <c r="B17" s="267"/>
      <c r="C17" s="268"/>
      <c r="D17" s="269"/>
      <c r="E17" s="270"/>
      <c r="F17" s="270"/>
    </row>
    <row r="18" spans="1:8" x14ac:dyDescent="0.25">
      <c r="B18" s="267"/>
      <c r="C18" s="268"/>
      <c r="D18" s="269"/>
      <c r="E18" s="270"/>
      <c r="F18" s="270"/>
    </row>
    <row r="19" spans="1:8" x14ac:dyDescent="0.25">
      <c r="B19" s="267"/>
      <c r="C19" s="267"/>
      <c r="D19" s="271"/>
      <c r="E19" s="272"/>
      <c r="F19" s="270"/>
    </row>
    <row r="20" spans="1:8" x14ac:dyDescent="0.25">
      <c r="D20" s="273" t="s">
        <v>91</v>
      </c>
      <c r="E20" s="274">
        <f>SUM(E12:E19)</f>
        <v>0</v>
      </c>
      <c r="F20" s="275">
        <f>SUM(F12:F19)</f>
        <v>0</v>
      </c>
    </row>
    <row r="21" spans="1:8" s="276" customFormat="1" x14ac:dyDescent="0.25">
      <c r="B21" s="277"/>
      <c r="C21" s="277"/>
      <c r="D21" s="277"/>
      <c r="E21" s="277"/>
      <c r="F21" s="277"/>
    </row>
    <row r="22" spans="1:8" ht="78" customHeight="1" x14ac:dyDescent="0.25">
      <c r="B22" s="408" t="s">
        <v>363</v>
      </c>
      <c r="C22" s="409"/>
      <c r="D22" s="409"/>
      <c r="E22" s="409"/>
      <c r="F22" s="410"/>
    </row>
    <row r="23" spans="1:8" ht="15.75" x14ac:dyDescent="0.25">
      <c r="B23" s="278"/>
      <c r="H23" s="279"/>
    </row>
    <row r="24" spans="1:8" ht="15.75" x14ac:dyDescent="0.25">
      <c r="B24" s="258" t="s">
        <v>254</v>
      </c>
      <c r="C24" s="280"/>
      <c r="D24" s="258" t="s">
        <v>255</v>
      </c>
      <c r="E24" s="280"/>
      <c r="H24" s="281"/>
    </row>
    <row r="25" spans="1:8" ht="15.75" x14ac:dyDescent="0.25">
      <c r="A25" s="282"/>
      <c r="B25" s="283"/>
      <c r="C25" s="284"/>
      <c r="D25" s="283"/>
      <c r="E25" s="284"/>
      <c r="F25" s="282"/>
      <c r="H25" s="281"/>
    </row>
    <row r="27" spans="1:8" x14ac:dyDescent="0.25">
      <c r="B27" s="285" t="s">
        <v>364</v>
      </c>
    </row>
    <row r="28" spans="1:8" x14ac:dyDescent="0.25">
      <c r="B28" s="285"/>
    </row>
    <row r="29" spans="1:8" ht="15.75" x14ac:dyDescent="0.25">
      <c r="B29" s="286" t="s">
        <v>360</v>
      </c>
      <c r="C29" s="258"/>
    </row>
    <row r="30" spans="1:8" x14ac:dyDescent="0.25">
      <c r="C30" s="287" t="s">
        <v>365</v>
      </c>
      <c r="D30" s="288" t="s">
        <v>366</v>
      </c>
    </row>
    <row r="31" spans="1:8" x14ac:dyDescent="0.25">
      <c r="C31" s="287" t="s">
        <v>367</v>
      </c>
      <c r="D31" s="288" t="s">
        <v>368</v>
      </c>
    </row>
    <row r="32" spans="1:8" x14ac:dyDescent="0.25">
      <c r="C32" s="287" t="s">
        <v>369</v>
      </c>
      <c r="D32" s="288" t="s">
        <v>370</v>
      </c>
    </row>
    <row r="33" spans="3:4" x14ac:dyDescent="0.25">
      <c r="C33" s="287" t="s">
        <v>371</v>
      </c>
      <c r="D33" s="288" t="s">
        <v>372</v>
      </c>
    </row>
  </sheetData>
  <mergeCells count="5">
    <mergeCell ref="A2:F2"/>
    <mergeCell ref="E4:F4"/>
    <mergeCell ref="B5:F5"/>
    <mergeCell ref="B9:F10"/>
    <mergeCell ref="B22:F22"/>
  </mergeCells>
  <dataValidations count="1">
    <dataValidation type="list" allowBlank="1" showInputMessage="1" showErrorMessage="1" sqref="D12:D19" xr:uid="{F0C41C3E-519E-47DA-9F4D-90A1F20B8057}">
      <formula1>$C$30:$C$33</formula1>
    </dataValidation>
  </dataValidations>
  <hyperlinks>
    <hyperlink ref="B27" r:id="rId1" display="Consulter la référence : http://data.europa.eu/eli/reg/2013/1407/oj " xr:uid="{76C8759F-27C5-4FCF-880D-1DFB4E5F993A}"/>
  </hyperlinks>
  <pageMargins left="0.70866141732283472" right="0.70866141732283472" top="0.74803149606299213" bottom="0.74803149606299213" header="0.31496062992125984" footer="0.31496062992125984"/>
  <pageSetup paperSize="9" scale="68"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Option Button 1">
              <controlPr defaultSize="0" autoFill="0" autoLine="0" autoPict="0" altText="">
                <anchor moveWithCells="1">
                  <from>
                    <xdr:col>0</xdr:col>
                    <xdr:colOff>561975</xdr:colOff>
                    <xdr:row>5</xdr:row>
                    <xdr:rowOff>28575</xdr:rowOff>
                  </from>
                  <to>
                    <xdr:col>1</xdr:col>
                    <xdr:colOff>104775</xdr:colOff>
                    <xdr:row>6</xdr:row>
                    <xdr:rowOff>47625</xdr:rowOff>
                  </to>
                </anchor>
              </controlPr>
            </control>
          </mc:Choice>
        </mc:AlternateContent>
        <mc:AlternateContent xmlns:mc="http://schemas.openxmlformats.org/markup-compatibility/2006">
          <mc:Choice Requires="x14">
            <control shapeId="10242" r:id="rId6" name="Option Button 2">
              <controlPr defaultSize="0" autoFill="0" autoLine="0" autoPict="0">
                <anchor moveWithCells="1">
                  <from>
                    <xdr:col>0</xdr:col>
                    <xdr:colOff>561975</xdr:colOff>
                    <xdr:row>6</xdr:row>
                    <xdr:rowOff>47625</xdr:rowOff>
                  </from>
                  <to>
                    <xdr:col>1</xdr:col>
                    <xdr:colOff>104775</xdr:colOff>
                    <xdr:row>7</xdr:row>
                    <xdr:rowOff>85725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U74"/>
  <sheetViews>
    <sheetView showGridLines="0" topLeftCell="A18" zoomScaleNormal="100" workbookViewId="0">
      <selection activeCell="B38" sqref="B38"/>
    </sheetView>
  </sheetViews>
  <sheetFormatPr baseColWidth="10" defaultColWidth="11" defaultRowHeight="12.75" x14ac:dyDescent="0.2"/>
  <cols>
    <col min="1" max="1" width="64.5703125" style="125" bestFit="1" customWidth="1"/>
    <col min="2" max="2" width="11.140625" style="125" bestFit="1" customWidth="1"/>
    <col min="3" max="3" width="12.5703125" style="125" customWidth="1"/>
    <col min="4" max="6" width="11.140625" style="125" bestFit="1" customWidth="1"/>
    <col min="7" max="7" width="12.140625" style="125" bestFit="1" customWidth="1"/>
    <col min="8" max="8" width="11" style="125" customWidth="1"/>
    <col min="9" max="13" width="20" style="125" customWidth="1"/>
    <col min="14" max="14" width="9" style="125" customWidth="1"/>
    <col min="15" max="20" width="11" style="125" customWidth="1"/>
    <col min="21" max="21" width="26.28515625" style="125" customWidth="1"/>
    <col min="22" max="22" width="11" style="125" customWidth="1"/>
    <col min="23" max="16384" width="11" style="125"/>
  </cols>
  <sheetData>
    <row r="1" spans="1:8" s="84" customFormat="1" ht="6.75" x14ac:dyDescent="0.15">
      <c r="A1" s="80"/>
      <c r="B1" s="81"/>
      <c r="C1" s="82"/>
      <c r="D1" s="82"/>
      <c r="E1" s="83"/>
    </row>
    <row r="2" spans="1:8" s="3" customFormat="1" ht="123" customHeight="1" x14ac:dyDescent="0.2">
      <c r="A2" s="39">
        <v>1</v>
      </c>
      <c r="B2" s="43"/>
      <c r="C2" s="387" t="s">
        <v>394</v>
      </c>
      <c r="D2" s="387"/>
      <c r="E2" s="387"/>
      <c r="F2" s="387"/>
      <c r="G2" s="387"/>
      <c r="H2" s="387"/>
    </row>
    <row r="3" spans="1:8" s="84" customFormat="1" ht="6.75" x14ac:dyDescent="0.15">
      <c r="A3" s="80"/>
      <c r="B3" s="81"/>
      <c r="C3" s="82"/>
      <c r="D3" s="82"/>
      <c r="E3" s="83"/>
    </row>
    <row r="4" spans="1:8" s="3" customFormat="1" ht="23.25" x14ac:dyDescent="0.2">
      <c r="A4" s="6" t="s">
        <v>256</v>
      </c>
      <c r="B4" s="6"/>
      <c r="C4" s="6"/>
      <c r="D4" s="6"/>
      <c r="E4" s="6"/>
      <c r="F4" s="6"/>
      <c r="G4" s="6"/>
    </row>
    <row r="6" spans="1:8" x14ac:dyDescent="0.2">
      <c r="A6" s="126" t="s">
        <v>257</v>
      </c>
      <c r="B6" s="127">
        <v>0.25</v>
      </c>
      <c r="C6" s="128"/>
    </row>
    <row r="7" spans="1:8" x14ac:dyDescent="0.2">
      <c r="A7" s="126" t="s">
        <v>258</v>
      </c>
      <c r="B7" s="129">
        <v>15</v>
      </c>
      <c r="C7" s="128" t="s">
        <v>259</v>
      </c>
      <c r="D7" s="130"/>
    </row>
    <row r="8" spans="1:8" x14ac:dyDescent="0.2">
      <c r="A8" s="126" t="s">
        <v>260</v>
      </c>
      <c r="B8" s="131">
        <v>0</v>
      </c>
      <c r="C8" s="128" t="s">
        <v>261</v>
      </c>
    </row>
    <row r="10" spans="1:8" s="3" customFormat="1" ht="23.25" x14ac:dyDescent="0.2">
      <c r="A10" s="6" t="s">
        <v>262</v>
      </c>
      <c r="B10" s="6"/>
      <c r="C10" s="6"/>
      <c r="D10" s="6"/>
      <c r="E10" s="6"/>
      <c r="F10" s="6"/>
      <c r="G10" s="6"/>
    </row>
    <row r="12" spans="1:8" x14ac:dyDescent="0.2">
      <c r="A12" s="126" t="s">
        <v>263</v>
      </c>
      <c r="B12" s="129"/>
    </row>
    <row r="13" spans="1:8" x14ac:dyDescent="0.2">
      <c r="A13" s="126" t="s">
        <v>264</v>
      </c>
      <c r="B13" s="129"/>
    </row>
    <row r="14" spans="1:8" x14ac:dyDescent="0.2">
      <c r="A14" s="126" t="s">
        <v>265</v>
      </c>
      <c r="B14" s="129"/>
      <c r="C14" s="125" t="s">
        <v>328</v>
      </c>
    </row>
    <row r="15" spans="1:8" x14ac:dyDescent="0.2">
      <c r="A15" s="126" t="s">
        <v>266</v>
      </c>
      <c r="B15" s="132"/>
    </row>
    <row r="17" spans="1:21" x14ac:dyDescent="0.2">
      <c r="A17" s="133" t="s">
        <v>267</v>
      </c>
      <c r="B17" s="134">
        <f>B12</f>
        <v>0</v>
      </c>
      <c r="C17" s="134">
        <f>B17+1</f>
        <v>1</v>
      </c>
      <c r="D17" s="134">
        <f>C17+1</f>
        <v>2</v>
      </c>
      <c r="E17" s="134">
        <f>D17+1</f>
        <v>3</v>
      </c>
      <c r="F17" s="134">
        <f>E17+1</f>
        <v>4</v>
      </c>
      <c r="G17" s="134" t="s">
        <v>91</v>
      </c>
    </row>
    <row r="18" spans="1:21" x14ac:dyDescent="0.2">
      <c r="A18" s="135" t="s">
        <v>268</v>
      </c>
      <c r="B18" s="221">
        <f>$G18*B$19</f>
        <v>0</v>
      </c>
      <c r="C18" s="136">
        <f>$G18*C$19</f>
        <v>0</v>
      </c>
      <c r="D18" s="136">
        <f>$G18*D$19</f>
        <v>0</v>
      </c>
      <c r="E18" s="136">
        <f>$G18*E$19</f>
        <v>0</v>
      </c>
      <c r="F18" s="136">
        <f>$G18*F$19</f>
        <v>0</v>
      </c>
      <c r="G18" s="136">
        <f>'C- Plan de financement'!C19</f>
        <v>0</v>
      </c>
    </row>
    <row r="19" spans="1:21" x14ac:dyDescent="0.2">
      <c r="A19" s="135" t="s">
        <v>269</v>
      </c>
      <c r="B19" s="137">
        <f>100%-IF(C17&gt;B13,0,C19)-IF(D17&gt;B13,0,D19)-IF(E17&gt;B13,0,E19)-IF(F17&gt;B13,0,F19)</f>
        <v>1</v>
      </c>
      <c r="C19" s="138"/>
      <c r="D19" s="138"/>
      <c r="E19" s="138"/>
      <c r="F19" s="138"/>
      <c r="G19" s="139"/>
    </row>
    <row r="21" spans="1:21" s="3" customFormat="1" ht="23.25" x14ac:dyDescent="0.2">
      <c r="A21" s="6" t="s">
        <v>327</v>
      </c>
      <c r="B21" s="6"/>
      <c r="C21" s="6"/>
      <c r="D21" s="6"/>
      <c r="E21" s="6"/>
      <c r="F21" s="6"/>
      <c r="G21" s="6"/>
    </row>
    <row r="22" spans="1:21" x14ac:dyDescent="0.2">
      <c r="U22" s="140" t="s">
        <v>270</v>
      </c>
    </row>
    <row r="23" spans="1:21" x14ac:dyDescent="0.2">
      <c r="A23" s="411" t="s">
        <v>271</v>
      </c>
      <c r="B23" s="141" t="s">
        <v>272</v>
      </c>
      <c r="C23" s="141" t="s">
        <v>272</v>
      </c>
      <c r="D23" s="141" t="s">
        <v>272</v>
      </c>
      <c r="E23" s="141" t="s">
        <v>272</v>
      </c>
      <c r="F23" s="141" t="s">
        <v>272</v>
      </c>
      <c r="G23" s="412" t="s">
        <v>91</v>
      </c>
    </row>
    <row r="24" spans="1:21" x14ac:dyDescent="0.2">
      <c r="A24" s="411"/>
      <c r="B24" s="142">
        <v>1</v>
      </c>
      <c r="C24" s="142">
        <v>2</v>
      </c>
      <c r="D24" s="142">
        <v>3</v>
      </c>
      <c r="E24" s="142">
        <v>4</v>
      </c>
      <c r="F24" s="142">
        <v>5</v>
      </c>
      <c r="G24" s="412"/>
      <c r="H24" s="143"/>
      <c r="I24" s="144"/>
      <c r="J24" s="144"/>
      <c r="K24" s="144"/>
      <c r="L24" s="144"/>
      <c r="M24" s="144"/>
      <c r="N24" s="144"/>
    </row>
    <row r="25" spans="1:21" x14ac:dyDescent="0.2">
      <c r="A25" s="145" t="s">
        <v>273</v>
      </c>
      <c r="B25" s="146">
        <f>B14</f>
        <v>0</v>
      </c>
      <c r="C25" s="146">
        <f>B25+1</f>
        <v>1</v>
      </c>
      <c r="D25" s="146">
        <f>C25+1</f>
        <v>2</v>
      </c>
      <c r="E25" s="146">
        <f>D25+1</f>
        <v>3</v>
      </c>
      <c r="F25" s="146">
        <f>E25+1</f>
        <v>4</v>
      </c>
      <c r="G25" s="146"/>
      <c r="H25" s="143"/>
      <c r="I25" s="144"/>
      <c r="J25" s="144"/>
      <c r="K25" s="144"/>
      <c r="L25" s="144"/>
      <c r="M25" s="144"/>
      <c r="N25" s="144"/>
    </row>
    <row r="26" spans="1:21" x14ac:dyDescent="0.2">
      <c r="A26" s="187" t="s">
        <v>292</v>
      </c>
      <c r="B26" s="188">
        <f>'A-Projet_régénération_tri_prépa'!$B$28</f>
        <v>0</v>
      </c>
      <c r="C26" s="188"/>
      <c r="D26" s="188"/>
      <c r="E26" s="188"/>
      <c r="F26" s="188"/>
      <c r="G26" s="174">
        <f t="shared" ref="G26:G32" si="0">SUM(B26:F26)</f>
        <v>0</v>
      </c>
      <c r="H26" s="143"/>
      <c r="I26" s="144"/>
      <c r="J26" s="144"/>
      <c r="K26" s="144"/>
      <c r="L26" s="144"/>
      <c r="M26" s="144"/>
      <c r="N26" s="144"/>
    </row>
    <row r="27" spans="1:21" x14ac:dyDescent="0.2">
      <c r="A27" s="147" t="s">
        <v>404</v>
      </c>
      <c r="B27" s="176">
        <f>B28-$B$26</f>
        <v>0</v>
      </c>
      <c r="C27" s="176">
        <f t="shared" ref="C27:F27" si="1">C28-$B$26</f>
        <v>0</v>
      </c>
      <c r="D27" s="176">
        <f t="shared" si="1"/>
        <v>0</v>
      </c>
      <c r="E27" s="176">
        <f t="shared" si="1"/>
        <v>0</v>
      </c>
      <c r="F27" s="176">
        <f t="shared" si="1"/>
        <v>0</v>
      </c>
      <c r="G27" s="174">
        <f t="shared" si="0"/>
        <v>0</v>
      </c>
      <c r="H27" s="143"/>
      <c r="I27" s="144"/>
      <c r="J27" s="144"/>
      <c r="K27" s="144"/>
      <c r="L27" s="144"/>
      <c r="M27" s="144"/>
      <c r="N27" s="144"/>
    </row>
    <row r="28" spans="1:21" x14ac:dyDescent="0.2">
      <c r="A28" s="213" t="s">
        <v>293</v>
      </c>
      <c r="B28" s="208">
        <f>'A-Projet_régénération_tri_prépa'!C28</f>
        <v>0</v>
      </c>
      <c r="C28" s="208">
        <f>'A-Projet_régénération_tri_prépa'!D28</f>
        <v>0</v>
      </c>
      <c r="D28" s="208">
        <f>'A-Projet_régénération_tri_prépa'!E28</f>
        <v>0</v>
      </c>
      <c r="E28" s="208">
        <f>'A-Projet_régénération_tri_prépa'!F28</f>
        <v>0</v>
      </c>
      <c r="F28" s="208">
        <f>'A-Projet_régénération_tri_prépa'!G28</f>
        <v>0</v>
      </c>
      <c r="G28" s="207">
        <f t="shared" si="0"/>
        <v>0</v>
      </c>
      <c r="H28" s="143"/>
      <c r="I28" s="144"/>
      <c r="J28" s="144"/>
      <c r="K28" s="144"/>
      <c r="L28" s="144"/>
      <c r="M28" s="144"/>
      <c r="N28" s="144"/>
    </row>
    <row r="29" spans="1:21" x14ac:dyDescent="0.2">
      <c r="A29" s="189" t="s">
        <v>294</v>
      </c>
      <c r="B29" s="190">
        <f>'A-Projet_régénération_tri_prépa'!$B$53</f>
        <v>0</v>
      </c>
      <c r="C29" s="190"/>
      <c r="D29" s="190"/>
      <c r="E29" s="190"/>
      <c r="F29" s="201"/>
      <c r="G29" s="203">
        <f t="shared" si="0"/>
        <v>0</v>
      </c>
      <c r="H29" s="143"/>
      <c r="I29" s="144"/>
      <c r="J29" s="144"/>
      <c r="K29" s="144"/>
      <c r="L29" s="144"/>
      <c r="M29" s="144"/>
      <c r="N29" s="144"/>
    </row>
    <row r="30" spans="1:21" x14ac:dyDescent="0.2">
      <c r="A30" s="147" t="s">
        <v>405</v>
      </c>
      <c r="B30" s="176">
        <f>B32-$B$29</f>
        <v>0</v>
      </c>
      <c r="C30" s="176">
        <f t="shared" ref="C30:F30" si="2">C32-$B$29</f>
        <v>0</v>
      </c>
      <c r="D30" s="176">
        <f t="shared" si="2"/>
        <v>0</v>
      </c>
      <c r="E30" s="176">
        <f t="shared" si="2"/>
        <v>0</v>
      </c>
      <c r="F30" s="176">
        <f t="shared" si="2"/>
        <v>0</v>
      </c>
      <c r="G30" s="204">
        <f t="shared" si="0"/>
        <v>0</v>
      </c>
      <c r="H30" s="143"/>
      <c r="I30" s="144"/>
      <c r="J30" s="144"/>
      <c r="K30" s="144"/>
      <c r="L30" s="144"/>
      <c r="M30" s="144"/>
      <c r="N30" s="144"/>
    </row>
    <row r="31" spans="1:21" x14ac:dyDescent="0.2">
      <c r="A31" s="147" t="s">
        <v>312</v>
      </c>
      <c r="B31" s="176">
        <f>'A-Projet_régénération_tri_prépa'!K47+'A-Projet_régénération_tri_prépa'!K53+'A-Projet_régénération_tri_prépa'!K59</f>
        <v>0</v>
      </c>
      <c r="C31" s="176">
        <f>'A-Projet_régénération_tri_prépa'!L47+'A-Projet_régénération_tri_prépa'!L53+'A-Projet_régénération_tri_prépa'!L59</f>
        <v>0</v>
      </c>
      <c r="D31" s="176">
        <f>'A-Projet_régénération_tri_prépa'!M47+'A-Projet_régénération_tri_prépa'!M53+'A-Projet_régénération_tri_prépa'!M59</f>
        <v>0</v>
      </c>
      <c r="E31" s="176">
        <f>'A-Projet_régénération_tri_prépa'!N47+'A-Projet_régénération_tri_prépa'!N53+'A-Projet_régénération_tri_prépa'!N59</f>
        <v>0</v>
      </c>
      <c r="F31" s="202">
        <f>'A-Projet_régénération_tri_prépa'!O47+'A-Projet_régénération_tri_prépa'!O53+'A-Projet_régénération_tri_prépa'!O59</f>
        <v>0</v>
      </c>
      <c r="G31" s="204">
        <f t="shared" si="0"/>
        <v>0</v>
      </c>
      <c r="H31" s="143"/>
      <c r="I31" s="144"/>
      <c r="J31" s="144"/>
      <c r="K31" s="144"/>
      <c r="L31" s="144"/>
      <c r="M31" s="144"/>
      <c r="N31" s="144"/>
    </row>
    <row r="32" spans="1:21" x14ac:dyDescent="0.2">
      <c r="A32" s="213" t="s">
        <v>313</v>
      </c>
      <c r="B32" s="208">
        <f>'A-Projet_régénération_tri_prépa'!C53</f>
        <v>0</v>
      </c>
      <c r="C32" s="208">
        <f>'A-Projet_régénération_tri_prépa'!D53</f>
        <v>0</v>
      </c>
      <c r="D32" s="208">
        <f>'A-Projet_régénération_tri_prépa'!E53</f>
        <v>0</v>
      </c>
      <c r="E32" s="208">
        <f>'A-Projet_régénération_tri_prépa'!F53</f>
        <v>0</v>
      </c>
      <c r="F32" s="209">
        <f>'A-Projet_régénération_tri_prépa'!G53</f>
        <v>0</v>
      </c>
      <c r="G32" s="210">
        <f t="shared" si="0"/>
        <v>0</v>
      </c>
      <c r="H32" s="143"/>
      <c r="I32" s="144"/>
      <c r="J32" s="144"/>
      <c r="K32" s="144"/>
      <c r="L32" s="144"/>
      <c r="M32" s="144"/>
      <c r="N32" s="144"/>
    </row>
    <row r="33" spans="1:14" x14ac:dyDescent="0.2">
      <c r="A33" s="347" t="s">
        <v>295</v>
      </c>
      <c r="B33" s="350">
        <f>'A-Projet_incorporation'!$B$34</f>
        <v>0</v>
      </c>
      <c r="C33" s="351"/>
      <c r="D33" s="351"/>
      <c r="E33" s="351"/>
      <c r="F33" s="351"/>
      <c r="G33" s="352">
        <f t="shared" ref="G33:G38" si="3">SUM(B33:F33)</f>
        <v>0</v>
      </c>
      <c r="H33" s="143"/>
      <c r="I33" s="144"/>
      <c r="J33" s="144"/>
      <c r="K33" s="144"/>
      <c r="L33" s="144"/>
      <c r="M33" s="144"/>
      <c r="N33" s="144"/>
    </row>
    <row r="34" spans="1:14" x14ac:dyDescent="0.2">
      <c r="A34" s="347" t="s">
        <v>406</v>
      </c>
      <c r="B34" s="353">
        <f>'A-Projet_incorporation'!C34-B33</f>
        <v>0</v>
      </c>
      <c r="C34" s="177">
        <f>'A-Projet_incorporation'!C34-B33</f>
        <v>0</v>
      </c>
      <c r="D34" s="177">
        <f>'A-Projet_incorporation'!C34-B33</f>
        <v>0</v>
      </c>
      <c r="E34" s="177">
        <f>'A-Projet_incorporation'!C34-B33</f>
        <v>0</v>
      </c>
      <c r="F34" s="177">
        <f>'A-Projet_incorporation'!C34-B33</f>
        <v>0</v>
      </c>
      <c r="G34" s="354">
        <f t="shared" si="3"/>
        <v>0</v>
      </c>
      <c r="H34" s="143"/>
      <c r="I34" s="144"/>
      <c r="J34" s="144"/>
      <c r="K34" s="144"/>
      <c r="L34" s="144"/>
      <c r="M34" s="144"/>
      <c r="N34" s="144"/>
    </row>
    <row r="35" spans="1:14" x14ac:dyDescent="0.2">
      <c r="A35" s="347" t="s">
        <v>319</v>
      </c>
      <c r="B35" s="353">
        <f>'A-Projet_incorporation'!C25</f>
        <v>0</v>
      </c>
      <c r="C35" s="177">
        <f>'A-Projet_incorporation'!D25</f>
        <v>0</v>
      </c>
      <c r="D35" s="177">
        <f>'A-Projet_incorporation'!E25</f>
        <v>0</v>
      </c>
      <c r="E35" s="177">
        <f>'A-Projet_incorporation'!F25</f>
        <v>0</v>
      </c>
      <c r="F35" s="177">
        <f>'A-Projet_incorporation'!G25</f>
        <v>0</v>
      </c>
      <c r="G35" s="354">
        <f t="shared" si="3"/>
        <v>0</v>
      </c>
      <c r="H35" s="143"/>
      <c r="I35" s="144"/>
      <c r="J35" s="144"/>
      <c r="K35" s="144"/>
      <c r="L35" s="144"/>
      <c r="M35" s="144"/>
      <c r="N35" s="144"/>
    </row>
    <row r="36" spans="1:14" x14ac:dyDescent="0.2">
      <c r="A36" s="347" t="s">
        <v>320</v>
      </c>
      <c r="B36" s="353">
        <f>'A-Projet_incorporation'!C43</f>
        <v>0</v>
      </c>
      <c r="C36" s="177">
        <f>'A-Projet_incorporation'!D43</f>
        <v>0</v>
      </c>
      <c r="D36" s="177">
        <f>'A-Projet_incorporation'!E43</f>
        <v>0</v>
      </c>
      <c r="E36" s="177">
        <f>'A-Projet_incorporation'!F43</f>
        <v>0</v>
      </c>
      <c r="F36" s="177">
        <f>'A-Projet_incorporation'!G43</f>
        <v>0</v>
      </c>
      <c r="G36" s="354">
        <f t="shared" si="3"/>
        <v>0</v>
      </c>
      <c r="H36" s="143"/>
      <c r="I36" s="144"/>
      <c r="J36" s="144"/>
      <c r="K36" s="144"/>
      <c r="L36" s="144"/>
      <c r="M36" s="144"/>
      <c r="N36" s="144"/>
    </row>
    <row r="37" spans="1:14" x14ac:dyDescent="0.2">
      <c r="A37" s="348" t="s">
        <v>296</v>
      </c>
      <c r="B37" s="355">
        <f>'A-Projet_incorporation'!C44</f>
        <v>0</v>
      </c>
      <c r="C37" s="206">
        <f>'A-Projet_incorporation'!D44</f>
        <v>0</v>
      </c>
      <c r="D37" s="206">
        <f>'A-Projet_incorporation'!E44</f>
        <v>0</v>
      </c>
      <c r="E37" s="206">
        <f>'A-Projet_incorporation'!F44</f>
        <v>0</v>
      </c>
      <c r="F37" s="206">
        <f>'A-Projet_incorporation'!G44</f>
        <v>0</v>
      </c>
      <c r="G37" s="356">
        <f t="shared" si="3"/>
        <v>0</v>
      </c>
      <c r="H37" s="143"/>
      <c r="I37" s="144"/>
      <c r="J37" s="144"/>
      <c r="K37" s="144"/>
      <c r="L37" s="144"/>
      <c r="M37" s="144"/>
      <c r="N37" s="144"/>
    </row>
    <row r="38" spans="1:14" x14ac:dyDescent="0.2">
      <c r="A38" s="347" t="s">
        <v>274</v>
      </c>
      <c r="B38" s="357" t="e">
        <f>'A-Projet_incorporation'!C34/B37</f>
        <v>#DIV/0!</v>
      </c>
      <c r="C38" s="357" t="e">
        <f>'A-Projet_incorporation'!D34/C37</f>
        <v>#DIV/0!</v>
      </c>
      <c r="D38" s="357" t="e">
        <f>'A-Projet_incorporation'!E34/D37</f>
        <v>#DIV/0!</v>
      </c>
      <c r="E38" s="357" t="e">
        <f>'A-Projet_incorporation'!F34/E37</f>
        <v>#DIV/0!</v>
      </c>
      <c r="F38" s="357" t="e">
        <f>'A-Projet_incorporation'!G34/F37</f>
        <v>#DIV/0!</v>
      </c>
      <c r="G38" s="358" t="e">
        <f t="shared" si="3"/>
        <v>#DIV/0!</v>
      </c>
      <c r="H38" s="143"/>
      <c r="I38" s="144"/>
      <c r="J38" s="144"/>
      <c r="K38" s="144"/>
      <c r="L38" s="144"/>
      <c r="M38" s="144"/>
      <c r="N38" s="144"/>
    </row>
    <row r="39" spans="1:14" x14ac:dyDescent="0.2">
      <c r="A39" s="349" t="s">
        <v>323</v>
      </c>
      <c r="B39" s="359"/>
      <c r="C39" s="360"/>
      <c r="D39" s="360"/>
      <c r="E39" s="360"/>
      <c r="F39" s="360"/>
      <c r="G39" s="361"/>
      <c r="H39" s="143"/>
      <c r="I39" s="144"/>
      <c r="J39" s="144"/>
      <c r="K39" s="144"/>
      <c r="L39" s="144"/>
      <c r="M39" s="144"/>
      <c r="N39" s="144"/>
    </row>
    <row r="40" spans="1:14" x14ac:dyDescent="0.2">
      <c r="A40" s="218"/>
      <c r="B40" s="219"/>
      <c r="C40" s="219"/>
      <c r="D40" s="219"/>
      <c r="E40" s="219"/>
      <c r="F40" s="219"/>
      <c r="G40" s="219"/>
      <c r="H40" s="143"/>
      <c r="I40" s="144"/>
      <c r="J40" s="144"/>
      <c r="K40" s="144"/>
      <c r="L40" s="144"/>
      <c r="M40" s="144"/>
      <c r="N40" s="144"/>
    </row>
    <row r="41" spans="1:14" x14ac:dyDescent="0.2">
      <c r="A41" s="145" t="s">
        <v>275</v>
      </c>
      <c r="B41" s="146">
        <f>B25</f>
        <v>0</v>
      </c>
      <c r="C41" s="146">
        <f>C25</f>
        <v>1</v>
      </c>
      <c r="D41" s="146">
        <f>D25</f>
        <v>2</v>
      </c>
      <c r="E41" s="146">
        <f>E25</f>
        <v>3</v>
      </c>
      <c r="F41" s="146">
        <f>F25</f>
        <v>4</v>
      </c>
      <c r="G41" s="146"/>
      <c r="H41" s="143"/>
      <c r="I41" s="144"/>
      <c r="J41" s="144"/>
      <c r="K41" s="144"/>
      <c r="L41" s="144"/>
      <c r="M41" s="144"/>
      <c r="N41" s="144"/>
    </row>
    <row r="42" spans="1:14" ht="14.25" x14ac:dyDescent="0.2">
      <c r="A42" s="147" t="s">
        <v>290</v>
      </c>
      <c r="B42" s="148"/>
      <c r="C42" s="148"/>
      <c r="D42" s="148"/>
      <c r="E42" s="148"/>
      <c r="F42" s="148"/>
      <c r="G42" s="149">
        <f>SUM(B42:F42)</f>
        <v>0</v>
      </c>
      <c r="H42" s="150"/>
      <c r="I42" s="144"/>
      <c r="J42" s="151"/>
      <c r="K42" s="151"/>
      <c r="L42" s="151"/>
      <c r="M42" s="151"/>
      <c r="N42" s="152"/>
    </row>
    <row r="43" spans="1:14" ht="14.25" x14ac:dyDescent="0.2">
      <c r="A43" s="147" t="s">
        <v>291</v>
      </c>
      <c r="B43" s="148"/>
      <c r="C43" s="148"/>
      <c r="D43" s="148"/>
      <c r="E43" s="148"/>
      <c r="F43" s="148"/>
      <c r="G43" s="149">
        <f>SUM(B43:F43)</f>
        <v>0</v>
      </c>
      <c r="H43" s="150"/>
      <c r="I43" s="144"/>
      <c r="J43" s="151"/>
      <c r="K43" s="151"/>
      <c r="L43" s="151"/>
      <c r="M43" s="151"/>
      <c r="N43" s="152"/>
    </row>
    <row r="44" spans="1:14" ht="14.25" x14ac:dyDescent="0.2">
      <c r="A44" s="147" t="s">
        <v>300</v>
      </c>
      <c r="B44" s="148"/>
      <c r="C44" s="148"/>
      <c r="D44" s="148"/>
      <c r="E44" s="148"/>
      <c r="F44" s="148"/>
      <c r="G44" s="149">
        <f>SUM(B44:F44)</f>
        <v>0</v>
      </c>
      <c r="H44" s="150"/>
      <c r="I44" s="144"/>
      <c r="J44" s="151"/>
      <c r="K44" s="151"/>
      <c r="L44" s="151"/>
      <c r="M44" s="151"/>
      <c r="N44" s="152"/>
    </row>
    <row r="45" spans="1:14" x14ac:dyDescent="0.2">
      <c r="A45" s="212" t="s">
        <v>276</v>
      </c>
      <c r="B45" s="211">
        <f>SUM(B42:B43)</f>
        <v>0</v>
      </c>
      <c r="C45" s="211">
        <f>SUM(C42:C43)</f>
        <v>0</v>
      </c>
      <c r="D45" s="211">
        <f>SUM(D42:D43)</f>
        <v>0</v>
      </c>
      <c r="E45" s="211">
        <f>SUM(E42:E43)</f>
        <v>0</v>
      </c>
      <c r="F45" s="211">
        <f>SUM(F42:F43)</f>
        <v>0</v>
      </c>
      <c r="G45" s="205">
        <f>SUM(B45:F45)</f>
        <v>0</v>
      </c>
      <c r="H45" s="153"/>
      <c r="I45" s="154"/>
      <c r="J45" s="154"/>
      <c r="K45" s="154"/>
      <c r="L45" s="154"/>
      <c r="M45" s="154"/>
      <c r="N45" s="154"/>
    </row>
    <row r="46" spans="1:14" ht="14.25" x14ac:dyDescent="0.2">
      <c r="A46" s="155"/>
      <c r="B46" s="156"/>
      <c r="C46" s="156"/>
      <c r="D46" s="156"/>
      <c r="E46" s="156"/>
      <c r="F46" s="157"/>
      <c r="G46" s="156"/>
      <c r="H46" s="143"/>
      <c r="I46" s="144"/>
      <c r="J46" s="144"/>
      <c r="K46" s="144"/>
      <c r="L46" s="144"/>
      <c r="M46" s="144"/>
      <c r="N46" s="144"/>
    </row>
    <row r="47" spans="1:14" x14ac:dyDescent="0.2">
      <c r="A47" s="145" t="s">
        <v>277</v>
      </c>
      <c r="B47" s="146">
        <f>B41</f>
        <v>0</v>
      </c>
      <c r="C47" s="146">
        <f>C41</f>
        <v>1</v>
      </c>
      <c r="D47" s="146">
        <f>D41</f>
        <v>2</v>
      </c>
      <c r="E47" s="146">
        <f>E41</f>
        <v>3</v>
      </c>
      <c r="F47" s="146">
        <f>F41</f>
        <v>4</v>
      </c>
      <c r="G47" s="146"/>
      <c r="H47" s="143"/>
      <c r="I47" s="413" t="s">
        <v>401</v>
      </c>
      <c r="J47" s="413"/>
      <c r="K47" s="413"/>
      <c r="L47" s="413"/>
      <c r="M47" s="413"/>
      <c r="N47" s="144"/>
    </row>
    <row r="48" spans="1:14" x14ac:dyDescent="0.2">
      <c r="A48" s="147" t="s">
        <v>297</v>
      </c>
      <c r="B48" s="148"/>
      <c r="C48" s="148"/>
      <c r="D48" s="148"/>
      <c r="E48" s="148"/>
      <c r="F48" s="148"/>
      <c r="G48" s="149">
        <f t="shared" ref="G48:G62" si="4">SUM(B48:F48)</f>
        <v>0</v>
      </c>
      <c r="H48" s="143"/>
      <c r="I48" s="414"/>
      <c r="J48" s="414"/>
      <c r="K48" s="414"/>
      <c r="L48" s="414"/>
      <c r="M48" s="414"/>
      <c r="N48" s="144"/>
    </row>
    <row r="49" spans="1:14" x14ac:dyDescent="0.2">
      <c r="A49" s="147" t="s">
        <v>298</v>
      </c>
      <c r="B49" s="148"/>
      <c r="C49" s="148"/>
      <c r="D49" s="148"/>
      <c r="E49" s="148"/>
      <c r="F49" s="148"/>
      <c r="G49" s="149">
        <f t="shared" si="4"/>
        <v>0</v>
      </c>
      <c r="H49" s="143"/>
      <c r="I49" s="414"/>
      <c r="J49" s="414"/>
      <c r="K49" s="414"/>
      <c r="L49" s="414"/>
      <c r="M49" s="414"/>
      <c r="N49" s="144"/>
    </row>
    <row r="50" spans="1:14" x14ac:dyDescent="0.2">
      <c r="A50" s="147" t="s">
        <v>278</v>
      </c>
      <c r="B50" s="148"/>
      <c r="C50" s="148"/>
      <c r="D50" s="148"/>
      <c r="E50" s="148"/>
      <c r="F50" s="148"/>
      <c r="G50" s="149">
        <f t="shared" si="4"/>
        <v>0</v>
      </c>
      <c r="H50" s="143"/>
      <c r="I50" s="414"/>
      <c r="J50" s="414"/>
      <c r="K50" s="414"/>
      <c r="L50" s="414"/>
      <c r="M50" s="414"/>
      <c r="N50" s="144"/>
    </row>
    <row r="51" spans="1:14" x14ac:dyDescent="0.2">
      <c r="A51" s="147" t="s">
        <v>236</v>
      </c>
      <c r="B51" s="148"/>
      <c r="C51" s="148"/>
      <c r="D51" s="148"/>
      <c r="E51" s="148"/>
      <c r="F51" s="148"/>
      <c r="G51" s="149">
        <f t="shared" si="4"/>
        <v>0</v>
      </c>
      <c r="H51" s="143"/>
      <c r="I51" s="414"/>
      <c r="J51" s="414"/>
      <c r="K51" s="414"/>
      <c r="L51" s="414"/>
      <c r="M51" s="414"/>
      <c r="N51" s="144"/>
    </row>
    <row r="52" spans="1:14" x14ac:dyDescent="0.2">
      <c r="A52" s="147" t="s">
        <v>279</v>
      </c>
      <c r="B52" s="158"/>
      <c r="C52" s="158"/>
      <c r="D52" s="158"/>
      <c r="E52" s="158"/>
      <c r="F52" s="148"/>
      <c r="G52" s="149">
        <f t="shared" si="4"/>
        <v>0</v>
      </c>
      <c r="H52" s="153"/>
      <c r="I52" s="414"/>
      <c r="J52" s="414"/>
      <c r="K52" s="414"/>
      <c r="L52" s="414"/>
      <c r="M52" s="414"/>
      <c r="N52" s="154"/>
    </row>
    <row r="53" spans="1:14" x14ac:dyDescent="0.2">
      <c r="A53" s="147" t="s">
        <v>280</v>
      </c>
      <c r="B53" s="158"/>
      <c r="C53" s="158"/>
      <c r="D53" s="158"/>
      <c r="E53" s="158"/>
      <c r="F53" s="159"/>
      <c r="G53" s="149">
        <f t="shared" si="4"/>
        <v>0</v>
      </c>
      <c r="H53" s="143"/>
      <c r="I53" s="414"/>
      <c r="J53" s="414"/>
      <c r="K53" s="414"/>
      <c r="L53" s="414"/>
      <c r="M53" s="414"/>
      <c r="N53" s="154"/>
    </row>
    <row r="54" spans="1:14" x14ac:dyDescent="0.2">
      <c r="A54" s="147" t="s">
        <v>281</v>
      </c>
      <c r="B54" s="158"/>
      <c r="C54" s="158"/>
      <c r="D54" s="158"/>
      <c r="E54" s="158"/>
      <c r="F54" s="159"/>
      <c r="G54" s="149">
        <f t="shared" si="4"/>
        <v>0</v>
      </c>
      <c r="H54" s="143"/>
      <c r="I54" s="414"/>
      <c r="J54" s="414"/>
      <c r="K54" s="414"/>
      <c r="L54" s="414"/>
      <c r="M54" s="414"/>
      <c r="N54" s="154"/>
    </row>
    <row r="55" spans="1:14" x14ac:dyDescent="0.2">
      <c r="A55" s="147" t="s">
        <v>282</v>
      </c>
      <c r="B55" s="158"/>
      <c r="C55" s="158"/>
      <c r="D55" s="158"/>
      <c r="E55" s="158"/>
      <c r="F55" s="159"/>
      <c r="G55" s="149">
        <f t="shared" si="4"/>
        <v>0</v>
      </c>
      <c r="H55" s="143"/>
      <c r="I55" s="414"/>
      <c r="J55" s="414"/>
      <c r="K55" s="414"/>
      <c r="L55" s="414"/>
      <c r="M55" s="414"/>
      <c r="N55" s="154"/>
    </row>
    <row r="56" spans="1:14" ht="15" x14ac:dyDescent="0.25">
      <c r="A56" s="147" t="s">
        <v>283</v>
      </c>
      <c r="B56" s="148"/>
      <c r="C56" s="148"/>
      <c r="D56" s="148"/>
      <c r="E56" s="148"/>
      <c r="F56" s="159"/>
      <c r="G56" s="149">
        <f t="shared" si="4"/>
        <v>0</v>
      </c>
      <c r="H56" s="160"/>
      <c r="I56" s="414"/>
      <c r="J56" s="414"/>
      <c r="K56" s="414"/>
      <c r="L56" s="414"/>
      <c r="M56" s="414"/>
      <c r="N56" s="144"/>
    </row>
    <row r="57" spans="1:14" x14ac:dyDescent="0.2">
      <c r="A57" s="147" t="s">
        <v>284</v>
      </c>
      <c r="B57" s="158"/>
      <c r="C57" s="158"/>
      <c r="D57" s="158"/>
      <c r="E57" s="158"/>
      <c r="F57" s="148"/>
      <c r="G57" s="149">
        <f t="shared" si="4"/>
        <v>0</v>
      </c>
      <c r="H57" s="153"/>
      <c r="I57" s="414"/>
      <c r="J57" s="414"/>
      <c r="K57" s="414"/>
      <c r="L57" s="414"/>
      <c r="M57" s="414"/>
      <c r="N57" s="154"/>
    </row>
    <row r="58" spans="1:14" x14ac:dyDescent="0.2">
      <c r="A58" s="147" t="s">
        <v>285</v>
      </c>
      <c r="B58" s="158"/>
      <c r="C58" s="158"/>
      <c r="D58" s="158"/>
      <c r="E58" s="158"/>
      <c r="F58" s="159"/>
      <c r="G58" s="149">
        <f t="shared" si="4"/>
        <v>0</v>
      </c>
      <c r="H58" s="153"/>
      <c r="I58" s="414"/>
      <c r="J58" s="414"/>
      <c r="K58" s="414"/>
      <c r="L58" s="414"/>
      <c r="M58" s="414"/>
      <c r="N58" s="154"/>
    </row>
    <row r="59" spans="1:14" x14ac:dyDescent="0.2">
      <c r="A59" s="345" t="s">
        <v>299</v>
      </c>
      <c r="B59" s="158"/>
      <c r="C59" s="158"/>
      <c r="D59" s="158"/>
      <c r="E59" s="158"/>
      <c r="F59" s="159"/>
      <c r="G59" s="149">
        <f t="shared" si="4"/>
        <v>0</v>
      </c>
      <c r="H59" s="153"/>
      <c r="I59" s="414"/>
      <c r="J59" s="414"/>
      <c r="K59" s="414"/>
      <c r="L59" s="414"/>
      <c r="M59" s="414"/>
      <c r="N59" s="154"/>
    </row>
    <row r="60" spans="1:14" x14ac:dyDescent="0.2">
      <c r="A60" s="345" t="s">
        <v>299</v>
      </c>
      <c r="B60" s="158"/>
      <c r="C60" s="158"/>
      <c r="D60" s="158"/>
      <c r="E60" s="158"/>
      <c r="F60" s="159"/>
      <c r="G60" s="149">
        <f t="shared" si="4"/>
        <v>0</v>
      </c>
      <c r="H60" s="153"/>
      <c r="I60" s="414"/>
      <c r="J60" s="414"/>
      <c r="K60" s="414"/>
      <c r="L60" s="414"/>
      <c r="M60" s="414"/>
      <c r="N60" s="154"/>
    </row>
    <row r="61" spans="1:14" x14ac:dyDescent="0.2">
      <c r="A61" s="345" t="s">
        <v>299</v>
      </c>
      <c r="B61" s="158"/>
      <c r="C61" s="158"/>
      <c r="D61" s="158"/>
      <c r="E61" s="158"/>
      <c r="F61" s="158"/>
      <c r="G61" s="149">
        <f t="shared" si="4"/>
        <v>0</v>
      </c>
      <c r="H61" s="153"/>
      <c r="I61" s="414"/>
      <c r="J61" s="414"/>
      <c r="K61" s="414"/>
      <c r="L61" s="414"/>
      <c r="M61" s="414"/>
      <c r="N61" s="154"/>
    </row>
    <row r="62" spans="1:14" x14ac:dyDescent="0.2">
      <c r="A62" s="212" t="s">
        <v>286</v>
      </c>
      <c r="B62" s="211">
        <f>SUM(B48:B61)</f>
        <v>0</v>
      </c>
      <c r="C62" s="211">
        <f>SUM(C48:C61)</f>
        <v>0</v>
      </c>
      <c r="D62" s="211">
        <f>SUM(D48:D61)</f>
        <v>0</v>
      </c>
      <c r="E62" s="211">
        <f>SUM(E48:E61)</f>
        <v>0</v>
      </c>
      <c r="F62" s="211">
        <f>SUM(F48:F61)</f>
        <v>0</v>
      </c>
      <c r="G62" s="205">
        <f t="shared" si="4"/>
        <v>0</v>
      </c>
      <c r="H62" s="153"/>
      <c r="I62" s="154"/>
      <c r="J62" s="154"/>
      <c r="K62" s="154"/>
      <c r="L62" s="154"/>
      <c r="M62" s="154"/>
      <c r="N62" s="154"/>
    </row>
    <row r="63" spans="1:14" x14ac:dyDescent="0.2">
      <c r="A63" s="161"/>
      <c r="B63" s="162"/>
      <c r="C63" s="162"/>
      <c r="D63" s="162"/>
      <c r="E63" s="162"/>
      <c r="F63" s="162"/>
      <c r="G63" s="162"/>
    </row>
    <row r="64" spans="1:14" x14ac:dyDescent="0.2">
      <c r="A64" s="163" t="s">
        <v>287</v>
      </c>
      <c r="B64" s="164">
        <v>0</v>
      </c>
      <c r="C64" s="164">
        <v>0</v>
      </c>
      <c r="D64" s="164">
        <v>0</v>
      </c>
      <c r="E64" s="164">
        <v>0</v>
      </c>
      <c r="F64" s="164">
        <v>0</v>
      </c>
      <c r="G64" s="165">
        <f>SUM(B64:F64)</f>
        <v>0</v>
      </c>
    </row>
    <row r="65" spans="1:7" x14ac:dyDescent="0.2">
      <c r="A65" s="166"/>
      <c r="B65" s="162"/>
      <c r="C65" s="162"/>
      <c r="D65" s="162"/>
      <c r="E65" s="162"/>
      <c r="F65" s="162"/>
      <c r="G65" s="167"/>
    </row>
    <row r="66" spans="1:7" x14ac:dyDescent="0.2">
      <c r="A66" s="168" t="s">
        <v>288</v>
      </c>
      <c r="B66" s="169">
        <f>B45-B62+B64</f>
        <v>0</v>
      </c>
      <c r="C66" s="169">
        <f>C45-C62+C64</f>
        <v>0</v>
      </c>
      <c r="D66" s="169">
        <f>D45-D62+D64</f>
        <v>0</v>
      </c>
      <c r="E66" s="169">
        <f>E45-E62+E64</f>
        <v>0</v>
      </c>
      <c r="F66" s="169">
        <f>F45-F62+F64</f>
        <v>0</v>
      </c>
      <c r="G66" s="169">
        <f>SUM(B66:F66)</f>
        <v>0</v>
      </c>
    </row>
    <row r="67" spans="1:7" ht="13.5" thickBot="1" x14ac:dyDescent="0.25">
      <c r="A67" s="143"/>
      <c r="B67" s="170"/>
      <c r="C67" s="170"/>
      <c r="D67" s="170"/>
      <c r="E67" s="170"/>
      <c r="F67" s="170"/>
      <c r="G67" s="170"/>
    </row>
    <row r="68" spans="1:7" s="171" customFormat="1" x14ac:dyDescent="0.2">
      <c r="A68" s="222" t="s">
        <v>324</v>
      </c>
      <c r="B68" s="223" t="e">
        <f>B58/B39</f>
        <v>#DIV/0!</v>
      </c>
      <c r="C68" s="223" t="e">
        <f>C58/C39</f>
        <v>#DIV/0!</v>
      </c>
      <c r="D68" s="223" t="e">
        <f>D58/D39</f>
        <v>#DIV/0!</v>
      </c>
      <c r="E68" s="223" t="e">
        <f>E58/E39</f>
        <v>#DIV/0!</v>
      </c>
      <c r="F68" s="224" t="e">
        <f>F58/F39</f>
        <v>#DIV/0!</v>
      </c>
    </row>
    <row r="69" spans="1:7" s="171" customFormat="1" ht="13.5" thickBot="1" x14ac:dyDescent="0.25">
      <c r="A69" s="225" t="s">
        <v>326</v>
      </c>
      <c r="B69" s="226" t="e">
        <f>B45/B32</f>
        <v>#DIV/0!</v>
      </c>
      <c r="C69" s="226" t="e">
        <f t="shared" ref="C69:F69" si="5">C45/C32</f>
        <v>#DIV/0!</v>
      </c>
      <c r="D69" s="226" t="e">
        <f t="shared" si="5"/>
        <v>#DIV/0!</v>
      </c>
      <c r="E69" s="226" t="e">
        <f t="shared" si="5"/>
        <v>#DIV/0!</v>
      </c>
      <c r="F69" s="227" t="e">
        <f t="shared" si="5"/>
        <v>#DIV/0!</v>
      </c>
      <c r="G69" s="125"/>
    </row>
    <row r="70" spans="1:7" x14ac:dyDescent="0.2">
      <c r="A70" s="173"/>
      <c r="B70" s="172"/>
    </row>
    <row r="71" spans="1:7" x14ac:dyDescent="0.2">
      <c r="A71" s="173"/>
      <c r="B71" s="172"/>
    </row>
    <row r="72" spans="1:7" x14ac:dyDescent="0.2">
      <c r="A72" s="173"/>
      <c r="B72" s="172"/>
    </row>
    <row r="73" spans="1:7" x14ac:dyDescent="0.2">
      <c r="A73" s="173"/>
      <c r="B73" s="172"/>
    </row>
    <row r="74" spans="1:7" x14ac:dyDescent="0.2">
      <c r="A74" s="173"/>
      <c r="B74" s="172"/>
    </row>
  </sheetData>
  <sheetProtection algorithmName="SHA-512" hashValue="nTuLVKDfytLjTTCANPB49eNCPYS9WZCXlwHu1fvTfOwpp5yGbKLpvY8jUKmqqROaoSnrsi5iuUEfdmOVK7AU1Q==" saltValue="iUmUIUDK++4AgL3BJGhGQg==" spinCount="100000" sheet="1" objects="1" scenarios="1"/>
  <mergeCells count="18">
    <mergeCell ref="I59:M59"/>
    <mergeCell ref="I60:M60"/>
    <mergeCell ref="I61:M61"/>
    <mergeCell ref="I54:M54"/>
    <mergeCell ref="I55:M55"/>
    <mergeCell ref="I56:M56"/>
    <mergeCell ref="I57:M57"/>
    <mergeCell ref="I58:M58"/>
    <mergeCell ref="I49:M49"/>
    <mergeCell ref="I50:M50"/>
    <mergeCell ref="I51:M51"/>
    <mergeCell ref="I52:M52"/>
    <mergeCell ref="I53:M53"/>
    <mergeCell ref="A23:A24"/>
    <mergeCell ref="G23:G24"/>
    <mergeCell ref="C2:H2"/>
    <mergeCell ref="I47:M47"/>
    <mergeCell ref="I48:M48"/>
  </mergeCells>
  <phoneticPr fontId="53" type="noConversion"/>
  <conditionalFormatting sqref="C18:F19">
    <cfRule type="expression" priority="7" stopIfTrue="1">
      <formula>C$17&gt;$B$13</formula>
    </cfRule>
  </conditionalFormatting>
  <conditionalFormatting sqref="G53">
    <cfRule type="cellIs" dxfId="1" priority="11" stopIfTrue="1" operator="greaterThan">
      <formula>$G$62*0.03</formula>
    </cfRule>
    <cfRule type="cellIs" dxfId="0" priority="12" stopIfTrue="1" operator="greaterThan">
      <formula>0.03*$G$62</formula>
    </cfRule>
  </conditionalFormatting>
  <pageMargins left="0.70866141732283472" right="0.70866141732283472" top="0.39370078740157483" bottom="0.35433070866141736" header="0.31496062992125984" footer="0.31496062992125984"/>
  <pageSetup paperSize="8" scale="9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LISEZ-MOI</vt:lpstr>
      <vt:lpstr>A-Projet_régénération_tri_prépa</vt:lpstr>
      <vt:lpstr>A-Projet_incorporation</vt:lpstr>
      <vt:lpstr>B- Volet financier</vt:lpstr>
      <vt:lpstr>C- Plan de financement</vt:lpstr>
      <vt:lpstr>D-_Déclaration_Santé_financière</vt:lpstr>
      <vt:lpstr>E-Minimis</vt:lpstr>
      <vt:lpstr>F-_Compte_résultat_prévisionnel</vt:lpstr>
      <vt:lpstr>'A-Projet_incorporation'!Zone_d_impression</vt:lpstr>
      <vt:lpstr>'A-Projet_régénération_tri_prépa'!Zone_d_impression</vt:lpstr>
      <vt:lpstr>'B- Volet financier'!Zone_d_impression</vt:lpstr>
      <vt:lpstr>'C- Plan de financement'!Zone_d_impression</vt:lpstr>
      <vt:lpstr>'D-_Déclaration_Santé_financière'!Zone_d_impression</vt:lpstr>
      <vt:lpstr>'E-Minimis'!Zone_d_impression</vt:lpstr>
      <vt:lpstr>'F-_Compte_résultat_prévisionnel'!Zone_d_impression</vt:lpstr>
      <vt:lpstr>'LISEZ-MOI'!Zone_d_impression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GUEUDET Alice</dc:creator>
  <dc:description/>
  <cp:lastModifiedBy>NICOLAS Vincent</cp:lastModifiedBy>
  <cp:lastPrinted>2023-09-15T07:05:57Z</cp:lastPrinted>
  <dcterms:created xsi:type="dcterms:W3CDTF">2022-08-11T08:00:54Z</dcterms:created>
  <dcterms:modified xsi:type="dcterms:W3CDTF">2023-09-29T15:20:05Z</dcterms:modified>
</cp:coreProperties>
</file>