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ademe.intra\VALBONNE$\SERVICES\SRER\cardonamaea\Fonds chaleur\Méthode\2022\Novembre 2022\"/>
    </mc:Choice>
  </mc:AlternateContent>
  <xr:revisionPtr revIDLastSave="0" documentId="13_ncr:1_{B8A0B64B-BF0B-44FF-9E7D-2424999780EF}" xr6:coauthVersionLast="47" xr6:coauthVersionMax="47" xr10:uidLastSave="{00000000-0000-0000-0000-000000000000}"/>
  <bookViews>
    <workbookView xWindow="-120" yWindow="-120" windowWidth="20730" windowHeight="11160" activeTab="8" xr2:uid="{00000000-000D-0000-FFFF-FFFF00000000}"/>
  </bookViews>
  <sheets>
    <sheet name="accueil" sheetId="11" r:id="rId1"/>
    <sheet name="T1 Descrip Production et RC" sheetId="13" r:id="rId2"/>
    <sheet name="T2 Besoins" sheetId="15" r:id="rId3"/>
    <sheet name="T3 Evolution besoins RC " sheetId="16" r:id="rId4"/>
    <sheet name="T4 Décomposition métrés" sheetId="17" r:id="rId5"/>
    <sheet name="T5 Coûts exploitation" sheetId="18" r:id="rId6"/>
    <sheet name="T6 Impact aide sur prix vente" sheetId="19" r:id="rId7"/>
    <sheet name="T7 CEP modèle ADEME" sheetId="10" r:id="rId8"/>
    <sheet name="T8 Invest Sol réf + RC" sheetId="9" r:id="rId9"/>
    <sheet name="Choix multiples" sheetId="2" state="hidden" r:id="rId10"/>
  </sheets>
  <externalReferences>
    <externalReference r:id="rId11"/>
    <externalReference r:id="rId12"/>
  </externalReferences>
  <definedNames>
    <definedName name="_Toc527460541" localSheetId="1">'T1 Descrip Production et RC'!$A$1</definedName>
    <definedName name="appoint" localSheetId="6">#REF!</definedName>
    <definedName name="appoint">#REF!</definedName>
    <definedName name="Besoins_utiles_projet">'[1]caractéristiques projet'!$D$12</definedName>
    <definedName name="combustible" localSheetId="6">#REF!</definedName>
    <definedName name="combustible">#REF!</definedName>
    <definedName name="Création_chauff_app" localSheetId="6">'[1]caractéristiques projet'!#REF!</definedName>
    <definedName name="Création_chauff_app">'[1]caractéristiques projet'!#REF!</definedName>
    <definedName name="essai" localSheetId="6">#REF!</definedName>
    <definedName name="essai">#REF!</definedName>
    <definedName name="filtration" localSheetId="6">#REF!</definedName>
    <definedName name="filtration">#REF!</definedName>
    <definedName name="Fluide" localSheetId="1">'[2]Choix multiples'!$B$5:$B$9</definedName>
    <definedName name="Fluide">'Choix multiples'!$B$5:$B$9</definedName>
    <definedName name="Grande" localSheetId="6">#REF!</definedName>
    <definedName name="Grande">#REF!</definedName>
    <definedName name="nb_nvle_ss">'[1]caractéristiques projet'!$D$34</definedName>
    <definedName name="ouinon" localSheetId="6">#REF!</definedName>
    <definedName name="ouinon">#REF!</definedName>
    <definedName name="parametres" localSheetId="6">#REF!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6">'[1]caractéristiques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6">#REF!</definedName>
    <definedName name="reseau">#REF!</definedName>
    <definedName name="Statut_investisseur">'[1]caractéristiques projet'!$D$10</definedName>
    <definedName name="type_de_projet" localSheetId="6">#REF!</definedName>
    <definedName name="type_de_projet">#REF!</definedName>
    <definedName name="type_investisseur" localSheetId="6">#REF!</definedName>
    <definedName name="type_investisseur">#REF!</definedName>
    <definedName name="Type_projet">'[1]caractéristiques projet'!$D$9</definedName>
    <definedName name="Ventes_clients" localSheetId="6">'[1]caractéristiques projet'!#REF!</definedName>
    <definedName name="Ventes_clients">'[1]caractéristiques projet'!#REF!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7" i="13" l="1"/>
  <c r="E75" i="13" l="1"/>
  <c r="E49" i="13"/>
  <c r="F65" i="13"/>
  <c r="F64" i="13"/>
  <c r="D71" i="13"/>
  <c r="F69" i="13"/>
  <c r="E71" i="13"/>
  <c r="F105" i="13"/>
  <c r="F104" i="13"/>
  <c r="F102" i="13"/>
  <c r="F101" i="13"/>
  <c r="F100" i="13"/>
  <c r="F97" i="13"/>
  <c r="F98" i="13"/>
  <c r="E107" i="13"/>
  <c r="F84" i="13"/>
  <c r="F85" i="13"/>
  <c r="E112" i="13"/>
  <c r="E111" i="13"/>
  <c r="E110" i="13"/>
  <c r="E109" i="13"/>
  <c r="E88" i="13" s="1"/>
  <c r="D109" i="13"/>
  <c r="D103" i="13" s="1"/>
  <c r="D108" i="13"/>
  <c r="E90" i="13"/>
  <c r="D112" i="13"/>
  <c r="F77" i="13"/>
  <c r="F45" i="13"/>
  <c r="E106" i="13" l="1"/>
  <c r="E103" i="13"/>
  <c r="D24" i="13" l="1"/>
  <c r="E74" i="13" l="1"/>
  <c r="D73" i="13"/>
  <c r="E62" i="13"/>
  <c r="F60" i="13"/>
  <c r="E38" i="13"/>
  <c r="E12" i="13"/>
  <c r="E24" i="13"/>
  <c r="F10" i="13"/>
  <c r="F35" i="13"/>
  <c r="E37" i="13"/>
  <c r="F20" i="13" l="1"/>
  <c r="D111" i="13" l="1"/>
  <c r="E108" i="13"/>
  <c r="F96" i="13"/>
  <c r="F94" i="13"/>
  <c r="E93" i="13"/>
  <c r="E114" i="13" s="1"/>
  <c r="F114" i="13" s="1"/>
  <c r="D93" i="13"/>
  <c r="F92" i="13"/>
  <c r="F91" i="13"/>
  <c r="F90" i="13"/>
  <c r="E89" i="13"/>
  <c r="F89" i="13" s="1"/>
  <c r="F86" i="13"/>
  <c r="F83" i="13"/>
  <c r="F82" i="13"/>
  <c r="E87" i="13" l="1"/>
  <c r="E99" i="13"/>
  <c r="E113" i="13"/>
  <c r="F113" i="13" s="1"/>
  <c r="F108" i="13"/>
  <c r="F110" i="13"/>
  <c r="G14" i="15"/>
  <c r="G13" i="15"/>
  <c r="D75" i="13" l="1"/>
  <c r="E67" i="13"/>
  <c r="E73" i="13"/>
  <c r="E76" i="13" s="1"/>
  <c r="D72" i="13"/>
  <c r="F70" i="13"/>
  <c r="F68" i="13"/>
  <c r="E63" i="13"/>
  <c r="F59" i="13"/>
  <c r="F58" i="13"/>
  <c r="F57" i="13"/>
  <c r="E50" i="13"/>
  <c r="D50" i="13"/>
  <c r="D49" i="13"/>
  <c r="E48" i="13"/>
  <c r="E43" i="13" s="1"/>
  <c r="D48" i="13"/>
  <c r="F46" i="13"/>
  <c r="F44" i="13"/>
  <c r="F42" i="13"/>
  <c r="E41" i="13"/>
  <c r="D41" i="13"/>
  <c r="F40" i="13"/>
  <c r="F39" i="13"/>
  <c r="F34" i="13"/>
  <c r="F33" i="13"/>
  <c r="F32" i="13"/>
  <c r="F21" i="13"/>
  <c r="F19" i="13"/>
  <c r="F8" i="13"/>
  <c r="F9" i="13"/>
  <c r="F7" i="13"/>
  <c r="E52" i="13" l="1"/>
  <c r="F52" i="13" s="1"/>
  <c r="D47" i="13"/>
  <c r="D43" i="13"/>
  <c r="D51" i="13"/>
  <c r="E61" i="13"/>
  <c r="E66" i="13"/>
  <c r="E47" i="13"/>
  <c r="E36" i="13"/>
  <c r="E72" i="13"/>
  <c r="E51" i="13"/>
  <c r="F51" i="13" s="1"/>
  <c r="D76" i="13"/>
  <c r="F76" i="13"/>
  <c r="F49" i="13"/>
  <c r="F73" i="13"/>
  <c r="F48" i="13"/>
  <c r="F74" i="13"/>
  <c r="E25" i="13" l="1"/>
  <c r="D25" i="13"/>
  <c r="E13" i="13"/>
  <c r="E23" i="13"/>
  <c r="D23" i="13"/>
  <c r="D99" i="13" s="1"/>
  <c r="E11" i="13" l="1"/>
  <c r="E26" i="13"/>
  <c r="F26" i="13" s="1"/>
  <c r="E95" i="13"/>
  <c r="D113" i="13"/>
  <c r="D95" i="13"/>
  <c r="D22" i="13"/>
  <c r="E22" i="13"/>
  <c r="D26" i="13"/>
  <c r="G28" i="19"/>
  <c r="E28" i="19" s="1"/>
  <c r="D28" i="19" s="1"/>
  <c r="B20" i="19"/>
  <c r="B21" i="19" s="1"/>
  <c r="B22" i="19" s="1"/>
  <c r="D20" i="17" l="1"/>
  <c r="D17" i="17"/>
  <c r="D14" i="17"/>
  <c r="D6" i="17"/>
  <c r="D27" i="17" s="1"/>
  <c r="G7" i="15"/>
  <c r="G6" i="15"/>
  <c r="N37" i="15"/>
  <c r="M37" i="15"/>
  <c r="L37" i="15"/>
  <c r="K37" i="15"/>
  <c r="J37" i="15"/>
  <c r="I37" i="15"/>
  <c r="O37" i="15" s="1"/>
  <c r="H37" i="15"/>
  <c r="O36" i="15"/>
  <c r="O35" i="15"/>
  <c r="O34" i="15"/>
  <c r="N33" i="15"/>
  <c r="M33" i="15"/>
  <c r="L33" i="15"/>
  <c r="K33" i="15"/>
  <c r="J33" i="15"/>
  <c r="I33" i="15"/>
  <c r="H33" i="15"/>
  <c r="O32" i="15"/>
  <c r="O31" i="15"/>
  <c r="N26" i="15"/>
  <c r="N25" i="15"/>
  <c r="N24" i="15"/>
  <c r="N23" i="15"/>
  <c r="N22" i="15"/>
  <c r="H38" i="15" l="1"/>
  <c r="J38" i="15"/>
  <c r="K38" i="15"/>
  <c r="I38" i="15"/>
  <c r="L38" i="15"/>
  <c r="O33" i="15"/>
  <c r="M38" i="15"/>
  <c r="N38" i="15"/>
  <c r="O38" i="15" l="1"/>
  <c r="D136" i="13"/>
  <c r="E136" i="13"/>
  <c r="D134" i="13"/>
  <c r="E134" i="13"/>
  <c r="D137" i="13"/>
  <c r="D16" i="13"/>
  <c r="F27" i="13"/>
  <c r="F17" i="13"/>
  <c r="E16" i="13"/>
  <c r="E27" i="13" s="1"/>
  <c r="F15" i="13"/>
  <c r="F14" i="13"/>
  <c r="F133" i="13"/>
  <c r="F131" i="13"/>
  <c r="F130" i="13"/>
  <c r="F128" i="13"/>
  <c r="F124" i="13"/>
  <c r="F136" i="13" l="1"/>
  <c r="F134" i="13"/>
  <c r="E137" i="13"/>
  <c r="F24" i="13"/>
  <c r="D18" i="13"/>
  <c r="E18" i="13"/>
  <c r="F23" i="13"/>
  <c r="Z41" i="10" l="1"/>
  <c r="Y41" i="10"/>
  <c r="X41" i="10"/>
  <c r="W41" i="10"/>
  <c r="V41" i="10"/>
  <c r="U41" i="10"/>
  <c r="T41" i="10"/>
  <c r="S41" i="10"/>
  <c r="S51" i="10" s="1"/>
  <c r="R41" i="10"/>
  <c r="Q41" i="10"/>
  <c r="P41" i="10"/>
  <c r="O41" i="10"/>
  <c r="N41" i="10"/>
  <c r="M41" i="10"/>
  <c r="L41" i="10"/>
  <c r="K41" i="10"/>
  <c r="J41" i="10"/>
  <c r="I41" i="10"/>
  <c r="H41" i="10"/>
  <c r="G41" i="10"/>
  <c r="F41" i="10"/>
  <c r="E41" i="10"/>
  <c r="D41" i="10"/>
  <c r="C41" i="10"/>
  <c r="C51" i="10" s="1"/>
  <c r="B41" i="10"/>
  <c r="Z39" i="10"/>
  <c r="Y39" i="10"/>
  <c r="X39" i="10"/>
  <c r="W39" i="10"/>
  <c r="V39" i="10"/>
  <c r="U39" i="10"/>
  <c r="T39" i="10"/>
  <c r="S39" i="10"/>
  <c r="R39" i="10"/>
  <c r="Q39" i="10"/>
  <c r="P39" i="10"/>
  <c r="O39" i="10"/>
  <c r="O51" i="10" s="1"/>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X16" i="10"/>
  <c r="W16" i="10"/>
  <c r="W28" i="10" s="1"/>
  <c r="V16" i="10"/>
  <c r="U16" i="10"/>
  <c r="U28" i="10" s="1"/>
  <c r="T16" i="10"/>
  <c r="S16" i="10"/>
  <c r="S28" i="10" s="1"/>
  <c r="R16" i="10"/>
  <c r="Q16" i="10"/>
  <c r="P16" i="10"/>
  <c r="O16" i="10"/>
  <c r="O28" i="10" s="1"/>
  <c r="N16" i="10"/>
  <c r="M16" i="10"/>
  <c r="M28" i="10" s="1"/>
  <c r="L16" i="10"/>
  <c r="K16" i="10"/>
  <c r="K28" i="10" s="1"/>
  <c r="J16" i="10"/>
  <c r="I16" i="10"/>
  <c r="H16" i="10"/>
  <c r="G16" i="10"/>
  <c r="G28" i="10" s="1"/>
  <c r="F16" i="10"/>
  <c r="E16" i="10"/>
  <c r="E28" i="10" s="1"/>
  <c r="D16" i="10"/>
  <c r="C16" i="10"/>
  <c r="C28" i="10" s="1"/>
  <c r="B16" i="10"/>
  <c r="I28" i="10" l="1"/>
  <c r="Q28" i="10"/>
  <c r="Y28" i="10"/>
  <c r="E51" i="10"/>
  <c r="E52" i="10" s="1"/>
  <c r="M51" i="10"/>
  <c r="U51" i="10"/>
  <c r="S52" i="10"/>
  <c r="G51" i="10"/>
  <c r="G52" i="10" s="1"/>
  <c r="W51" i="10"/>
  <c r="W52" i="10"/>
  <c r="C52" i="10"/>
  <c r="K51" i="10"/>
  <c r="K52" i="10" s="1"/>
  <c r="I51" i="10"/>
  <c r="I52" i="10" s="1"/>
  <c r="Q51" i="10"/>
  <c r="Q52" i="10" s="1"/>
  <c r="Y51" i="10"/>
  <c r="O52" i="10"/>
  <c r="B51" i="10"/>
  <c r="F51" i="10"/>
  <c r="J51" i="10"/>
  <c r="N51" i="10"/>
  <c r="R51" i="10"/>
  <c r="V51" i="10"/>
  <c r="Z51" i="10"/>
  <c r="M52" i="10"/>
  <c r="U52" i="10"/>
  <c r="Y52" i="10"/>
  <c r="D28" i="10"/>
  <c r="H28" i="10"/>
  <c r="L28" i="10"/>
  <c r="P28" i="10"/>
  <c r="T28" i="10"/>
  <c r="X28" i="10"/>
  <c r="B28" i="10"/>
  <c r="B52" i="10" s="1"/>
  <c r="F28" i="10"/>
  <c r="J28" i="10"/>
  <c r="N28" i="10"/>
  <c r="R28" i="10"/>
  <c r="V28" i="10"/>
  <c r="Z28" i="10"/>
  <c r="D51" i="10"/>
  <c r="H51" i="10"/>
  <c r="L51" i="10"/>
  <c r="P51" i="10"/>
  <c r="T51" i="10"/>
  <c r="X51" i="10"/>
  <c r="L52" i="10" l="1"/>
  <c r="R52" i="10"/>
  <c r="N52" i="10"/>
  <c r="X52" i="10"/>
  <c r="H52" i="10"/>
  <c r="Z52" i="10"/>
  <c r="J52" i="10"/>
  <c r="T52" i="10"/>
  <c r="D52" i="10"/>
  <c r="V52" i="10"/>
  <c r="F52" i="10"/>
  <c r="P5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CARDONA MAESTRO Astrid</author>
  </authors>
  <commentList>
    <comment ref="F12" authorId="0" shapeId="0" xr:uid="{00000000-0006-0000-0200-000001000000}">
      <text>
        <r>
          <rPr>
            <b/>
            <sz val="9"/>
            <color indexed="81"/>
            <rFont val="Tahoma"/>
            <charset val="1"/>
          </rPr>
          <t>CARDONA MAESTRO Astrid:</t>
        </r>
        <r>
          <rPr>
            <sz val="9"/>
            <color indexed="81"/>
            <rFont val="Tahoma"/>
            <charset val="1"/>
          </rPr>
          <t xml:space="preserve">
rafraîchissement passif </t>
        </r>
      </text>
    </comment>
  </commentList>
</comments>
</file>

<file path=xl/sharedStrings.xml><?xml version="1.0" encoding="utf-8"?>
<sst xmlns="http://schemas.openxmlformats.org/spreadsheetml/2006/main" count="475" uniqueCount="334">
  <si>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</si>
  <si>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</si>
  <si>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</si>
  <si>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</si>
  <si>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</si>
  <si>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</si>
  <si>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</si>
  <si>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</si>
  <si>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</si>
  <si>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</si>
  <si>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</si>
  <si>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</si>
  <si>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</si>
  <si>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</si>
  <si>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</si>
  <si>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</si>
  <si>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</si>
  <si>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</si>
  <si>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</si>
  <si>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</si>
  <si>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</si>
  <si>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</si>
  <si>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</si>
  <si>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</si>
  <si>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</si>
  <si>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</si>
  <si>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</si>
  <si>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</si>
  <si>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</si>
  <si>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</si>
  <si>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</si>
  <si>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</si>
  <si>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</si>
  <si>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</si>
  <si>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</si>
  <si>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</si>
  <si>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</si>
  <si>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</si>
  <si>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</si>
  <si>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</si>
  <si>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dont Besoins chauffage</t>
  </si>
  <si>
    <t>dont Besoins ECS</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</si>
  <si>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</si>
  <si>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</si>
  <si>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</si>
  <si>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</si>
  <si>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</si>
  <si>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</si>
  <si>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</si>
  <si>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</si>
  <si>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</si>
  <si>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</si>
  <si>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</si>
  <si>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</si>
  <si>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</si>
  <si>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</si>
  <si>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</si>
  <si>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</si>
  <si>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</si>
  <si>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</si>
  <si>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</si>
  <si>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</si>
  <si>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</si>
  <si>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</si>
  <si>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</si>
  <si>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</si>
  <si>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</si>
  <si>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</si>
  <si>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Total</t>
  </si>
  <si>
    <t xml:space="preserve">Année </t>
  </si>
  <si>
    <t>Energie vendue en sous-station (MWh)</t>
  </si>
  <si>
    <t>Nombre de Ss stations</t>
  </si>
  <si>
    <t>Puissance souscrite (kW)</t>
  </si>
  <si>
    <t>Mixité EnR &amp;R</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</si>
  <si>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</si>
  <si>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</si>
  <si>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</si>
  <si>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</si>
  <si>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</si>
  <si>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</si>
  <si>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</si>
  <si>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</si>
  <si>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Puissance totale souscrite (MW)</t>
  </si>
  <si>
    <t>Nombre d'équivalent logement</t>
  </si>
  <si>
    <t>Valeur mini admissible Fonds Chaleur = 1,5 MWh/ml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</si>
  <si>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</si>
  <si>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</si>
  <si>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</si>
  <si>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</si>
  <si>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</si>
  <si>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</si>
  <si>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</si>
  <si>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</si>
  <si>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</si>
  <si>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</si>
  <si>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</si>
  <si>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</si>
  <si>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</si>
  <si>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</si>
  <si>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</si>
  <si>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</si>
  <si>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</si>
  <si>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</si>
  <si>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</si>
  <si>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</si>
  <si>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</si>
  <si>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</si>
  <si>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</si>
  <si>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</si>
  <si>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</si>
  <si>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Tableau à remplir en k€</t>
  </si>
  <si>
    <t>Années</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</si>
  <si>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</si>
  <si>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</si>
  <si>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</si>
  <si>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</si>
  <si>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</si>
  <si>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</si>
  <si>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</si>
  <si>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</si>
  <si>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</si>
  <si>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</si>
  <si>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</si>
  <si>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</si>
  <si>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</si>
  <si>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</si>
  <si>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</si>
  <si>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</si>
  <si>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</si>
  <si>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Sous total petits entretien /divers (P2)</t>
  </si>
  <si>
    <t>Sous total Charges de gros entretiens et renouvellements (P3)</t>
  </si>
  <si>
    <t>Charges Diverses (à détailler le cas échéant)</t>
  </si>
  <si>
    <t>Sous total autres charges</t>
  </si>
  <si>
    <t>Excédent Brut d'Exploitation (EBE) en k€</t>
  </si>
  <si>
    <t>Ile de France</t>
  </si>
  <si>
    <t>Languedoc-Roussillon</t>
  </si>
  <si>
    <t>Limousin</t>
  </si>
  <si>
    <t>Midi-Pyrénées</t>
  </si>
  <si>
    <t>Nord-Pas de Calais</t>
  </si>
  <si>
    <t>Pays de la Loire</t>
  </si>
  <si>
    <t>Provence-Alpes-Côte d'Azur</t>
  </si>
  <si>
    <t>Rhône-Alpes</t>
  </si>
  <si>
    <t>France</t>
  </si>
  <si>
    <r>
      <rPr>
        <b/>
        <sz val="10"/>
        <rFont val="Arial"/>
        <family val="2"/>
      </rPr>
      <t xml:space="preserve">NOM du projet </t>
    </r>
    <r>
      <rPr>
        <sz val="10"/>
        <rFont val="Arial"/>
        <family val="2"/>
      </rPr>
      <t>:</t>
    </r>
  </si>
  <si>
    <t xml:space="preserve">Maitre d'ouvrage : </t>
  </si>
  <si>
    <t>PAC</t>
  </si>
  <si>
    <t>Abonnés actuels ou extension</t>
  </si>
  <si>
    <t>Abonné actuel</t>
  </si>
  <si>
    <t>Extension phase 1</t>
  </si>
  <si>
    <t>Extension phase 2</t>
  </si>
  <si>
    <t>Extension phase 3</t>
  </si>
  <si>
    <t xml:space="preserve"> Projet Fonds Chaleur
(ou différence vs actuelle)</t>
  </si>
  <si>
    <t>Consommation MWh entrée chaudière</t>
  </si>
  <si>
    <t>mixité MWh/an %</t>
  </si>
  <si>
    <t>Rendement chaudière GN</t>
  </si>
  <si>
    <t>Commentaires - détails complémentaires</t>
  </si>
  <si>
    <t>Coûts totaux</t>
  </si>
  <si>
    <t>Montants éligibles à justifier</t>
  </si>
  <si>
    <t>Détail des coûts réseau de chaleur</t>
  </si>
  <si>
    <t>Montants en € HT</t>
  </si>
  <si>
    <t>Bâtiment chaufferie</t>
  </si>
  <si>
    <t>Générateur de chaleur fossile</t>
  </si>
  <si>
    <t>Traitement des fumées</t>
  </si>
  <si>
    <t>Installation électrique et hydraulique associée au générateur</t>
  </si>
  <si>
    <t>Ingénierie</t>
  </si>
  <si>
    <t>Autres (à préciser)</t>
  </si>
  <si>
    <t>Sous total Production en €HT</t>
  </si>
  <si>
    <t>Total abonnés actuels</t>
  </si>
  <si>
    <t>Total extensions</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</si>
  <si>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</si>
  <si>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</si>
  <si>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</si>
  <si>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</si>
  <si>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r>
      <t>Postes d’investissement</t>
    </r>
    <r>
      <rPr>
        <sz val="8"/>
        <color theme="1"/>
        <rFont val="Arial"/>
        <family val="2"/>
      </rPr>
      <t> (à adapter si chaufferies pied d'immeuble)</t>
    </r>
  </si>
  <si>
    <r>
      <t xml:space="preserve">CO2 évité (tonnes) :
</t>
    </r>
    <r>
      <rPr>
        <i/>
        <sz val="8"/>
        <color theme="1"/>
        <rFont val="Arial"/>
        <family val="2"/>
      </rPr>
      <t xml:space="preserve">réf. GN (base carbone ADEME) </t>
    </r>
  </si>
  <si>
    <t>Nom du projet :</t>
  </si>
  <si>
    <t>Référence du CEP contractuel :</t>
  </si>
  <si>
    <t xml:space="preserve">Périmètre du CEP : </t>
  </si>
  <si>
    <t>Date :</t>
  </si>
  <si>
    <t>Les décompositions proposées sont "a minima" : modifier les lignes pour plus de détails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</si>
  <si>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</si>
  <si>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R1 unitaire €HT/MWh à détailler le cas échéant</t>
  </si>
  <si>
    <t>Coûts de P2 à détailler</t>
  </si>
  <si>
    <t>TOTAL Charges hors amortissements, hors charges financières liées au plan de financement</t>
  </si>
  <si>
    <t xml:space="preserve">Chiffre d'affaire en k€ (à détailler) </t>
  </si>
  <si>
    <t>Consommation électricité en MWh</t>
  </si>
  <si>
    <t>Tableau 1 : Description Production et réseau de chaleur</t>
  </si>
  <si>
    <t xml:space="preserve">A compléter uniquement si création Réseau de Chaleur </t>
  </si>
  <si>
    <t xml:space="preserve">Besoins avant réhabilitation / démarches énergétique
MWh </t>
  </si>
  <si>
    <t>Besoins après réhabilitation / démarches énergétique
 MWh
pris en compte pour le dimensionnement</t>
  </si>
  <si>
    <t>P Souscrite
kW</t>
  </si>
  <si>
    <t>Classe énerg. 
(A, B, C, …)</t>
  </si>
  <si>
    <t xml:space="preserve">A compléter uniquement si extension Réseau de Chaleur </t>
  </si>
  <si>
    <t>Tableau 3 : Développement Evolution RC</t>
  </si>
  <si>
    <t>Quantités d’EnR&amp;R injectée</t>
  </si>
  <si>
    <t>…</t>
  </si>
  <si>
    <t>Tableau 4 : Tableau des DN</t>
  </si>
  <si>
    <t>Tableau 5 : Coûts d'exploitation</t>
  </si>
  <si>
    <t>Charges d’exploitation annuelle (€ HTR)</t>
  </si>
  <si>
    <t>P1 € HTR</t>
  </si>
  <si>
    <t>P'1 € HTR</t>
  </si>
  <si>
    <t>P2 
(charges salariales comprises) € HTR</t>
  </si>
  <si>
    <t>P3 € HTR</t>
  </si>
  <si>
    <t>P1 : coût de la fourniture du ou des combustibles</t>
  </si>
  <si>
    <t>P2 : coût des prestations de conduite, de l’entretien, montant des redevances et frais divers</t>
  </si>
  <si>
    <t>P3 : coût gros entretien, renouvellement</t>
  </si>
  <si>
    <t>Tableau 6 : Impact de l'aide sur prix de vente</t>
  </si>
  <si>
    <t>Tableau 3 : Evolutions besoins RC</t>
  </si>
  <si>
    <t>=&gt; uniquement si Réseau de Chaleur</t>
  </si>
  <si>
    <t xml:space="preserve">       - dont travaux divers de maçonnerie et gros œuvre nécessaire au on fonctionnement du RC, travaux de foncage</t>
  </si>
  <si>
    <t>Chaleur vendue en sous-stations MWh/an</t>
  </si>
  <si>
    <t>Chaleur EnR&amp;R vendue en sous-stations MWh/an</t>
  </si>
  <si>
    <t>Nombre de sous-stations</t>
  </si>
  <si>
    <t>Densité Réseau de chaleur 
(MWh vendus en ss / ml)</t>
  </si>
  <si>
    <t>Densité EnR&amp;R Réseau de chaleur
(MWh EnR&amp;R vendus en ss / ml)</t>
  </si>
  <si>
    <t>MWh utiles livrés en sous station éventuellement par zones</t>
  </si>
  <si>
    <t>Tableau 2 : Besoins</t>
  </si>
  <si>
    <t>Tableau 7 : Compte d'Exploitation Prévisionnel</t>
  </si>
  <si>
    <t>-</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</si>
  <si>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</si>
  <si>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</si>
  <si>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</si>
  <si>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</si>
  <si>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</si>
  <si>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</si>
  <si>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</si>
  <si>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</si>
  <si>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</si>
  <si>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</si>
  <si>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</si>
  <si>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</si>
  <si>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</si>
  <si>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</si>
  <si>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 6 : Impact de l'aide sur le prix de vente de la chaleur</t>
  </si>
  <si>
    <t>6.1. Impact aide sur prix vente</t>
  </si>
  <si>
    <t>6.2. Impact aide sur prix vente pour différents abonnés</t>
  </si>
  <si>
    <t>Tableau 4 : Décomposition métrés</t>
  </si>
  <si>
    <t>PRODUCTION CHAUFFAGE</t>
  </si>
  <si>
    <t>Appoint combustible</t>
  </si>
  <si>
    <t>Puissance chaudière  kW</t>
  </si>
  <si>
    <t>Appoint électrique</t>
  </si>
  <si>
    <t>Puissance kW</t>
  </si>
  <si>
    <t>Situation future
(actuelle + projet FC)</t>
  </si>
  <si>
    <t>Puissance totale installée kW</t>
  </si>
  <si>
    <r>
      <t xml:space="preserve">Taux EnR&amp;R 
</t>
    </r>
    <r>
      <rPr>
        <i/>
        <sz val="7"/>
        <color theme="1"/>
        <rFont val="Arial"/>
        <family val="2"/>
      </rPr>
      <t>(</t>
    </r>
    <r>
      <rPr>
        <b/>
        <i/>
        <sz val="7"/>
        <color rgb="FFFF0000"/>
        <rFont val="Arial"/>
        <family val="2"/>
      </rPr>
      <t>Eligibilité &gt; 50%, recommandé &gt; 65%</t>
    </r>
    <r>
      <rPr>
        <i/>
        <sz val="7"/>
        <color theme="1"/>
        <rFont val="Arial"/>
        <family val="2"/>
      </rPr>
      <t>)</t>
    </r>
  </si>
  <si>
    <t>mixité MWh/an % (taux de couverture de la PAC)</t>
  </si>
  <si>
    <t>SCOP moyen annuel</t>
  </si>
  <si>
    <t>Nb heures à fonct nominal</t>
  </si>
  <si>
    <t>Typologie bâtiments (ou process)</t>
  </si>
  <si>
    <t>Tableau 2.3 : Réseau de chaleur</t>
  </si>
  <si>
    <t>Les formules de calcul des sous totaux doivent être accessibles.</t>
  </si>
  <si>
    <t>PRODUCTION ECS</t>
  </si>
  <si>
    <t>PRODUCTION FROID</t>
  </si>
  <si>
    <t>Puissance frigorifique kW</t>
  </si>
  <si>
    <t>SEER moyen annuel</t>
  </si>
  <si>
    <r>
      <t xml:space="preserve">* les données de production et consommations MWh sont </t>
    </r>
    <r>
      <rPr>
        <b/>
        <i/>
        <sz val="7"/>
        <color theme="1"/>
        <rFont val="Arial"/>
        <family val="2"/>
      </rPr>
      <t>annuelles</t>
    </r>
  </si>
  <si>
    <t>Production chauffage PAC MWh</t>
  </si>
  <si>
    <t>Consommation électricité en MWh (auxiliaires et compresseur PAC)</t>
  </si>
  <si>
    <t>Production chauffage chaudière MWh</t>
  </si>
  <si>
    <t>Production chauffage élec MWh</t>
  </si>
  <si>
    <r>
      <t xml:space="preserve">Total production chauffage MWh        </t>
    </r>
    <r>
      <rPr>
        <b/>
        <sz val="8"/>
        <color rgb="FFFF0000"/>
        <rFont val="Arial"/>
        <family val="2"/>
      </rPr>
      <t>= Besoins utiles chauffage</t>
    </r>
    <r>
      <rPr>
        <i/>
        <sz val="8"/>
        <color theme="1"/>
        <rFont val="Arial"/>
        <family val="2"/>
      </rPr>
      <t/>
    </r>
  </si>
  <si>
    <t>Total production EnR&amp;R MWh</t>
  </si>
  <si>
    <t>Production ECS PAC MWh</t>
  </si>
  <si>
    <t>Production ECS chaudière MWh</t>
  </si>
  <si>
    <t>Production ECS élec MWh</t>
  </si>
  <si>
    <t>Production froid PAC MWh</t>
  </si>
  <si>
    <t>Production froid Groupe Froid aéro MWh</t>
  </si>
  <si>
    <r>
      <t xml:space="preserve">Total production froid MWh           </t>
    </r>
    <r>
      <rPr>
        <b/>
        <sz val="8"/>
        <color rgb="FFFF0000"/>
        <rFont val="Arial"/>
        <family val="2"/>
      </rPr>
      <t>= Besoins utiles froid</t>
    </r>
    <r>
      <rPr>
        <b/>
        <sz val="8"/>
        <color theme="1"/>
        <rFont val="Arial"/>
        <family val="2"/>
      </rPr>
      <t xml:space="preserve">
</t>
    </r>
    <r>
      <rPr>
        <i/>
        <sz val="8"/>
        <color theme="1"/>
        <rFont val="Arial"/>
        <family val="2"/>
      </rPr>
      <t/>
    </r>
  </si>
  <si>
    <t>Géocooling</t>
  </si>
  <si>
    <t>Production rafraîchissement MWh</t>
  </si>
  <si>
    <t>Consommation électricité en MWh (auxiliaires)</t>
  </si>
  <si>
    <t>Renseigner le (ou les) tableau(x) ci-dessous selon les modes de production de l'installation (chauffage/ECS/froid)</t>
  </si>
  <si>
    <t>Besoins</t>
  </si>
  <si>
    <t>Besoins en chaud / m²</t>
  </si>
  <si>
    <t>Besoins en chaud</t>
  </si>
  <si>
    <t>Besoins en froid</t>
  </si>
  <si>
    <t>Surface chauffée (m²)</t>
  </si>
  <si>
    <t>Besoins en chaud avant démarche d'économie d'énergie (MWh/an)</t>
  </si>
  <si>
    <t>Besoins en chaud après démarche d'économie d'énergie (MWh/an)
pris en compte pour le dimensionnement</t>
  </si>
  <si>
    <t>Besoins en froid avant démarche d'économie d'énergie (MWh/an)</t>
  </si>
  <si>
    <t>Besoins en froid après démarche d'économie d'énergie (MWh/an)
pris en compte pour le dimensionnement</t>
  </si>
  <si>
    <t>dont Besoins climatisation</t>
  </si>
  <si>
    <t>dont Besoins rafraîchissement</t>
  </si>
  <si>
    <t>Besoins en froid / m²</t>
  </si>
  <si>
    <t>Surface rafraîchie (m²)</t>
  </si>
  <si>
    <t>Nb heures de fonct à puissance nominale</t>
  </si>
  <si>
    <t>Puissance thermique kW</t>
  </si>
  <si>
    <r>
      <t xml:space="preserve">Tableau 1.3 Description de la production de froid </t>
    </r>
    <r>
      <rPr>
        <u/>
        <sz val="12"/>
        <color theme="1"/>
        <rFont val="Arial"/>
        <family val="2"/>
      </rPr>
      <t>(PAC en mode réversible et /ou géocooling)</t>
    </r>
  </si>
  <si>
    <r>
      <t xml:space="preserve">Description Production </t>
    </r>
    <r>
      <rPr>
        <u/>
        <sz val="12"/>
        <color theme="1"/>
        <rFont val="Arial"/>
        <family val="2"/>
      </rPr>
      <t>et Réseau de Chaleur (le cas échéant)</t>
    </r>
  </si>
  <si>
    <r>
      <t xml:space="preserve">Si production </t>
    </r>
    <r>
      <rPr>
        <b/>
        <u/>
        <sz val="11"/>
        <color rgb="FFFF0000"/>
        <rFont val="Arial"/>
        <family val="2"/>
      </rPr>
      <t>simultanée</t>
    </r>
    <r>
      <rPr>
        <b/>
        <sz val="11"/>
        <color rgb="FFFF0000"/>
        <rFont val="Arial"/>
        <family val="2"/>
      </rPr>
      <t xml:space="preserve"> de chaud et froid avec une thermofrigopompe (TFP) géothermique, renseigner </t>
    </r>
    <r>
      <rPr>
        <b/>
        <u/>
        <sz val="11"/>
        <color rgb="FFFF0000"/>
        <rFont val="Arial"/>
        <family val="2"/>
      </rPr>
      <t>uniquement</t>
    </r>
    <r>
      <rPr>
        <b/>
        <sz val="11"/>
        <color rgb="FFFF0000"/>
        <rFont val="Arial"/>
        <family val="2"/>
      </rPr>
      <t xml:space="preserve"> le tableau 1.4</t>
    </r>
  </si>
  <si>
    <t>PRODUCTION CHAUD et FROID</t>
  </si>
  <si>
    <t>TFP (PAC)</t>
  </si>
  <si>
    <t>Production chaleur TFP MWh</t>
  </si>
  <si>
    <t>Production chaleur chaudière MWh</t>
  </si>
  <si>
    <t>Puissance totale chaud installée kW</t>
  </si>
  <si>
    <t>Production froid TFP MWh</t>
  </si>
  <si>
    <t>Puissance totale froid installée kW</t>
  </si>
  <si>
    <r>
      <t xml:space="preserve">Total production chaud MWh        </t>
    </r>
    <r>
      <rPr>
        <b/>
        <sz val="8"/>
        <color rgb="FFFF0000"/>
        <rFont val="Arial"/>
        <family val="2"/>
      </rPr>
      <t>= Besoins utiles chaleur</t>
    </r>
  </si>
  <si>
    <t>Consommation électricité en MWh (compresseur PAC)</t>
  </si>
  <si>
    <t>P’1 : coût de l’électricité utilisée mécaniquement pour assurer le fonctionnement des installations primaires et de la PAC</t>
  </si>
  <si>
    <t>Investissements correspondant à la solution de référence :</t>
  </si>
  <si>
    <t>Expliquer quelle serait la solution de référence, si le projet n'était pas retenu : chaufferie collective pied d'immeuble gaz, réseau avec chaufferie gaz, groupe(s) froid(s) aérothermiques en cas de production de froid etc.</t>
  </si>
  <si>
    <t>PRODUCTION THERMIQUE et FRIGORIFIQUE</t>
  </si>
  <si>
    <t>Groupe froid aérothermique (le cas échéant)</t>
  </si>
  <si>
    <r>
      <t xml:space="preserve">Total production ECS MWh                </t>
    </r>
    <r>
      <rPr>
        <b/>
        <sz val="8"/>
        <color rgb="FFFF0000"/>
        <rFont val="Arial"/>
        <family val="2"/>
      </rPr>
      <t>= Besoins utiles ECS</t>
    </r>
    <r>
      <rPr>
        <i/>
        <sz val="8"/>
        <color theme="1"/>
        <rFont val="Arial"/>
        <family val="2"/>
      </rPr>
      <t/>
    </r>
  </si>
  <si>
    <r>
      <t>Total production EnR&amp;R MWh (</t>
    </r>
    <r>
      <rPr>
        <b/>
        <sz val="8"/>
        <color rgb="FFFF0000"/>
        <rFont val="Arial"/>
        <family val="2"/>
      </rPr>
      <t>seul le rafraîchissemt par</t>
    </r>
    <r>
      <rPr>
        <b/>
        <sz val="8"/>
        <color theme="1"/>
        <rFont val="Arial"/>
        <family val="2"/>
      </rPr>
      <t xml:space="preserve"> </t>
    </r>
    <r>
      <rPr>
        <b/>
        <sz val="8"/>
        <color rgb="FFFF0000"/>
        <rFont val="Arial"/>
        <family val="2"/>
      </rPr>
      <t>géocooling est considéré)</t>
    </r>
  </si>
  <si>
    <t>Production chaleur Groupe Froid aéro MWh</t>
  </si>
  <si>
    <t>mixité en froid MWh/an % (taux de couverture des besoins froid de la TFP)</t>
  </si>
  <si>
    <t>mixité en chaud MWh/an % (taux de couverture des besoins chaud de la TFP)</t>
  </si>
  <si>
    <t>Coef de perf moyen annuel</t>
  </si>
  <si>
    <t>mixité chaud MWh/an %</t>
  </si>
  <si>
    <t>mixité froid MWh/an %</t>
  </si>
  <si>
    <r>
      <t xml:space="preserve">Total production froid MWh        </t>
    </r>
    <r>
      <rPr>
        <b/>
        <sz val="8"/>
        <color rgb="FFFF0000"/>
        <rFont val="Arial"/>
        <family val="2"/>
      </rPr>
      <t>= Besoins utiles froid</t>
    </r>
  </si>
  <si>
    <r>
      <t xml:space="preserve">Taux EnR&amp;R (si réseau de chaleur)
</t>
    </r>
    <r>
      <rPr>
        <i/>
        <sz val="7"/>
        <color theme="1"/>
        <rFont val="Arial"/>
        <family val="2"/>
      </rPr>
      <t>(</t>
    </r>
    <r>
      <rPr>
        <b/>
        <i/>
        <sz val="7"/>
        <color rgb="FFFF0000"/>
        <rFont val="Arial"/>
        <family val="2"/>
      </rPr>
      <t>Eligibilité &gt; 65%</t>
    </r>
    <r>
      <rPr>
        <i/>
        <sz val="7"/>
        <color theme="1"/>
        <rFont val="Arial"/>
        <family val="2"/>
      </rPr>
      <t>)</t>
    </r>
  </si>
  <si>
    <r>
      <t xml:space="preserve">CO2 évité (tonnes) :
</t>
    </r>
    <r>
      <rPr>
        <i/>
        <sz val="8"/>
        <color theme="1"/>
        <rFont val="Arial"/>
        <family val="2"/>
      </rPr>
      <t xml:space="preserve">réf. Combustion GN (base carbone ADEME) </t>
    </r>
  </si>
  <si>
    <r>
      <t xml:space="preserve">CO2 évité (tonnes) :
</t>
    </r>
    <r>
      <rPr>
        <i/>
        <sz val="8"/>
        <color theme="1"/>
        <rFont val="Arial"/>
        <family val="2"/>
      </rPr>
      <t xml:space="preserve">réf. élect (base carbone ADEME) </t>
    </r>
  </si>
  <si>
    <t>Taux EnR&amp;R (si réseau de froid)</t>
  </si>
  <si>
    <r>
      <t xml:space="preserve">Investissements correspondant au réseau de chaleur </t>
    </r>
    <r>
      <rPr>
        <sz val="12"/>
        <color theme="1"/>
        <rFont val="Arial"/>
        <family val="2"/>
      </rPr>
      <t xml:space="preserve">(le cas échéant) : </t>
    </r>
  </si>
  <si>
    <t>=&gt; uniquement si vente chaleur et/ou froid</t>
  </si>
  <si>
    <t>Tableau 7 : CEP : Présentation type Fonds chaleur, Réseaux de chaleur ou opération dédiée avec vente de chaleur</t>
  </si>
  <si>
    <t>Tableau 8 : Investissements solution de référence et Réseau de Chaleur (le cas échéant)</t>
  </si>
  <si>
    <r>
      <t xml:space="preserve">TABLEAUX INSTRUCTION DOSSIER FONDS CHALEUR 
GEOTHERMIE DE SURFACE &amp; AEROTHERMIE </t>
    </r>
    <r>
      <rPr>
        <sz val="10"/>
        <rFont val="Arial Black"/>
        <family val="2"/>
      </rPr>
      <t>ET RESEAU DE CHALEUR (le cas échéant)</t>
    </r>
  </si>
  <si>
    <t>fiche_CEF_géothermie surface et aérothermie_fds_chal_nov2022</t>
  </si>
  <si>
    <t>A compléter uniquement si production d'ECS avec l'installation de PAC géothermique ou aérothermique</t>
  </si>
  <si>
    <t>A compléter uniquement si création Réseau de Chaleur associé à l'installation PAC géothermique ou aérothermique</t>
  </si>
  <si>
    <t>A compléter uniquement si production de froid/frais avec l'installation PAC géothermique ou aérothermique</t>
  </si>
  <si>
    <r>
      <t>Tableau 1.1 Description de la production de chauffage</t>
    </r>
    <r>
      <rPr>
        <u/>
        <sz val="12"/>
        <color theme="1"/>
        <rFont val="Arial"/>
        <family val="2"/>
      </rPr>
      <t xml:space="preserve"> (PAC géothermique ou aérothermique et éventuel appoint)</t>
    </r>
  </si>
  <si>
    <r>
      <t xml:space="preserve">Tableau 1.2 Description de la production d'ECS </t>
    </r>
    <r>
      <rPr>
        <u/>
        <sz val="12"/>
        <color theme="1"/>
        <rFont val="Arial"/>
        <family val="2"/>
      </rPr>
      <t>(PAC géothermique ou aérothermique et éventuel appoint)</t>
    </r>
  </si>
  <si>
    <r>
      <t xml:space="preserve">Tableau 1.4 Description de la production de chaud et froid </t>
    </r>
    <r>
      <rPr>
        <u/>
        <sz val="12"/>
        <color theme="1"/>
        <rFont val="Arial"/>
        <family val="2"/>
      </rPr>
      <t>(uniquement TFP géothermique et /ou géocooling)</t>
    </r>
  </si>
  <si>
    <t>A compléter uniquement si Réseau de Chaleur associé à l'installation PAC géothermique ou aérothermique</t>
  </si>
  <si>
    <t>Tableau 2.1 : Installation géothermique ou aérothermique dédiée</t>
  </si>
  <si>
    <t>Tableau 2.2 : Installation géothermique ou aérothermique dédiée</t>
  </si>
  <si>
    <t>Besoins / m²</t>
  </si>
  <si>
    <t>A compléter uniquement si Réseau de Chaleur associé à l'installation géothermique ou aérothermique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</si>
</sst>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quot; MWh EnR&amp;R sup. produits&quot;"/>
    <numFmt numFmtId="169" formatCode="#,##0.00_ ;\-#,##0.00\ "/>
  </numFmts>
  <fonts count="62"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sz val="8"/>
      <color rgb="FF0000FF"/>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b/>
      <sz val="12"/>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i/>
      <sz val="9"/>
      <color theme="1"/>
      <name val="Arial"/>
      <family val="2"/>
    </font>
    <font>
      <b/>
      <i/>
      <sz val="7"/>
      <color rgb="FFFF0000"/>
      <name val="Arial"/>
      <family val="2"/>
    </font>
    <font>
      <sz val="8"/>
      <color rgb="FF000000"/>
      <name val="Arial"/>
      <family val="2"/>
    </font>
    <font>
      <i/>
      <sz val="8"/>
      <color rgb="FF000000"/>
      <name val="Arial"/>
      <family val="2"/>
    </font>
    <font>
      <b/>
      <sz val="10"/>
      <color theme="1"/>
      <name val="Arial"/>
      <family val="2"/>
    </font>
    <font>
      <u/>
      <sz val="11"/>
      <color theme="10"/>
      <name val="Arial"/>
      <family val="2"/>
    </font>
    <font>
      <i/>
      <sz val="11"/>
      <color rgb="FFFF0000"/>
      <name val="Arial"/>
      <family val="2"/>
    </font>
    <font>
      <sz val="8"/>
      <color theme="1"/>
      <name val="Calibri"/>
      <family val="2"/>
      <scheme val="minor"/>
    </font>
    <font>
      <b/>
      <i/>
      <sz val="12"/>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b/>
      <sz val="8"/>
      <color rgb="FFFF0000"/>
      <name val="Arial"/>
      <family val="2"/>
    </font>
    <font>
      <b/>
      <i/>
      <sz val="7"/>
      <color theme="1"/>
      <name val="Arial"/>
      <family val="2"/>
    </font>
    <font>
      <sz val="12"/>
      <color theme="1"/>
      <name val="Arial"/>
      <family val="2"/>
    </font>
    <font>
      <b/>
      <i/>
      <sz val="11"/>
      <color rgb="FFFF0000"/>
      <name val="Arial"/>
      <family val="2"/>
    </font>
    <font>
      <b/>
      <sz val="11"/>
      <color theme="1"/>
      <name val="Calibri"/>
      <family val="2"/>
      <scheme val="minor"/>
    </font>
    <font>
      <sz val="9"/>
      <color indexed="81"/>
      <name val="Tahoma"/>
      <charset val="1"/>
    </font>
    <font>
      <b/>
      <sz val="9"/>
      <color indexed="81"/>
      <name val="Tahoma"/>
      <charset val="1"/>
    </font>
    <font>
      <sz val="11"/>
      <color rgb="FFFF0000"/>
      <name val="Arial"/>
      <family val="2"/>
    </font>
    <font>
      <b/>
      <u/>
      <sz val="11"/>
      <color rgb="FFFF0000"/>
      <name val="Arial"/>
      <family val="2"/>
    </font>
    <font>
      <u/>
      <sz val="12"/>
      <color theme="1"/>
      <name val="Arial"/>
      <family val="2"/>
    </font>
    <font>
      <sz val="12"/>
      <color theme="1"/>
      <name val="Calibri"/>
      <family val="2"/>
      <scheme val="minor"/>
    </font>
    <font>
      <i/>
      <sz val="8"/>
      <name val="Arial"/>
      <family val="2"/>
    </font>
    <font>
      <i/>
      <sz val="9"/>
      <color rgb="FFFF0000"/>
      <name val="Arial"/>
      <family val="2"/>
    </font>
    <font>
      <b/>
      <sz val="8"/>
      <name val="Arial"/>
      <family val="2"/>
    </font>
    <font>
      <sz val="10"/>
      <name val="Arial Black"/>
      <family val="2"/>
    </font>
  </fonts>
  <fills count="23">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347">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4" borderId="35" xfId="0" applyFont="1" applyFill="1" applyBorder="1" applyAlignment="1">
      <alignment vertical="center" wrapText="1"/>
    </xf>
    <xf numFmtId="0" fontId="8" fillId="4" borderId="12" xfId="0" applyFont="1" applyFill="1" applyBorder="1" applyAlignment="1">
      <alignment vertical="center" wrapText="1"/>
    </xf>
    <xf numFmtId="0" fontId="9" fillId="4" borderId="41" xfId="0" applyFont="1" applyFill="1" applyBorder="1" applyAlignment="1">
      <alignment vertical="center" wrapText="1"/>
    </xf>
    <xf numFmtId="0" fontId="9" fillId="4" borderId="2" xfId="0" applyFont="1" applyFill="1" applyBorder="1" applyAlignment="1">
      <alignment vertical="center" wrapText="1"/>
    </xf>
    <xf numFmtId="0" fontId="8" fillId="4" borderId="23" xfId="0" applyFont="1" applyFill="1" applyBorder="1" applyAlignment="1">
      <alignment vertical="center" wrapText="1"/>
    </xf>
    <xf numFmtId="0" fontId="8" fillId="4" borderId="2" xfId="0" applyFont="1" applyFill="1" applyBorder="1" applyAlignment="1">
      <alignment vertical="center" wrapText="1"/>
    </xf>
    <xf numFmtId="0" fontId="0" fillId="0" borderId="0" xfId="0" applyAlignment="1">
      <alignment wrapText="1"/>
    </xf>
    <xf numFmtId="0" fontId="0" fillId="4" borderId="0" xfId="0" applyFill="1" applyAlignment="1">
      <alignment horizontal="center"/>
    </xf>
    <xf numFmtId="0" fontId="10" fillId="0" borderId="0" xfId="3" applyFont="1"/>
    <xf numFmtId="0" fontId="11" fillId="0" borderId="0" xfId="3" applyFont="1"/>
    <xf numFmtId="0" fontId="3" fillId="0" borderId="0" xfId="3"/>
    <xf numFmtId="0" fontId="15" fillId="0" borderId="0" xfId="3" applyFont="1"/>
    <xf numFmtId="0" fontId="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7" fillId="4" borderId="24" xfId="0" applyFont="1" applyFill="1" applyBorder="1" applyAlignment="1">
      <alignment vertical="center" wrapText="1"/>
    </xf>
    <xf numFmtId="0" fontId="3" fillId="4" borderId="39" xfId="0" applyFont="1" applyFill="1" applyBorder="1" applyAlignment="1">
      <alignment vertical="center" wrapText="1"/>
    </xf>
    <xf numFmtId="0" fontId="17" fillId="4" borderId="39" xfId="0" applyFont="1" applyFill="1" applyBorder="1" applyAlignment="1">
      <alignment vertical="center" wrapText="1"/>
    </xf>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9" fillId="17"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30"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5" fillId="4" borderId="0" xfId="0" applyFont="1" applyFill="1" applyAlignment="1">
      <alignment wrapText="1"/>
    </xf>
    <xf numFmtId="0" fontId="5" fillId="4" borderId="0" xfId="0" applyFont="1" applyFill="1"/>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42" xfId="0" applyFont="1" applyFill="1" applyBorder="1" applyAlignment="1">
      <alignment horizontal="center" vertical="center"/>
    </xf>
    <xf numFmtId="0" fontId="5" fillId="4" borderId="42" xfId="0" applyFont="1" applyFill="1" applyBorder="1" applyAlignment="1">
      <alignment horizontal="center"/>
    </xf>
    <xf numFmtId="0" fontId="5" fillId="4" borderId="4"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9" xfId="0" applyFont="1" applyFill="1" applyBorder="1" applyAlignment="1">
      <alignment horizontal="center"/>
    </xf>
    <xf numFmtId="0" fontId="5" fillId="4" borderId="25" xfId="0" applyFont="1" applyFill="1" applyBorder="1" applyAlignment="1">
      <alignment horizontal="center"/>
    </xf>
    <xf numFmtId="0" fontId="5" fillId="4" borderId="31" xfId="0" applyFont="1" applyFill="1" applyBorder="1" applyAlignment="1">
      <alignment horizontal="center"/>
    </xf>
    <xf numFmtId="0" fontId="5" fillId="5" borderId="19" xfId="0" applyFont="1" applyFill="1" applyBorder="1" applyAlignment="1">
      <alignment horizontal="center"/>
    </xf>
    <xf numFmtId="0" fontId="5" fillId="17" borderId="1"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5" fillId="17" borderId="6" xfId="0" applyFont="1" applyFill="1" applyBorder="1" applyAlignment="1">
      <alignment horizontal="center"/>
    </xf>
    <xf numFmtId="0" fontId="6" fillId="4" borderId="47" xfId="0" applyFont="1" applyFill="1" applyBorder="1" applyAlignment="1">
      <alignment horizontal="center" vertical="center"/>
    </xf>
    <xf numFmtId="0" fontId="22" fillId="0" borderId="0" xfId="0" applyFont="1"/>
    <xf numFmtId="0" fontId="18" fillId="0" borderId="0" xfId="0" applyFont="1" applyAlignment="1">
      <alignment horizontal="left"/>
    </xf>
    <xf numFmtId="0" fontId="20" fillId="0" borderId="0" xfId="0" applyFont="1" applyAlignment="1">
      <alignment horizontal="left"/>
    </xf>
    <xf numFmtId="0" fontId="23" fillId="14"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5" fillId="0" borderId="0" xfId="0" applyFont="1" applyAlignment="1">
      <alignment vertical="center"/>
    </xf>
    <xf numFmtId="0" fontId="23" fillId="0" borderId="1" xfId="0" applyFont="1" applyBorder="1" applyAlignment="1">
      <alignment horizontal="justify"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24"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24"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24"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24"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24"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24"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26" fillId="16" borderId="27" xfId="0" applyFont="1" applyFill="1" applyBorder="1" applyAlignment="1">
      <alignment horizontal="center" vertical="center" wrapText="1"/>
    </xf>
    <xf numFmtId="0" fontId="26" fillId="16" borderId="28" xfId="0" applyFont="1" applyFill="1" applyBorder="1" applyAlignment="1">
      <alignment horizontal="center" vertical="center" wrapText="1"/>
    </xf>
    <xf numFmtId="0" fontId="16" fillId="4" borderId="48" xfId="0" applyFont="1" applyFill="1" applyBorder="1" applyAlignment="1">
      <alignment horizontal="left" vertical="center"/>
    </xf>
    <xf numFmtId="1" fontId="3" fillId="4" borderId="42"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6" fontId="3" fillId="4" borderId="1" xfId="0" applyNumberFormat="1" applyFont="1" applyFill="1" applyBorder="1" applyAlignment="1">
      <alignment horizontal="center"/>
    </xf>
    <xf numFmtId="0" fontId="3" fillId="4" borderId="49" xfId="0" applyFont="1" applyFill="1" applyBorder="1" applyAlignment="1">
      <alignment horizontal="left" vertical="center"/>
    </xf>
    <xf numFmtId="0" fontId="3" fillId="4" borderId="52" xfId="0" applyFont="1" applyFill="1" applyBorder="1" applyAlignment="1">
      <alignment horizontal="left" vertical="center"/>
    </xf>
    <xf numFmtId="166" fontId="3" fillId="4" borderId="25" xfId="0" applyNumberFormat="1" applyFont="1" applyFill="1" applyBorder="1" applyAlignment="1">
      <alignment horizontal="center"/>
    </xf>
    <xf numFmtId="167" fontId="4" fillId="4" borderId="25" xfId="2" applyNumberFormat="1" applyFont="1" applyFill="1" applyBorder="1" applyAlignment="1">
      <alignment horizontal="center"/>
    </xf>
    <xf numFmtId="0" fontId="16" fillId="4" borderId="48"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6" fontId="3" fillId="16" borderId="6" xfId="0" applyNumberFormat="1" applyFont="1" applyFill="1" applyBorder="1" applyAlignment="1">
      <alignment horizontal="center"/>
    </xf>
    <xf numFmtId="0" fontId="16" fillId="4" borderId="3" xfId="0" applyFont="1" applyFill="1" applyBorder="1" applyAlignment="1">
      <alignment horizontal="left" vertical="center" wrapText="1"/>
    </xf>
    <xf numFmtId="1" fontId="16" fillId="4" borderId="42"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0" fontId="16" fillId="4" borderId="5" xfId="0" applyFont="1" applyFill="1" applyBorder="1" applyAlignment="1">
      <alignment horizontal="left" wrapText="1"/>
    </xf>
    <xf numFmtId="1" fontId="4" fillId="4" borderId="6" xfId="0" applyNumberFormat="1" applyFont="1" applyFill="1" applyBorder="1" applyAlignment="1">
      <alignment horizontal="center" vertical="center"/>
    </xf>
    <xf numFmtId="0" fontId="16" fillId="4" borderId="5" xfId="0" applyFont="1" applyFill="1" applyBorder="1" applyAlignment="1">
      <alignment horizontal="left" vertical="center" wrapText="1"/>
    </xf>
    <xf numFmtId="0" fontId="16" fillId="4" borderId="30" xfId="0" applyFont="1" applyFill="1" applyBorder="1" applyAlignment="1">
      <alignment horizontal="left" vertical="center" wrapText="1"/>
    </xf>
    <xf numFmtId="1" fontId="16" fillId="4" borderId="53" xfId="0" applyNumberFormat="1" applyFont="1" applyFill="1" applyBorder="1" applyAlignment="1">
      <alignment horizontal="center" vertical="center"/>
    </xf>
    <xf numFmtId="1" fontId="4" fillId="4" borderId="31" xfId="0" applyNumberFormat="1" applyFont="1" applyFill="1" applyBorder="1" applyAlignment="1">
      <alignment horizontal="center" vertical="center"/>
    </xf>
    <xf numFmtId="0" fontId="4" fillId="4" borderId="7" xfId="0" applyFont="1" applyFill="1" applyBorder="1" applyAlignment="1">
      <alignment vertical="center" wrapText="1"/>
    </xf>
    <xf numFmtId="1" fontId="4" fillId="4" borderId="21" xfId="0" applyNumberFormat="1" applyFont="1" applyFill="1" applyBorder="1" applyAlignment="1">
      <alignment horizontal="center" vertical="center"/>
    </xf>
    <xf numFmtId="1" fontId="25" fillId="4" borderId="21"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xf>
    <xf numFmtId="0" fontId="4" fillId="4" borderId="3" xfId="0" applyFont="1" applyFill="1" applyBorder="1" applyAlignment="1">
      <alignment horizontal="left" wrapText="1"/>
    </xf>
    <xf numFmtId="2" fontId="16" fillId="4" borderId="25" xfId="0" applyNumberFormat="1" applyFont="1" applyFill="1" applyBorder="1" applyAlignment="1">
      <alignment horizontal="center" vertical="center"/>
    </xf>
    <xf numFmtId="2" fontId="4" fillId="4" borderId="31" xfId="0" applyNumberFormat="1" applyFont="1" applyFill="1" applyBorder="1" applyAlignment="1">
      <alignment horizontal="center" vertical="center"/>
    </xf>
    <xf numFmtId="0" fontId="16" fillId="4" borderId="5" xfId="0" applyFont="1" applyFill="1" applyBorder="1" applyAlignment="1">
      <alignment horizontal="left" vertical="center"/>
    </xf>
    <xf numFmtId="1" fontId="16" fillId="4" borderId="1"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0" fontId="4" fillId="4" borderId="5" xfId="0" applyFont="1" applyFill="1" applyBorder="1" applyAlignment="1">
      <alignment horizontal="left" vertical="center" indent="1"/>
    </xf>
    <xf numFmtId="1" fontId="4" fillId="4" borderId="1" xfId="0" applyNumberFormat="1" applyFont="1" applyFill="1" applyBorder="1" applyAlignment="1">
      <alignment horizontal="center" vertical="center"/>
    </xf>
    <xf numFmtId="1" fontId="16" fillId="4" borderId="1" xfId="0" applyNumberFormat="1" applyFont="1" applyFill="1" applyBorder="1" applyAlignment="1">
      <alignment horizontal="center"/>
    </xf>
    <xf numFmtId="1" fontId="4" fillId="4" borderId="6"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9" fontId="16" fillId="4" borderId="1" xfId="2" applyFont="1" applyFill="1" applyBorder="1" applyAlignment="1">
      <alignment horizontal="center"/>
    </xf>
    <xf numFmtId="1" fontId="4" fillId="19" borderId="6" xfId="0" applyNumberFormat="1" applyFont="1" applyFill="1" applyBorder="1" applyAlignment="1">
      <alignment horizontal="center" vertical="center"/>
    </xf>
    <xf numFmtId="0" fontId="16" fillId="4" borderId="30" xfId="0" applyFont="1" applyFill="1" applyBorder="1" applyAlignment="1">
      <alignment horizontal="left" vertical="center"/>
    </xf>
    <xf numFmtId="0" fontId="32" fillId="0" borderId="1" xfId="4" applyFont="1" applyBorder="1" applyAlignment="1">
      <alignment horizontal="left" vertical="center"/>
    </xf>
    <xf numFmtId="0" fontId="33" fillId="0" borderId="0" xfId="0" applyFont="1"/>
    <xf numFmtId="0" fontId="19" fillId="0" borderId="0" xfId="0" applyFont="1"/>
    <xf numFmtId="0" fontId="19" fillId="0" borderId="0" xfId="0" applyFont="1" applyAlignment="1">
      <alignment wrapText="1"/>
    </xf>
    <xf numFmtId="0" fontId="34" fillId="4" borderId="0" xfId="0" applyFont="1" applyFill="1"/>
    <xf numFmtId="0" fontId="35" fillId="4" borderId="0" xfId="0" applyFont="1" applyFill="1"/>
    <xf numFmtId="0" fontId="36" fillId="6" borderId="1" xfId="0" applyFont="1" applyFill="1" applyBorder="1" applyAlignment="1">
      <alignment horizontal="center" vertical="center" wrapText="1"/>
    </xf>
    <xf numFmtId="0" fontId="36" fillId="20" borderId="1" xfId="0" applyFont="1" applyFill="1" applyBorder="1" applyAlignment="1">
      <alignment horizontal="center" vertical="center" wrapText="1"/>
    </xf>
    <xf numFmtId="0" fontId="36" fillId="21"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8" fillId="0" borderId="1" xfId="0" applyFont="1" applyBorder="1" applyAlignment="1">
      <alignment horizontal="center" vertical="center" wrapText="1"/>
    </xf>
    <xf numFmtId="3" fontId="38"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6" fillId="18" borderId="1" xfId="0" applyFont="1" applyFill="1" applyBorder="1" applyAlignment="1">
      <alignment horizontal="center" vertical="center" wrapText="1"/>
    </xf>
    <xf numFmtId="0" fontId="29" fillId="0" borderId="1"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36" fillId="6" borderId="1" xfId="0" applyFont="1" applyFill="1" applyBorder="1" applyAlignment="1">
      <alignment vertical="center" wrapText="1"/>
    </xf>
    <xf numFmtId="0" fontId="36" fillId="20" borderId="1" xfId="0" applyFont="1" applyFill="1" applyBorder="1" applyAlignment="1">
      <alignment vertical="center" wrapText="1"/>
    </xf>
    <xf numFmtId="0" fontId="36" fillId="18" borderId="1" xfId="0" applyFont="1" applyFill="1" applyBorder="1" applyAlignment="1">
      <alignment vertical="center" wrapText="1"/>
    </xf>
    <xf numFmtId="0" fontId="40" fillId="5" borderId="1" xfId="0" applyFont="1" applyFill="1" applyBorder="1" applyAlignment="1">
      <alignment horizontal="center" vertical="center" wrapText="1"/>
    </xf>
    <xf numFmtId="0" fontId="41" fillId="0" borderId="1" xfId="0" applyFont="1" applyBorder="1" applyAlignment="1">
      <alignment horizontal="center" vertical="center"/>
    </xf>
    <xf numFmtId="3" fontId="41" fillId="0" borderId="1" xfId="0" applyNumberFormat="1" applyFont="1" applyBorder="1" applyAlignment="1">
      <alignment horizontal="center" vertical="center"/>
    </xf>
    <xf numFmtId="0" fontId="41" fillId="0" borderId="1" xfId="0" applyFont="1" applyBorder="1" applyAlignment="1">
      <alignment horizontal="center" vertical="center" wrapText="1"/>
    </xf>
    <xf numFmtId="0" fontId="35" fillId="0" borderId="0" xfId="0" applyFont="1"/>
    <xf numFmtId="0" fontId="12" fillId="0" borderId="0" xfId="3" applyFont="1" applyAlignment="1">
      <alignment horizontal="right" wrapText="1"/>
    </xf>
    <xf numFmtId="0" fontId="13" fillId="22" borderId="0" xfId="3" applyFont="1" applyFill="1" applyAlignment="1">
      <alignment horizontal="center" vertical="center" wrapText="1"/>
    </xf>
    <xf numFmtId="0" fontId="42" fillId="0" borderId="0" xfId="3" quotePrefix="1" applyFont="1" applyAlignment="1">
      <alignment vertical="center"/>
    </xf>
    <xf numFmtId="0" fontId="6" fillId="0" borderId="0" xfId="0" applyFont="1"/>
    <xf numFmtId="9" fontId="3" fillId="0" borderId="35" xfId="0" applyNumberFormat="1" applyFont="1" applyBorder="1" applyAlignment="1">
      <alignment horizontal="center" vertical="center"/>
    </xf>
    <xf numFmtId="164" fontId="3" fillId="0" borderId="12" xfId="1" applyNumberFormat="1" applyFont="1" applyBorder="1" applyAlignment="1">
      <alignment horizontal="center" vertical="center"/>
    </xf>
    <xf numFmtId="169" fontId="3" fillId="0" borderId="12" xfId="1" applyNumberFormat="1" applyFont="1" applyBorder="1" applyAlignment="1">
      <alignment horizontal="center" vertical="center"/>
    </xf>
    <xf numFmtId="169" fontId="3" fillId="4" borderId="12" xfId="1" applyNumberFormat="1" applyFont="1" applyFill="1" applyBorder="1" applyAlignment="1">
      <alignment horizontal="center"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2" fontId="4" fillId="0" borderId="13" xfId="0" applyNumberFormat="1" applyFont="1" applyBorder="1" applyAlignment="1">
      <alignment horizontal="center" vertical="center"/>
    </xf>
    <xf numFmtId="0" fontId="3" fillId="10" borderId="17" xfId="0" applyFont="1" applyFill="1" applyBorder="1" applyAlignment="1">
      <alignment horizontal="center" vertical="center" wrapText="1"/>
    </xf>
    <xf numFmtId="0" fontId="24" fillId="0" borderId="1" xfId="0" applyFont="1" applyBorder="1" applyAlignment="1">
      <alignment horizontal="right"/>
    </xf>
    <xf numFmtId="164" fontId="24" fillId="0" borderId="1" xfId="1" applyNumberFormat="1" applyFont="1" applyBorder="1" applyAlignment="1">
      <alignment horizontal="left" vertical="center"/>
    </xf>
    <xf numFmtId="2" fontId="24" fillId="0" borderId="1" xfId="0" applyNumberFormat="1" applyFont="1" applyBorder="1" applyAlignment="1">
      <alignment horizontal="center" vertical="center"/>
    </xf>
    <xf numFmtId="0" fontId="43" fillId="0" borderId="1" xfId="0" applyFont="1" applyBorder="1" applyAlignment="1">
      <alignment horizontal="center" vertical="center"/>
    </xf>
    <xf numFmtId="0" fontId="3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4" fillId="0" borderId="0" xfId="0" applyFont="1"/>
    <xf numFmtId="0" fontId="45" fillId="0" borderId="56" xfId="0" applyFont="1" applyBorder="1" applyAlignment="1">
      <alignment horizontal="justify" vertical="center" wrapText="1"/>
    </xf>
    <xf numFmtId="0" fontId="45" fillId="0" borderId="57" xfId="0" applyFont="1" applyBorder="1" applyAlignment="1">
      <alignment horizontal="justify" vertical="center" wrapText="1"/>
    </xf>
    <xf numFmtId="0" fontId="46" fillId="0" borderId="0" xfId="0" applyFont="1" applyAlignment="1">
      <alignment horizontal="left" vertical="center"/>
    </xf>
    <xf numFmtId="1" fontId="16" fillId="4" borderId="51" xfId="0" applyNumberFormat="1" applyFont="1" applyFill="1" applyBorder="1" applyAlignment="1">
      <alignment horizontal="center" vertical="center"/>
    </xf>
    <xf numFmtId="0" fontId="3" fillId="4" borderId="52" xfId="0" applyFont="1" applyFill="1" applyBorder="1" applyAlignment="1">
      <alignment horizontal="left" vertical="center" wrapText="1"/>
    </xf>
    <xf numFmtId="1" fontId="4" fillId="4" borderId="25" xfId="2" applyNumberFormat="1" applyFont="1" applyFill="1" applyBorder="1" applyAlignment="1">
      <alignment horizontal="center"/>
    </xf>
    <xf numFmtId="1" fontId="3" fillId="4" borderId="25" xfId="0" applyNumberFormat="1" applyFont="1" applyFill="1" applyBorder="1" applyAlignment="1">
      <alignment horizontal="center"/>
    </xf>
    <xf numFmtId="166" fontId="4" fillId="4" borderId="25" xfId="2" applyNumberFormat="1" applyFont="1" applyFill="1" applyBorder="1" applyAlignment="1">
      <alignment horizontal="center"/>
    </xf>
    <xf numFmtId="1" fontId="3" fillId="4" borderId="31" xfId="0" applyNumberFormat="1" applyFont="1" applyFill="1" applyBorder="1" applyAlignment="1">
      <alignment horizontal="center"/>
    </xf>
    <xf numFmtId="9" fontId="3" fillId="4" borderId="31" xfId="2" applyFont="1" applyFill="1" applyBorder="1" applyAlignment="1">
      <alignment horizontal="center"/>
    </xf>
    <xf numFmtId="166" fontId="3" fillId="4" borderId="31" xfId="0" applyNumberFormat="1" applyFont="1" applyFill="1" applyBorder="1" applyAlignment="1">
      <alignment horizontal="center"/>
    </xf>
    <xf numFmtId="0" fontId="16" fillId="4" borderId="58" xfId="0" applyFont="1" applyFill="1" applyBorder="1" applyAlignment="1">
      <alignment horizontal="left" vertical="center"/>
    </xf>
    <xf numFmtId="1" fontId="3" fillId="4" borderId="51" xfId="0" applyNumberFormat="1" applyFont="1" applyFill="1" applyBorder="1" applyAlignment="1">
      <alignment horizontal="center"/>
    </xf>
    <xf numFmtId="1" fontId="3" fillId="4" borderId="55" xfId="0" applyNumberFormat="1" applyFont="1" applyFill="1" applyBorder="1" applyAlignment="1">
      <alignment horizontal="center"/>
    </xf>
    <xf numFmtId="0" fontId="3" fillId="4" borderId="23" xfId="0" applyFont="1" applyFill="1" applyBorder="1"/>
    <xf numFmtId="0" fontId="3" fillId="4" borderId="24" xfId="0" applyFont="1" applyFill="1" applyBorder="1"/>
    <xf numFmtId="0" fontId="25" fillId="4" borderId="19" xfId="0" applyFont="1" applyFill="1" applyBorder="1" applyAlignment="1">
      <alignment vertical="center" wrapText="1"/>
    </xf>
    <xf numFmtId="0" fontId="26" fillId="16" borderId="19" xfId="0" applyFont="1" applyFill="1" applyBorder="1" applyAlignment="1">
      <alignment horizontal="center" vertical="center" wrapText="1"/>
    </xf>
    <xf numFmtId="0" fontId="26" fillId="16" borderId="20" xfId="0" applyFont="1" applyFill="1" applyBorder="1" applyAlignment="1">
      <alignment horizontal="center" vertical="center" wrapText="1"/>
    </xf>
    <xf numFmtId="1" fontId="4" fillId="4" borderId="1" xfId="2" applyNumberFormat="1" applyFont="1" applyFill="1" applyBorder="1" applyAlignment="1">
      <alignment horizontal="center"/>
    </xf>
    <xf numFmtId="1" fontId="4" fillId="4" borderId="42" xfId="2" applyNumberFormat="1" applyFont="1" applyFill="1" applyBorder="1" applyAlignment="1">
      <alignment horizontal="center"/>
    </xf>
    <xf numFmtId="166" fontId="4" fillId="4" borderId="21" xfId="2" applyNumberFormat="1" applyFont="1" applyFill="1" applyBorder="1" applyAlignment="1">
      <alignment horizontal="center"/>
    </xf>
    <xf numFmtId="0" fontId="18" fillId="0" borderId="0" xfId="0" applyFont="1"/>
    <xf numFmtId="0" fontId="49" fillId="0" borderId="0" xfId="0" applyFont="1"/>
    <xf numFmtId="0" fontId="50" fillId="0" borderId="0" xfId="0" applyFont="1"/>
    <xf numFmtId="0" fontId="54" fillId="0" borderId="0" xfId="0" applyFont="1"/>
    <xf numFmtId="0" fontId="16"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vertical="center" wrapText="1"/>
    </xf>
    <xf numFmtId="1" fontId="4" fillId="0" borderId="0" xfId="0" applyNumberFormat="1" applyFont="1" applyAlignment="1">
      <alignment horizontal="center" vertical="center"/>
    </xf>
    <xf numFmtId="1" fontId="25" fillId="0" borderId="0" xfId="0" applyNumberFormat="1" applyFont="1" applyAlignment="1">
      <alignment horizontal="center" vertical="center" wrapText="1"/>
    </xf>
    <xf numFmtId="0" fontId="57" fillId="0" borderId="0" xfId="0" applyFont="1"/>
    <xf numFmtId="1" fontId="10" fillId="4" borderId="1" xfId="0" applyNumberFormat="1" applyFont="1" applyFill="1" applyBorder="1" applyAlignment="1">
      <alignment horizontal="center"/>
    </xf>
    <xf numFmtId="1" fontId="10" fillId="4" borderId="6" xfId="0" applyNumberFormat="1" applyFont="1" applyFill="1" applyBorder="1" applyAlignment="1">
      <alignment horizontal="center"/>
    </xf>
    <xf numFmtId="1" fontId="10" fillId="4" borderId="25" xfId="0" applyNumberFormat="1" applyFont="1" applyFill="1" applyBorder="1" applyAlignment="1">
      <alignment horizontal="center"/>
    </xf>
    <xf numFmtId="1" fontId="10" fillId="4" borderId="31" xfId="0" applyNumberFormat="1" applyFont="1" applyFill="1" applyBorder="1" applyAlignment="1">
      <alignment horizontal="center"/>
    </xf>
    <xf numFmtId="9" fontId="58" fillId="4" borderId="25" xfId="2" applyFont="1" applyFill="1" applyBorder="1" applyAlignment="1">
      <alignment horizontal="center"/>
    </xf>
    <xf numFmtId="166" fontId="58" fillId="4" borderId="25" xfId="2" applyNumberFormat="1" applyFont="1" applyFill="1" applyBorder="1" applyAlignment="1">
      <alignment horizontal="center"/>
    </xf>
    <xf numFmtId="1" fontId="58" fillId="4" borderId="25" xfId="2" applyNumberFormat="1" applyFont="1" applyFill="1" applyBorder="1" applyAlignment="1">
      <alignment horizontal="center"/>
    </xf>
    <xf numFmtId="9" fontId="10" fillId="4" borderId="1" xfId="2" applyFont="1" applyFill="1" applyBorder="1" applyAlignment="1">
      <alignment horizontal="center"/>
    </xf>
    <xf numFmtId="1" fontId="3" fillId="16" borderId="51" xfId="0" applyNumberFormat="1" applyFont="1" applyFill="1" applyBorder="1" applyAlignment="1">
      <alignment horizontal="center"/>
    </xf>
    <xf numFmtId="1" fontId="3" fillId="16" borderId="1" xfId="0" applyNumberFormat="1" applyFont="1" applyFill="1" applyBorder="1" applyAlignment="1">
      <alignment horizontal="center"/>
    </xf>
    <xf numFmtId="1" fontId="3" fillId="16" borderId="25" xfId="0" applyNumberFormat="1" applyFont="1" applyFill="1" applyBorder="1" applyAlignment="1">
      <alignment horizontal="center"/>
    </xf>
    <xf numFmtId="167" fontId="4" fillId="16" borderId="25" xfId="2" applyNumberFormat="1" applyFont="1" applyFill="1" applyBorder="1" applyAlignment="1">
      <alignment horizontal="center"/>
    </xf>
    <xf numFmtId="166" fontId="4" fillId="16" borderId="25" xfId="2" applyNumberFormat="1" applyFont="1" applyFill="1" applyBorder="1" applyAlignment="1">
      <alignment horizontal="center"/>
    </xf>
    <xf numFmtId="1" fontId="4" fillId="16" borderId="25" xfId="2" applyNumberFormat="1" applyFont="1" applyFill="1" applyBorder="1" applyAlignment="1">
      <alignment horizontal="center"/>
    </xf>
    <xf numFmtId="1" fontId="3" fillId="16" borderId="6" xfId="0" applyNumberFormat="1" applyFont="1" applyFill="1" applyBorder="1" applyAlignment="1">
      <alignment horizontal="center"/>
    </xf>
    <xf numFmtId="9" fontId="10" fillId="16" borderId="31" xfId="2" applyFont="1" applyFill="1" applyBorder="1" applyAlignment="1">
      <alignment horizontal="center"/>
    </xf>
    <xf numFmtId="166" fontId="10" fillId="16" borderId="31" xfId="0" applyNumberFormat="1" applyFont="1" applyFill="1" applyBorder="1" applyAlignment="1">
      <alignment horizontal="center"/>
    </xf>
    <xf numFmtId="1" fontId="10" fillId="16" borderId="31" xfId="0" applyNumberFormat="1" applyFont="1" applyFill="1" applyBorder="1" applyAlignment="1">
      <alignment horizontal="center"/>
    </xf>
    <xf numFmtId="167" fontId="4" fillId="16" borderId="31" xfId="2" applyNumberFormat="1" applyFont="1" applyFill="1" applyBorder="1" applyAlignment="1">
      <alignment horizontal="center"/>
    </xf>
    <xf numFmtId="0" fontId="16" fillId="4" borderId="10" xfId="0" applyFont="1" applyFill="1" applyBorder="1" applyAlignment="1">
      <alignment horizontal="left" vertical="center"/>
    </xf>
    <xf numFmtId="1" fontId="16" fillId="4" borderId="25" xfId="0" applyNumberFormat="1" applyFont="1" applyFill="1" applyBorder="1" applyAlignment="1">
      <alignment horizontal="center"/>
    </xf>
    <xf numFmtId="0" fontId="51" fillId="0" borderId="0" xfId="0" applyFont="1"/>
    <xf numFmtId="168" fontId="27" fillId="4" borderId="31" xfId="0" applyNumberFormat="1" applyFont="1" applyFill="1" applyBorder="1" applyAlignment="1">
      <alignment horizontal="center" vertical="center"/>
    </xf>
    <xf numFmtId="168" fontId="59" fillId="4" borderId="31" xfId="0" applyNumberFormat="1" applyFont="1" applyFill="1" applyBorder="1" applyAlignment="1">
      <alignment horizontal="center" vertical="center"/>
    </xf>
    <xf numFmtId="9" fontId="16" fillId="4" borderId="51" xfId="2" applyFont="1" applyFill="1" applyBorder="1" applyAlignment="1">
      <alignment horizontal="center" vertical="center"/>
    </xf>
    <xf numFmtId="1" fontId="3" fillId="16" borderId="42" xfId="0" applyNumberFormat="1" applyFont="1" applyFill="1" applyBorder="1" applyAlignment="1">
      <alignment horizontal="center"/>
    </xf>
    <xf numFmtId="1" fontId="4" fillId="16" borderId="27" xfId="2" applyNumberFormat="1" applyFont="1" applyFill="1" applyBorder="1" applyAlignment="1">
      <alignment horizontal="center"/>
    </xf>
    <xf numFmtId="167" fontId="4" fillId="16" borderId="21" xfId="2" applyNumberFormat="1" applyFont="1" applyFill="1" applyBorder="1" applyAlignment="1">
      <alignment horizontal="center"/>
    </xf>
    <xf numFmtId="9" fontId="4" fillId="4" borderId="25" xfId="2" applyFont="1" applyFill="1" applyBorder="1" applyAlignment="1">
      <alignment horizontal="center"/>
    </xf>
    <xf numFmtId="1" fontId="3" fillId="0" borderId="31" xfId="0" applyNumberFormat="1" applyFont="1" applyBorder="1" applyAlignment="1">
      <alignment horizontal="center"/>
    </xf>
    <xf numFmtId="9" fontId="16" fillId="4" borderId="55" xfId="2" applyFont="1" applyFill="1" applyBorder="1" applyAlignment="1">
      <alignment horizontal="center" vertical="center"/>
    </xf>
    <xf numFmtId="166" fontId="3" fillId="16" borderId="31" xfId="0" applyNumberFormat="1" applyFont="1" applyFill="1" applyBorder="1" applyAlignment="1">
      <alignment horizontal="center"/>
    </xf>
    <xf numFmtId="1" fontId="4" fillId="16" borderId="6" xfId="0" applyNumberFormat="1" applyFont="1" applyFill="1" applyBorder="1" applyAlignment="1">
      <alignment horizontal="center" vertical="center"/>
    </xf>
    <xf numFmtId="167" fontId="4" fillId="4" borderId="1" xfId="2" applyNumberFormat="1" applyFont="1" applyFill="1" applyBorder="1" applyAlignment="1">
      <alignment horizontal="center"/>
    </xf>
    <xf numFmtId="167" fontId="4" fillId="4" borderId="42" xfId="2" applyNumberFormat="1" applyFont="1" applyFill="1" applyBorder="1" applyAlignment="1">
      <alignment horizontal="center"/>
    </xf>
    <xf numFmtId="167" fontId="4" fillId="4" borderId="47" xfId="2" applyNumberFormat="1" applyFont="1" applyFill="1" applyBorder="1" applyAlignment="1">
      <alignment horizontal="center"/>
    </xf>
    <xf numFmtId="0" fontId="16" fillId="4" borderId="18" xfId="0" applyFont="1" applyFill="1" applyBorder="1" applyAlignment="1">
      <alignment horizontal="left" vertical="center" wrapText="1"/>
    </xf>
    <xf numFmtId="1" fontId="16" fillId="4" borderId="19" xfId="0" applyNumberFormat="1" applyFont="1" applyFill="1" applyBorder="1" applyAlignment="1">
      <alignment horizontal="center" vertical="center"/>
    </xf>
    <xf numFmtId="1" fontId="4" fillId="4" borderId="20" xfId="0" applyNumberFormat="1" applyFont="1" applyFill="1" applyBorder="1" applyAlignment="1">
      <alignment horizontal="center" vertical="center"/>
    </xf>
    <xf numFmtId="0" fontId="16" fillId="4" borderId="43" xfId="0" applyFont="1" applyFill="1" applyBorder="1" applyAlignment="1">
      <alignment horizontal="left" vertical="center" wrapText="1"/>
    </xf>
    <xf numFmtId="168" fontId="27" fillId="4" borderId="45" xfId="0" applyNumberFormat="1" applyFont="1" applyFill="1" applyBorder="1" applyAlignment="1">
      <alignment horizontal="center" vertical="center"/>
    </xf>
    <xf numFmtId="167" fontId="4" fillId="16" borderId="42" xfId="2" applyNumberFormat="1" applyFont="1" applyFill="1" applyBorder="1" applyAlignment="1">
      <alignment horizontal="center"/>
    </xf>
    <xf numFmtId="167" fontId="4" fillId="16" borderId="1" xfId="2" applyNumberFormat="1" applyFont="1" applyFill="1" applyBorder="1" applyAlignment="1">
      <alignment horizontal="center"/>
    </xf>
    <xf numFmtId="167" fontId="4" fillId="16" borderId="47" xfId="2" applyNumberFormat="1" applyFont="1" applyFill="1" applyBorder="1" applyAlignment="1">
      <alignment horizontal="center"/>
    </xf>
    <xf numFmtId="1" fontId="16" fillId="16" borderId="25" xfId="0" applyNumberFormat="1" applyFont="1" applyFill="1" applyBorder="1" applyAlignment="1">
      <alignment horizontal="center"/>
    </xf>
    <xf numFmtId="1" fontId="16" fillId="4" borderId="51" xfId="0" applyNumberFormat="1" applyFont="1" applyFill="1" applyBorder="1" applyAlignment="1">
      <alignment horizontal="center"/>
    </xf>
    <xf numFmtId="1" fontId="16" fillId="4" borderId="55" xfId="0" applyNumberFormat="1" applyFont="1" applyFill="1" applyBorder="1" applyAlignment="1">
      <alignment horizontal="center"/>
    </xf>
    <xf numFmtId="167" fontId="4" fillId="16" borderId="6" xfId="2" applyNumberFormat="1" applyFont="1" applyFill="1" applyBorder="1" applyAlignment="1">
      <alignment horizontal="center"/>
    </xf>
    <xf numFmtId="167" fontId="4" fillId="16" borderId="60" xfId="2" applyNumberFormat="1" applyFont="1" applyFill="1" applyBorder="1" applyAlignment="1">
      <alignment horizontal="center"/>
    </xf>
    <xf numFmtId="167" fontId="4" fillId="16" borderId="8" xfId="2" applyNumberFormat="1" applyFont="1" applyFill="1" applyBorder="1" applyAlignment="1">
      <alignment horizontal="center"/>
    </xf>
    <xf numFmtId="1" fontId="3" fillId="4" borderId="42" xfId="2" applyNumberFormat="1" applyFont="1" applyFill="1" applyBorder="1" applyAlignment="1">
      <alignment horizontal="center"/>
    </xf>
    <xf numFmtId="1" fontId="3" fillId="4" borderId="1" xfId="2" applyNumberFormat="1" applyFont="1" applyFill="1" applyBorder="1" applyAlignment="1">
      <alignment horizontal="center"/>
    </xf>
    <xf numFmtId="1" fontId="3" fillId="4" borderId="47" xfId="2" applyNumberFormat="1" applyFont="1" applyFill="1" applyBorder="1" applyAlignment="1">
      <alignment horizontal="center"/>
    </xf>
    <xf numFmtId="9" fontId="3" fillId="4" borderId="47" xfId="2" applyFont="1" applyFill="1" applyBorder="1" applyAlignment="1">
      <alignment horizontal="center"/>
    </xf>
    <xf numFmtId="1" fontId="47" fillId="4" borderId="51" xfId="0" applyNumberFormat="1" applyFont="1" applyFill="1" applyBorder="1" applyAlignment="1">
      <alignment horizontal="center" vertical="center"/>
    </xf>
    <xf numFmtId="1" fontId="3" fillId="4" borderId="6" xfId="0" applyNumberFormat="1" applyFont="1" applyFill="1" applyBorder="1" applyAlignment="1">
      <alignment horizontal="center" vertical="center"/>
    </xf>
    <xf numFmtId="9" fontId="3" fillId="4" borderId="21" xfId="2" applyFont="1" applyFill="1" applyBorder="1" applyAlignment="1">
      <alignment horizontal="center"/>
    </xf>
    <xf numFmtId="1" fontId="47" fillId="4" borderId="1" xfId="0" applyNumberFormat="1" applyFont="1" applyFill="1" applyBorder="1" applyAlignment="1">
      <alignment horizontal="center" vertical="center"/>
    </xf>
    <xf numFmtId="0" fontId="47" fillId="4" borderId="30" xfId="0" applyFont="1" applyFill="1" applyBorder="1" applyAlignment="1">
      <alignment horizontal="left" vertical="center" wrapText="1"/>
    </xf>
    <xf numFmtId="9" fontId="4" fillId="4" borderId="1" xfId="2" applyFont="1" applyFill="1" applyBorder="1" applyAlignment="1">
      <alignment horizontal="center"/>
    </xf>
    <xf numFmtId="1" fontId="16" fillId="4" borderId="42" xfId="0" applyNumberFormat="1" applyFont="1" applyFill="1" applyBorder="1" applyAlignment="1">
      <alignment horizontal="center"/>
    </xf>
    <xf numFmtId="1" fontId="16" fillId="4" borderId="6" xfId="0" applyNumberFormat="1" applyFont="1" applyFill="1" applyBorder="1" applyAlignment="1">
      <alignment horizontal="center"/>
    </xf>
    <xf numFmtId="1" fontId="60" fillId="4" borderId="42" xfId="0" applyNumberFormat="1" applyFont="1" applyFill="1" applyBorder="1" applyAlignment="1">
      <alignment horizontal="center"/>
    </xf>
    <xf numFmtId="1" fontId="16" fillId="4" borderId="4" xfId="0" applyNumberFormat="1" applyFont="1" applyFill="1" applyBorder="1" applyAlignment="1">
      <alignment horizontal="center"/>
    </xf>
    <xf numFmtId="1" fontId="60" fillId="4" borderId="51" xfId="0" applyNumberFormat="1" applyFont="1" applyFill="1" applyBorder="1" applyAlignment="1">
      <alignment horizontal="center"/>
    </xf>
    <xf numFmtId="1" fontId="60" fillId="4" borderId="55" xfId="0" applyNumberFormat="1" applyFont="1" applyFill="1" applyBorder="1" applyAlignment="1">
      <alignment horizontal="center"/>
    </xf>
    <xf numFmtId="0" fontId="47" fillId="0" borderId="0" xfId="3" quotePrefix="1" applyFont="1" applyAlignment="1">
      <alignment vertical="center"/>
    </xf>
    <xf numFmtId="0" fontId="16" fillId="4" borderId="53" xfId="0" applyFont="1" applyFill="1" applyBorder="1" applyAlignment="1">
      <alignment horizontal="center" vertical="center"/>
    </xf>
    <xf numFmtId="0" fontId="3" fillId="4" borderId="3" xfId="0" applyFont="1" applyFill="1" applyBorder="1" applyAlignment="1">
      <alignment horizontal="center" vertical="center" textRotation="90"/>
    </xf>
    <xf numFmtId="0" fontId="3" fillId="4" borderId="5" xfId="0" applyFont="1" applyFill="1" applyBorder="1" applyAlignment="1">
      <alignment horizontal="center" vertical="center" textRotation="90"/>
    </xf>
    <xf numFmtId="0" fontId="3" fillId="4" borderId="7" xfId="0" applyFont="1" applyFill="1" applyBorder="1" applyAlignment="1">
      <alignment horizontal="center" vertical="center" textRotation="90"/>
    </xf>
    <xf numFmtId="0" fontId="16" fillId="4" borderId="30" xfId="0" applyFont="1" applyFill="1" applyBorder="1" applyAlignment="1">
      <alignment horizontal="left" vertical="center" wrapText="1"/>
    </xf>
    <xf numFmtId="0" fontId="16" fillId="4" borderId="32" xfId="0" applyFont="1" applyFill="1" applyBorder="1" applyAlignment="1">
      <alignment horizontal="left" vertical="center" wrapText="1"/>
    </xf>
    <xf numFmtId="2" fontId="4" fillId="4" borderId="9" xfId="0" applyNumberFormat="1" applyFont="1" applyFill="1" applyBorder="1" applyAlignment="1">
      <alignment horizontal="center" vertical="center"/>
    </xf>
    <xf numFmtId="2" fontId="4" fillId="4" borderId="33" xfId="0" applyNumberFormat="1" applyFont="1" applyFill="1" applyBorder="1" applyAlignment="1">
      <alignment horizontal="center" vertical="center"/>
    </xf>
    <xf numFmtId="2" fontId="4" fillId="4" borderId="34" xfId="0" applyNumberFormat="1" applyFont="1" applyFill="1" applyBorder="1" applyAlignment="1">
      <alignment horizontal="center" vertical="center"/>
    </xf>
    <xf numFmtId="1" fontId="3" fillId="4" borderId="9"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2" fontId="4" fillId="4" borderId="36"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0" fontId="16" fillId="15" borderId="26" xfId="0" applyFont="1" applyFill="1" applyBorder="1" applyAlignment="1">
      <alignment horizontal="center" vertical="center" textRotation="90" wrapText="1"/>
    </xf>
    <xf numFmtId="0" fontId="16" fillId="15" borderId="16"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16" fillId="15" borderId="17" xfId="0" applyFont="1" applyFill="1" applyBorder="1" applyAlignment="1">
      <alignment horizontal="center" vertical="center" textRotation="90" wrapText="1"/>
    </xf>
    <xf numFmtId="0" fontId="16" fillId="15" borderId="35" xfId="0" applyFont="1" applyFill="1" applyBorder="1" applyAlignment="1">
      <alignment horizontal="center" vertical="center" textRotation="90" wrapText="1"/>
    </xf>
    <xf numFmtId="0" fontId="16" fillId="15" borderId="13" xfId="0" applyFont="1" applyFill="1" applyBorder="1" applyAlignment="1">
      <alignment horizontal="center" vertical="center" textRotation="90" wrapText="1"/>
    </xf>
    <xf numFmtId="0" fontId="16" fillId="13" borderId="14" xfId="0" applyFont="1" applyFill="1" applyBorder="1" applyAlignment="1">
      <alignment horizontal="center" vertical="center" textRotation="90" wrapText="1"/>
    </xf>
    <xf numFmtId="0" fontId="16" fillId="13" borderId="12" xfId="0" applyFont="1" applyFill="1" applyBorder="1" applyAlignment="1">
      <alignment horizontal="center" vertical="center" textRotation="90" wrapText="1"/>
    </xf>
    <xf numFmtId="0" fontId="3" fillId="4" borderId="43" xfId="0" applyFont="1" applyFill="1" applyBorder="1" applyAlignment="1">
      <alignment horizontal="center" vertical="center" textRotation="90" wrapText="1"/>
    </xf>
    <xf numFmtId="0" fontId="3" fillId="4" borderId="54" xfId="0" applyFont="1" applyFill="1" applyBorder="1" applyAlignment="1">
      <alignment horizontal="center" vertical="center" textRotation="90" wrapText="1"/>
    </xf>
    <xf numFmtId="0" fontId="3" fillId="4" borderId="59"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37" xfId="0" applyFont="1" applyFill="1" applyBorder="1" applyAlignment="1">
      <alignment horizontal="center" vertical="center" textRotation="90" wrapText="1"/>
    </xf>
    <xf numFmtId="0" fontId="3" fillId="4" borderId="50" xfId="0" applyFont="1" applyFill="1" applyBorder="1" applyAlignment="1">
      <alignment horizontal="center" vertical="center" textRotation="90" wrapText="1"/>
    </xf>
    <xf numFmtId="0" fontId="3" fillId="4" borderId="46" xfId="0" applyFont="1" applyFill="1" applyBorder="1" applyAlignment="1">
      <alignment horizontal="center" vertical="center" textRotation="90" wrapText="1"/>
    </xf>
    <xf numFmtId="0" fontId="3" fillId="4" borderId="30" xfId="0" applyFont="1" applyFill="1" applyBorder="1" applyAlignment="1">
      <alignment horizontal="center" vertical="center" textRotation="90" wrapText="1"/>
    </xf>
    <xf numFmtId="0" fontId="3" fillId="4" borderId="32"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5" fillId="4" borderId="9" xfId="0" applyFont="1" applyFill="1" applyBorder="1" applyAlignment="1">
      <alignment horizontal="left" vertical="center"/>
    </xf>
    <xf numFmtId="0" fontId="5" fillId="4" borderId="33" xfId="0" applyFont="1" applyFill="1" applyBorder="1" applyAlignment="1">
      <alignment horizontal="left" vertical="center"/>
    </xf>
    <xf numFmtId="0" fontId="5" fillId="0" borderId="10" xfId="0" applyFont="1" applyBorder="1" applyAlignment="1">
      <alignment horizontal="left" vertical="center"/>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9" fillId="0" borderId="0" xfId="0" applyFont="1" applyAlignment="1">
      <alignment horizontal="left" wrapText="1"/>
    </xf>
    <xf numFmtId="0" fontId="20" fillId="0" borderId="9" xfId="0" applyFont="1" applyBorder="1" applyAlignment="1">
      <alignment horizontal="center"/>
    </xf>
    <xf numFmtId="0" fontId="20" fillId="0" borderId="33" xfId="0" applyFont="1" applyBorder="1" applyAlignment="1">
      <alignment horizontal="center"/>
    </xf>
    <xf numFmtId="0" fontId="20" fillId="0" borderId="10" xfId="0" applyFont="1" applyBorder="1" applyAlignment="1">
      <alignment horizontal="center"/>
    </xf>
    <xf numFmtId="0" fontId="23" fillId="14" borderId="1"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xr:uid="{00000000-0005-0000-0000-000003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0"/>
  <sheetViews>
    <sheetView showGridLines="0" topLeftCell="B12" workbookViewId="0">
      <selection activeCell="D7" sqref="D7"/>
    </sheetView>
  </sheetViews>
  <sheetFormatPr baseColWidth="10" defaultColWidth="0" defaultRowHeight="12.75" customHeight="1" zeroHeight="1" x14ac:dyDescent="0.2"/>
  <cols>
    <col min="1" max="1" width="21" style="14" hidden="1" customWidth="1"/>
    <col min="2" max="2" width="13.85546875" style="14" customWidth="1"/>
    <col min="3" max="3" width="86.28515625" style="14" customWidth="1"/>
    <col min="4" max="4" width="35.140625" style="14" bestFit="1" customWidth="1"/>
    <col min="5" max="256" width="0" style="14" hidden="1"/>
    <col min="257" max="257" width="0" style="14" hidden="1" customWidth="1"/>
    <col min="258" max="258" width="13.85546875" style="14" hidden="1" customWidth="1"/>
    <col min="259" max="259" width="86.28515625" style="14" hidden="1" customWidth="1"/>
    <col min="260" max="260" width="11.42578125" style="14" hidden="1" customWidth="1"/>
    <col min="261" max="512" width="0" style="14" hidden="1"/>
    <col min="513" max="513" width="0" style="14" hidden="1" customWidth="1"/>
    <col min="514" max="514" width="13.85546875" style="14" hidden="1" customWidth="1"/>
    <col min="515" max="515" width="86.28515625" style="14" hidden="1" customWidth="1"/>
    <col min="516" max="516" width="11.42578125" style="14" hidden="1" customWidth="1"/>
    <col min="517" max="768" width="0" style="14" hidden="1"/>
    <col min="769" max="769" width="0" style="14" hidden="1" customWidth="1"/>
    <col min="770" max="770" width="13.85546875" style="14" hidden="1" customWidth="1"/>
    <col min="771" max="771" width="86.28515625" style="14" hidden="1" customWidth="1"/>
    <col min="772" max="772" width="11.42578125" style="14" hidden="1" customWidth="1"/>
    <col min="773" max="1024" width="0" style="14" hidden="1"/>
    <col min="1025" max="1025" width="0" style="14" hidden="1" customWidth="1"/>
    <col min="1026" max="1026" width="13.85546875" style="14" hidden="1" customWidth="1"/>
    <col min="1027" max="1027" width="86.28515625" style="14" hidden="1" customWidth="1"/>
    <col min="1028" max="1028" width="11.42578125" style="14" hidden="1" customWidth="1"/>
    <col min="1029" max="1280" width="0" style="14" hidden="1"/>
    <col min="1281" max="1281" width="0" style="14" hidden="1" customWidth="1"/>
    <col min="1282" max="1282" width="13.85546875" style="14" hidden="1" customWidth="1"/>
    <col min="1283" max="1283" width="86.28515625" style="14" hidden="1" customWidth="1"/>
    <col min="1284" max="1284" width="11.42578125" style="14" hidden="1" customWidth="1"/>
    <col min="1285" max="1536" width="0" style="14" hidden="1"/>
    <col min="1537" max="1537" width="0" style="14" hidden="1" customWidth="1"/>
    <col min="1538" max="1538" width="13.85546875" style="14" hidden="1" customWidth="1"/>
    <col min="1539" max="1539" width="86.28515625" style="14" hidden="1" customWidth="1"/>
    <col min="1540" max="1540" width="11.42578125" style="14" hidden="1" customWidth="1"/>
    <col min="1541" max="1792" width="0" style="14" hidden="1"/>
    <col min="1793" max="1793" width="0" style="14" hidden="1" customWidth="1"/>
    <col min="1794" max="1794" width="13.85546875" style="14" hidden="1" customWidth="1"/>
    <col min="1795" max="1795" width="86.28515625" style="14" hidden="1" customWidth="1"/>
    <col min="1796" max="1796" width="11.42578125" style="14" hidden="1" customWidth="1"/>
    <col min="1797" max="2048" width="0" style="14" hidden="1"/>
    <col min="2049" max="2049" width="0" style="14" hidden="1" customWidth="1"/>
    <col min="2050" max="2050" width="13.85546875" style="14" hidden="1" customWidth="1"/>
    <col min="2051" max="2051" width="86.28515625" style="14" hidden="1" customWidth="1"/>
    <col min="2052" max="2052" width="11.42578125" style="14" hidden="1" customWidth="1"/>
    <col min="2053" max="2304" width="0" style="14" hidden="1"/>
    <col min="2305" max="2305" width="0" style="14" hidden="1" customWidth="1"/>
    <col min="2306" max="2306" width="13.85546875" style="14" hidden="1" customWidth="1"/>
    <col min="2307" max="2307" width="86.28515625" style="14" hidden="1" customWidth="1"/>
    <col min="2308" max="2308" width="11.42578125" style="14" hidden="1" customWidth="1"/>
    <col min="2309" max="2560" width="0" style="14" hidden="1"/>
    <col min="2561" max="2561" width="0" style="14" hidden="1" customWidth="1"/>
    <col min="2562" max="2562" width="13.85546875" style="14" hidden="1" customWidth="1"/>
    <col min="2563" max="2563" width="86.28515625" style="14" hidden="1" customWidth="1"/>
    <col min="2564" max="2564" width="11.42578125" style="14" hidden="1" customWidth="1"/>
    <col min="2565" max="2816" width="0" style="14" hidden="1"/>
    <col min="2817" max="2817" width="0" style="14" hidden="1" customWidth="1"/>
    <col min="2818" max="2818" width="13.85546875" style="14" hidden="1" customWidth="1"/>
    <col min="2819" max="2819" width="86.28515625" style="14" hidden="1" customWidth="1"/>
    <col min="2820" max="2820" width="11.42578125" style="14" hidden="1" customWidth="1"/>
    <col min="2821" max="3072" width="0" style="14" hidden="1"/>
    <col min="3073" max="3073" width="0" style="14" hidden="1" customWidth="1"/>
    <col min="3074" max="3074" width="13.85546875" style="14" hidden="1" customWidth="1"/>
    <col min="3075" max="3075" width="86.28515625" style="14" hidden="1" customWidth="1"/>
    <col min="3076" max="3076" width="11.42578125" style="14" hidden="1" customWidth="1"/>
    <col min="3077" max="3328" width="0" style="14" hidden="1"/>
    <col min="3329" max="3329" width="0" style="14" hidden="1" customWidth="1"/>
    <col min="3330" max="3330" width="13.85546875" style="14" hidden="1" customWidth="1"/>
    <col min="3331" max="3331" width="86.28515625" style="14" hidden="1" customWidth="1"/>
    <col min="3332" max="3332" width="11.42578125" style="14" hidden="1" customWidth="1"/>
    <col min="3333" max="3584" width="0" style="14" hidden="1"/>
    <col min="3585" max="3585" width="0" style="14" hidden="1" customWidth="1"/>
    <col min="3586" max="3586" width="13.85546875" style="14" hidden="1" customWidth="1"/>
    <col min="3587" max="3587" width="86.28515625" style="14" hidden="1" customWidth="1"/>
    <col min="3588" max="3588" width="11.42578125" style="14" hidden="1" customWidth="1"/>
    <col min="3589" max="3840" width="0" style="14" hidden="1"/>
    <col min="3841" max="3841" width="0" style="14" hidden="1" customWidth="1"/>
    <col min="3842" max="3842" width="13.85546875" style="14" hidden="1" customWidth="1"/>
    <col min="3843" max="3843" width="86.28515625" style="14" hidden="1" customWidth="1"/>
    <col min="3844" max="3844" width="11.42578125" style="14" hidden="1" customWidth="1"/>
    <col min="3845" max="4096" width="0" style="14" hidden="1"/>
    <col min="4097" max="4097" width="0" style="14" hidden="1" customWidth="1"/>
    <col min="4098" max="4098" width="13.85546875" style="14" hidden="1" customWidth="1"/>
    <col min="4099" max="4099" width="86.28515625" style="14" hidden="1" customWidth="1"/>
    <col min="4100" max="4100" width="11.42578125" style="14" hidden="1" customWidth="1"/>
    <col min="4101" max="4352" width="0" style="14" hidden="1"/>
    <col min="4353" max="4353" width="0" style="14" hidden="1" customWidth="1"/>
    <col min="4354" max="4354" width="13.85546875" style="14" hidden="1" customWidth="1"/>
    <col min="4355" max="4355" width="86.28515625" style="14" hidden="1" customWidth="1"/>
    <col min="4356" max="4356" width="11.42578125" style="14" hidden="1" customWidth="1"/>
    <col min="4357" max="4608" width="0" style="14" hidden="1"/>
    <col min="4609" max="4609" width="0" style="14" hidden="1" customWidth="1"/>
    <col min="4610" max="4610" width="13.85546875" style="14" hidden="1" customWidth="1"/>
    <col min="4611" max="4611" width="86.28515625" style="14" hidden="1" customWidth="1"/>
    <col min="4612" max="4612" width="11.42578125" style="14" hidden="1" customWidth="1"/>
    <col min="4613" max="4864" width="0" style="14" hidden="1"/>
    <col min="4865" max="4865" width="0" style="14" hidden="1" customWidth="1"/>
    <col min="4866" max="4866" width="13.85546875" style="14" hidden="1" customWidth="1"/>
    <col min="4867" max="4867" width="86.28515625" style="14" hidden="1" customWidth="1"/>
    <col min="4868" max="4868" width="11.42578125" style="14" hidden="1" customWidth="1"/>
    <col min="4869" max="5120" width="0" style="14" hidden="1"/>
    <col min="5121" max="5121" width="0" style="14" hidden="1" customWidth="1"/>
    <col min="5122" max="5122" width="13.85546875" style="14" hidden="1" customWidth="1"/>
    <col min="5123" max="5123" width="86.28515625" style="14" hidden="1" customWidth="1"/>
    <col min="5124" max="5124" width="11.42578125" style="14" hidden="1" customWidth="1"/>
    <col min="5125" max="5376" width="0" style="14" hidden="1"/>
    <col min="5377" max="5377" width="0" style="14" hidden="1" customWidth="1"/>
    <col min="5378" max="5378" width="13.85546875" style="14" hidden="1" customWidth="1"/>
    <col min="5379" max="5379" width="86.28515625" style="14" hidden="1" customWidth="1"/>
    <col min="5380" max="5380" width="11.42578125" style="14" hidden="1" customWidth="1"/>
    <col min="5381" max="5632" width="0" style="14" hidden="1"/>
    <col min="5633" max="5633" width="0" style="14" hidden="1" customWidth="1"/>
    <col min="5634" max="5634" width="13.85546875" style="14" hidden="1" customWidth="1"/>
    <col min="5635" max="5635" width="86.28515625" style="14" hidden="1" customWidth="1"/>
    <col min="5636" max="5636" width="11.42578125" style="14" hidden="1" customWidth="1"/>
    <col min="5637" max="5888" width="0" style="14" hidden="1"/>
    <col min="5889" max="5889" width="0" style="14" hidden="1" customWidth="1"/>
    <col min="5890" max="5890" width="13.85546875" style="14" hidden="1" customWidth="1"/>
    <col min="5891" max="5891" width="86.28515625" style="14" hidden="1" customWidth="1"/>
    <col min="5892" max="5892" width="11.42578125" style="14" hidden="1" customWidth="1"/>
    <col min="5893" max="6144" width="0" style="14" hidden="1"/>
    <col min="6145" max="6145" width="0" style="14" hidden="1" customWidth="1"/>
    <col min="6146" max="6146" width="13.85546875" style="14" hidden="1" customWidth="1"/>
    <col min="6147" max="6147" width="86.28515625" style="14" hidden="1" customWidth="1"/>
    <col min="6148" max="6148" width="11.42578125" style="14" hidden="1" customWidth="1"/>
    <col min="6149" max="6400" width="0" style="14" hidden="1"/>
    <col min="6401" max="6401" width="0" style="14" hidden="1" customWidth="1"/>
    <col min="6402" max="6402" width="13.85546875" style="14" hidden="1" customWidth="1"/>
    <col min="6403" max="6403" width="86.28515625" style="14" hidden="1" customWidth="1"/>
    <col min="6404" max="6404" width="11.42578125" style="14" hidden="1" customWidth="1"/>
    <col min="6405" max="6656" width="0" style="14" hidden="1"/>
    <col min="6657" max="6657" width="0" style="14" hidden="1" customWidth="1"/>
    <col min="6658" max="6658" width="13.85546875" style="14" hidden="1" customWidth="1"/>
    <col min="6659" max="6659" width="86.28515625" style="14" hidden="1" customWidth="1"/>
    <col min="6660" max="6660" width="11.42578125" style="14" hidden="1" customWidth="1"/>
    <col min="6661" max="6912" width="0" style="14" hidden="1"/>
    <col min="6913" max="6913" width="0" style="14" hidden="1" customWidth="1"/>
    <col min="6914" max="6914" width="13.85546875" style="14" hidden="1" customWidth="1"/>
    <col min="6915" max="6915" width="86.28515625" style="14" hidden="1" customWidth="1"/>
    <col min="6916" max="6916" width="11.42578125" style="14" hidden="1" customWidth="1"/>
    <col min="6917" max="7168" width="0" style="14" hidden="1"/>
    <col min="7169" max="7169" width="0" style="14" hidden="1" customWidth="1"/>
    <col min="7170" max="7170" width="13.85546875" style="14" hidden="1" customWidth="1"/>
    <col min="7171" max="7171" width="86.28515625" style="14" hidden="1" customWidth="1"/>
    <col min="7172" max="7172" width="11.42578125" style="14" hidden="1" customWidth="1"/>
    <col min="7173" max="7424" width="0" style="14" hidden="1"/>
    <col min="7425" max="7425" width="0" style="14" hidden="1" customWidth="1"/>
    <col min="7426" max="7426" width="13.85546875" style="14" hidden="1" customWidth="1"/>
    <col min="7427" max="7427" width="86.28515625" style="14" hidden="1" customWidth="1"/>
    <col min="7428" max="7428" width="11.42578125" style="14" hidden="1" customWidth="1"/>
    <col min="7429" max="7680" width="0" style="14" hidden="1"/>
    <col min="7681" max="7681" width="0" style="14" hidden="1" customWidth="1"/>
    <col min="7682" max="7682" width="13.85546875" style="14" hidden="1" customWidth="1"/>
    <col min="7683" max="7683" width="86.28515625" style="14" hidden="1" customWidth="1"/>
    <col min="7684" max="7684" width="11.42578125" style="14" hidden="1" customWidth="1"/>
    <col min="7685" max="7936" width="0" style="14" hidden="1"/>
    <col min="7937" max="7937" width="0" style="14" hidden="1" customWidth="1"/>
    <col min="7938" max="7938" width="13.85546875" style="14" hidden="1" customWidth="1"/>
    <col min="7939" max="7939" width="86.28515625" style="14" hidden="1" customWidth="1"/>
    <col min="7940" max="7940" width="11.42578125" style="14" hidden="1" customWidth="1"/>
    <col min="7941" max="8192" width="0" style="14" hidden="1"/>
    <col min="8193" max="8193" width="0" style="14" hidden="1" customWidth="1"/>
    <col min="8194" max="8194" width="13.85546875" style="14" hidden="1" customWidth="1"/>
    <col min="8195" max="8195" width="86.28515625" style="14" hidden="1" customWidth="1"/>
    <col min="8196" max="8196" width="11.42578125" style="14" hidden="1" customWidth="1"/>
    <col min="8197" max="8448" width="0" style="14" hidden="1"/>
    <col min="8449" max="8449" width="0" style="14" hidden="1" customWidth="1"/>
    <col min="8450" max="8450" width="13.85546875" style="14" hidden="1" customWidth="1"/>
    <col min="8451" max="8451" width="86.28515625" style="14" hidden="1" customWidth="1"/>
    <col min="8452" max="8452" width="11.42578125" style="14" hidden="1" customWidth="1"/>
    <col min="8453" max="8704" width="0" style="14" hidden="1"/>
    <col min="8705" max="8705" width="0" style="14" hidden="1" customWidth="1"/>
    <col min="8706" max="8706" width="13.85546875" style="14" hidden="1" customWidth="1"/>
    <col min="8707" max="8707" width="86.28515625" style="14" hidden="1" customWidth="1"/>
    <col min="8708" max="8708" width="11.42578125" style="14" hidden="1" customWidth="1"/>
    <col min="8709" max="8960" width="0" style="14" hidden="1"/>
    <col min="8961" max="8961" width="0" style="14" hidden="1" customWidth="1"/>
    <col min="8962" max="8962" width="13.85546875" style="14" hidden="1" customWidth="1"/>
    <col min="8963" max="8963" width="86.28515625" style="14" hidden="1" customWidth="1"/>
    <col min="8964" max="8964" width="11.42578125" style="14" hidden="1" customWidth="1"/>
    <col min="8965" max="9216" width="0" style="14" hidden="1"/>
    <col min="9217" max="9217" width="0" style="14" hidden="1" customWidth="1"/>
    <col min="9218" max="9218" width="13.85546875" style="14" hidden="1" customWidth="1"/>
    <col min="9219" max="9219" width="86.28515625" style="14" hidden="1" customWidth="1"/>
    <col min="9220" max="9220" width="11.42578125" style="14" hidden="1" customWidth="1"/>
    <col min="9221" max="9472" width="0" style="14" hidden="1"/>
    <col min="9473" max="9473" width="0" style="14" hidden="1" customWidth="1"/>
    <col min="9474" max="9474" width="13.85546875" style="14" hidden="1" customWidth="1"/>
    <col min="9475" max="9475" width="86.28515625" style="14" hidden="1" customWidth="1"/>
    <col min="9476" max="9476" width="11.42578125" style="14" hidden="1" customWidth="1"/>
    <col min="9477" max="9728" width="0" style="14" hidden="1"/>
    <col min="9729" max="9729" width="0" style="14" hidden="1" customWidth="1"/>
    <col min="9730" max="9730" width="13.85546875" style="14" hidden="1" customWidth="1"/>
    <col min="9731" max="9731" width="86.28515625" style="14" hidden="1" customWidth="1"/>
    <col min="9732" max="9732" width="11.42578125" style="14" hidden="1" customWidth="1"/>
    <col min="9733" max="9984" width="0" style="14" hidden="1"/>
    <col min="9985" max="9985" width="0" style="14" hidden="1" customWidth="1"/>
    <col min="9986" max="9986" width="13.85546875" style="14" hidden="1" customWidth="1"/>
    <col min="9987" max="9987" width="86.28515625" style="14" hidden="1" customWidth="1"/>
    <col min="9988" max="9988" width="11.42578125" style="14" hidden="1" customWidth="1"/>
    <col min="9989" max="10240" width="0" style="14" hidden="1"/>
    <col min="10241" max="10241" width="0" style="14" hidden="1" customWidth="1"/>
    <col min="10242" max="10242" width="13.85546875" style="14" hidden="1" customWidth="1"/>
    <col min="10243" max="10243" width="86.28515625" style="14" hidden="1" customWidth="1"/>
    <col min="10244" max="10244" width="11.42578125" style="14" hidden="1" customWidth="1"/>
    <col min="10245" max="10496" width="0" style="14" hidden="1"/>
    <col min="10497" max="10497" width="0" style="14" hidden="1" customWidth="1"/>
    <col min="10498" max="10498" width="13.85546875" style="14" hidden="1" customWidth="1"/>
    <col min="10499" max="10499" width="86.28515625" style="14" hidden="1" customWidth="1"/>
    <col min="10500" max="10500" width="11.42578125" style="14" hidden="1" customWidth="1"/>
    <col min="10501" max="10752" width="0" style="14" hidden="1"/>
    <col min="10753" max="10753" width="0" style="14" hidden="1" customWidth="1"/>
    <col min="10754" max="10754" width="13.85546875" style="14" hidden="1" customWidth="1"/>
    <col min="10755" max="10755" width="86.28515625" style="14" hidden="1" customWidth="1"/>
    <col min="10756" max="10756" width="11.42578125" style="14" hidden="1" customWidth="1"/>
    <col min="10757" max="11008" width="0" style="14" hidden="1"/>
    <col min="11009" max="11009" width="0" style="14" hidden="1" customWidth="1"/>
    <col min="11010" max="11010" width="13.85546875" style="14" hidden="1" customWidth="1"/>
    <col min="11011" max="11011" width="86.28515625" style="14" hidden="1" customWidth="1"/>
    <col min="11012" max="11012" width="11.42578125" style="14" hidden="1" customWidth="1"/>
    <col min="11013" max="11264" width="0" style="14" hidden="1"/>
    <col min="11265" max="11265" width="0" style="14" hidden="1" customWidth="1"/>
    <col min="11266" max="11266" width="13.85546875" style="14" hidden="1" customWidth="1"/>
    <col min="11267" max="11267" width="86.28515625" style="14" hidden="1" customWidth="1"/>
    <col min="11268" max="11268" width="11.42578125" style="14" hidden="1" customWidth="1"/>
    <col min="11269" max="11520" width="0" style="14" hidden="1"/>
    <col min="11521" max="11521" width="0" style="14" hidden="1" customWidth="1"/>
    <col min="11522" max="11522" width="13.85546875" style="14" hidden="1" customWidth="1"/>
    <col min="11523" max="11523" width="86.28515625" style="14" hidden="1" customWidth="1"/>
    <col min="11524" max="11524" width="11.42578125" style="14" hidden="1" customWidth="1"/>
    <col min="11525" max="11776" width="0" style="14" hidden="1"/>
    <col min="11777" max="11777" width="0" style="14" hidden="1" customWidth="1"/>
    <col min="11778" max="11778" width="13.85546875" style="14" hidden="1" customWidth="1"/>
    <col min="11779" max="11779" width="86.28515625" style="14" hidden="1" customWidth="1"/>
    <col min="11780" max="11780" width="11.42578125" style="14" hidden="1" customWidth="1"/>
    <col min="11781" max="12032" width="0" style="14" hidden="1"/>
    <col min="12033" max="12033" width="0" style="14" hidden="1" customWidth="1"/>
    <col min="12034" max="12034" width="13.85546875" style="14" hidden="1" customWidth="1"/>
    <col min="12035" max="12035" width="86.28515625" style="14" hidden="1" customWidth="1"/>
    <col min="12036" max="12036" width="11.42578125" style="14" hidden="1" customWidth="1"/>
    <col min="12037" max="12288" width="0" style="14" hidden="1"/>
    <col min="12289" max="12289" width="0" style="14" hidden="1" customWidth="1"/>
    <col min="12290" max="12290" width="13.85546875" style="14" hidden="1" customWidth="1"/>
    <col min="12291" max="12291" width="86.28515625" style="14" hidden="1" customWidth="1"/>
    <col min="12292" max="12292" width="11.42578125" style="14" hidden="1" customWidth="1"/>
    <col min="12293" max="12544" width="0" style="14" hidden="1"/>
    <col min="12545" max="12545" width="0" style="14" hidden="1" customWidth="1"/>
    <col min="12546" max="12546" width="13.85546875" style="14" hidden="1" customWidth="1"/>
    <col min="12547" max="12547" width="86.28515625" style="14" hidden="1" customWidth="1"/>
    <col min="12548" max="12548" width="11.42578125" style="14" hidden="1" customWidth="1"/>
    <col min="12549" max="12800" width="0" style="14" hidden="1"/>
    <col min="12801" max="12801" width="0" style="14" hidden="1" customWidth="1"/>
    <col min="12802" max="12802" width="13.85546875" style="14" hidden="1" customWidth="1"/>
    <col min="12803" max="12803" width="86.28515625" style="14" hidden="1" customWidth="1"/>
    <col min="12804" max="12804" width="11.42578125" style="14" hidden="1" customWidth="1"/>
    <col min="12805" max="13056" width="0" style="14" hidden="1"/>
    <col min="13057" max="13057" width="0" style="14" hidden="1" customWidth="1"/>
    <col min="13058" max="13058" width="13.85546875" style="14" hidden="1" customWidth="1"/>
    <col min="13059" max="13059" width="86.28515625" style="14" hidden="1" customWidth="1"/>
    <col min="13060" max="13060" width="11.42578125" style="14" hidden="1" customWidth="1"/>
    <col min="13061" max="13312" width="0" style="14" hidden="1"/>
    <col min="13313" max="13313" width="0" style="14" hidden="1" customWidth="1"/>
    <col min="13314" max="13314" width="13.85546875" style="14" hidden="1" customWidth="1"/>
    <col min="13315" max="13315" width="86.28515625" style="14" hidden="1" customWidth="1"/>
    <col min="13316" max="13316" width="11.42578125" style="14" hidden="1" customWidth="1"/>
    <col min="13317" max="13568" width="0" style="14" hidden="1"/>
    <col min="13569" max="13569" width="0" style="14" hidden="1" customWidth="1"/>
    <col min="13570" max="13570" width="13.85546875" style="14" hidden="1" customWidth="1"/>
    <col min="13571" max="13571" width="86.28515625" style="14" hidden="1" customWidth="1"/>
    <col min="13572" max="13572" width="11.42578125" style="14" hidden="1" customWidth="1"/>
    <col min="13573" max="13824" width="0" style="14" hidden="1"/>
    <col min="13825" max="13825" width="0" style="14" hidden="1" customWidth="1"/>
    <col min="13826" max="13826" width="13.85546875" style="14" hidden="1" customWidth="1"/>
    <col min="13827" max="13827" width="86.28515625" style="14" hidden="1" customWidth="1"/>
    <col min="13828" max="13828" width="11.42578125" style="14" hidden="1" customWidth="1"/>
    <col min="13829" max="14080" width="0" style="14" hidden="1"/>
    <col min="14081" max="14081" width="0" style="14" hidden="1" customWidth="1"/>
    <col min="14082" max="14082" width="13.85546875" style="14" hidden="1" customWidth="1"/>
    <col min="14083" max="14083" width="86.28515625" style="14" hidden="1" customWidth="1"/>
    <col min="14084" max="14084" width="11.42578125" style="14" hidden="1" customWidth="1"/>
    <col min="14085" max="14336" width="0" style="14" hidden="1"/>
    <col min="14337" max="14337" width="0" style="14" hidden="1" customWidth="1"/>
    <col min="14338" max="14338" width="13.85546875" style="14" hidden="1" customWidth="1"/>
    <col min="14339" max="14339" width="86.28515625" style="14" hidden="1" customWidth="1"/>
    <col min="14340" max="14340" width="11.42578125" style="14" hidden="1" customWidth="1"/>
    <col min="14341" max="14592" width="0" style="14" hidden="1"/>
    <col min="14593" max="14593" width="0" style="14" hidden="1" customWidth="1"/>
    <col min="14594" max="14594" width="13.85546875" style="14" hidden="1" customWidth="1"/>
    <col min="14595" max="14595" width="86.28515625" style="14" hidden="1" customWidth="1"/>
    <col min="14596" max="14596" width="11.42578125" style="14" hidden="1" customWidth="1"/>
    <col min="14597" max="14848" width="0" style="14" hidden="1"/>
    <col min="14849" max="14849" width="0" style="14" hidden="1" customWidth="1"/>
    <col min="14850" max="14850" width="13.85546875" style="14" hidden="1" customWidth="1"/>
    <col min="14851" max="14851" width="86.28515625" style="14" hidden="1" customWidth="1"/>
    <col min="14852" max="14852" width="11.42578125" style="14" hidden="1" customWidth="1"/>
    <col min="14853" max="15104" width="0" style="14" hidden="1"/>
    <col min="15105" max="15105" width="0" style="14" hidden="1" customWidth="1"/>
    <col min="15106" max="15106" width="13.85546875" style="14" hidden="1" customWidth="1"/>
    <col min="15107" max="15107" width="86.28515625" style="14" hidden="1" customWidth="1"/>
    <col min="15108" max="15108" width="11.42578125" style="14" hidden="1" customWidth="1"/>
    <col min="15109" max="15360" width="0" style="14" hidden="1"/>
    <col min="15361" max="15361" width="0" style="14" hidden="1" customWidth="1"/>
    <col min="15362" max="15362" width="13.85546875" style="14" hidden="1" customWidth="1"/>
    <col min="15363" max="15363" width="86.28515625" style="14" hidden="1" customWidth="1"/>
    <col min="15364" max="15364" width="11.42578125" style="14" hidden="1" customWidth="1"/>
    <col min="15365" max="15616" width="0" style="14" hidden="1"/>
    <col min="15617" max="15617" width="0" style="14" hidden="1" customWidth="1"/>
    <col min="15618" max="15618" width="13.85546875" style="14" hidden="1" customWidth="1"/>
    <col min="15619" max="15619" width="86.28515625" style="14" hidden="1" customWidth="1"/>
    <col min="15620" max="15620" width="11.42578125" style="14" hidden="1" customWidth="1"/>
    <col min="15621" max="15872" width="0" style="14" hidden="1"/>
    <col min="15873" max="15873" width="0" style="14" hidden="1" customWidth="1"/>
    <col min="15874" max="15874" width="13.85546875" style="14" hidden="1" customWidth="1"/>
    <col min="15875" max="15875" width="86.28515625" style="14" hidden="1" customWidth="1"/>
    <col min="15876" max="15876" width="11.42578125" style="14" hidden="1" customWidth="1"/>
    <col min="15877" max="16128" width="0" style="14" hidden="1"/>
    <col min="16129" max="16129" width="0" style="14" hidden="1" customWidth="1"/>
    <col min="16130" max="16130" width="13.85546875" style="14" hidden="1" customWidth="1"/>
    <col min="16131" max="16131" width="86.28515625" style="14" hidden="1" customWidth="1"/>
    <col min="16132" max="16132" width="11.42578125" style="14" hidden="1" customWidth="1"/>
    <col min="16133" max="16383" width="0" style="14" hidden="1"/>
    <col min="16384" max="16384" width="7.85546875" style="14" hidden="1" customWidth="1"/>
  </cols>
  <sheetData>
    <row r="1" spans="1:4" x14ac:dyDescent="0.2">
      <c r="A1" s="13"/>
    </row>
    <row r="2" spans="1:4" x14ac:dyDescent="0.2">
      <c r="A2" s="13"/>
    </row>
    <row r="3" spans="1:4" x14ac:dyDescent="0.2">
      <c r="A3" s="13"/>
    </row>
    <row r="4" spans="1:4" x14ac:dyDescent="0.2">
      <c r="A4" s="13"/>
      <c r="B4" s="15"/>
    </row>
    <row r="5" spans="1:4" x14ac:dyDescent="0.2">
      <c r="A5" s="13"/>
    </row>
    <row r="6" spans="1:4" ht="53.25" customHeight="1" x14ac:dyDescent="0.3">
      <c r="A6" s="13"/>
      <c r="C6" s="174" t="s">
        <v>322</v>
      </c>
    </row>
    <row r="7" spans="1:4" ht="54" x14ac:dyDescent="0.2">
      <c r="A7" s="13"/>
      <c r="C7" s="175" t="s">
        <v>321</v>
      </c>
    </row>
    <row r="8" spans="1:4" x14ac:dyDescent="0.2">
      <c r="A8" s="13"/>
    </row>
    <row r="9" spans="1:4" ht="19.5" customHeight="1" x14ac:dyDescent="0.2">
      <c r="A9" s="13" t="s">
        <v>134</v>
      </c>
    </row>
    <row r="10" spans="1:4" ht="19.5" customHeight="1" x14ac:dyDescent="0.2">
      <c r="A10" s="13" t="s">
        <v>135</v>
      </c>
      <c r="C10" s="145" t="s">
        <v>186</v>
      </c>
    </row>
    <row r="11" spans="1:4" ht="19.5" customHeight="1" x14ac:dyDescent="0.2">
      <c r="A11" s="13" t="s">
        <v>136</v>
      </c>
      <c r="C11" s="145" t="s">
        <v>216</v>
      </c>
    </row>
    <row r="12" spans="1:4" ht="19.5" customHeight="1" x14ac:dyDescent="0.2">
      <c r="A12" s="13" t="s">
        <v>137</v>
      </c>
      <c r="C12" s="145" t="s">
        <v>207</v>
      </c>
      <c r="D12" s="176" t="s">
        <v>208</v>
      </c>
    </row>
    <row r="13" spans="1:4" ht="19.5" customHeight="1" x14ac:dyDescent="0.2">
      <c r="A13" s="13" t="s">
        <v>138</v>
      </c>
      <c r="C13" s="145" t="s">
        <v>236</v>
      </c>
      <c r="D13" s="176" t="s">
        <v>208</v>
      </c>
    </row>
    <row r="14" spans="1:4" ht="19.5" customHeight="1" x14ac:dyDescent="0.2">
      <c r="A14" s="13" t="s">
        <v>139</v>
      </c>
      <c r="C14" s="145" t="s">
        <v>197</v>
      </c>
    </row>
    <row r="15" spans="1:4" ht="19.5" customHeight="1" x14ac:dyDescent="0.2">
      <c r="A15" s="13"/>
      <c r="C15" s="145" t="s">
        <v>206</v>
      </c>
    </row>
    <row r="16" spans="1:4" ht="19.5" customHeight="1" x14ac:dyDescent="0.2">
      <c r="A16" s="13" t="s">
        <v>140</v>
      </c>
      <c r="C16" s="145" t="s">
        <v>217</v>
      </c>
      <c r="D16" s="291" t="s">
        <v>318</v>
      </c>
    </row>
    <row r="17" spans="1:3" ht="19.5" customHeight="1" x14ac:dyDescent="0.2">
      <c r="A17" s="13" t="s">
        <v>141</v>
      </c>
    </row>
    <row r="18" spans="1:3" ht="19.5" customHeight="1" x14ac:dyDescent="0.2">
      <c r="A18" s="13" t="s">
        <v>142</v>
      </c>
    </row>
    <row r="19" spans="1:3" ht="19.5" customHeight="1" x14ac:dyDescent="0.2">
      <c r="C19" s="14" t="s">
        <v>143</v>
      </c>
    </row>
    <row r="20" spans="1:3" ht="19.5" customHeight="1" x14ac:dyDescent="0.2"/>
    <row r="21" spans="1:3" ht="19.5" customHeight="1" x14ac:dyDescent="0.2">
      <c r="C21" s="16" t="s">
        <v>144</v>
      </c>
    </row>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xr:uid="{00000000-0002-0000-0000-000000000000}">
      <formula1>$A$9:$A$18</formula1>
    </dataValidation>
  </dataValidations>
  <hyperlinks>
    <hyperlink ref="C10" location="'T1 Descrip Production et RC'!A1" display="Tableau 1 : Description Production et réseau de chaleur" xr:uid="{00000000-0004-0000-0000-000000000000}"/>
    <hyperlink ref="C11" location="'T2 Besoins'!A1" display="Tableau 2 : Besoins" xr:uid="{00000000-0004-0000-0000-000001000000}"/>
    <hyperlink ref="C12" location="'T3 Evolution besoins RC '!A1" display="Tableau 3 : Evolutions besoins RC" xr:uid="{00000000-0004-0000-0000-000002000000}"/>
    <hyperlink ref="C13" location="'T4 Décomposition métrés'!A1" display="Tableau 4 : Décomposition métrés" xr:uid="{00000000-0004-0000-0000-000003000000}"/>
    <hyperlink ref="C14" location="'T5 Coûts exploitation'!A1" display="Tableau 5 : Coûts d'exploitation" xr:uid="{00000000-0004-0000-0000-000004000000}"/>
    <hyperlink ref="C15" location="'T6 Impact aide sur prix vente'!A1" display="Tableau 6 : Impact de l'aide sur prix de vente" xr:uid="{00000000-0004-0000-0000-000005000000}"/>
    <hyperlink ref="C16" location="'T7 CEP modèle ADEME'!A1" display="Tableau 7 : Compte d'Exploitation Prévisionnel" xr:uid="{00000000-0004-0000-0000-00000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9"/>
  <sheetViews>
    <sheetView topLeftCell="A66" zoomScale="80" zoomScaleNormal="80" workbookViewId="0">
      <selection activeCell="A80" sqref="A80"/>
    </sheetView>
  </sheetViews>
  <sheetFormatPr baseColWidth="10" defaultRowHeight="15" x14ac:dyDescent="0.25"/>
  <cols>
    <col min="2" max="2" width="2.7109375" customWidth="1"/>
    <col min="3" max="3" width="37.85546875" customWidth="1"/>
    <col min="4" max="5" width="20.85546875" customWidth="1"/>
    <col min="6" max="6" width="29.140625" customWidth="1"/>
  </cols>
  <sheetData>
    <row r="1" spans="1:6" s="22" customFormat="1" ht="15.75" x14ac:dyDescent="0.25">
      <c r="A1" s="56" t="s">
        <v>288</v>
      </c>
    </row>
    <row r="2" spans="1:6" s="22" customFormat="1" ht="14.25" x14ac:dyDescent="0.2">
      <c r="A2" s="22" t="s">
        <v>271</v>
      </c>
    </row>
    <row r="3" spans="1:6" s="218" customFormat="1" x14ac:dyDescent="0.25">
      <c r="A3" s="192" t="s">
        <v>289</v>
      </c>
    </row>
    <row r="4" spans="1:6" s="22" customFormat="1" ht="15.75" x14ac:dyDescent="0.25">
      <c r="A4" s="56"/>
    </row>
    <row r="5" spans="1:6" ht="16.5" thickBot="1" x14ac:dyDescent="0.3">
      <c r="A5" s="56" t="s">
        <v>326</v>
      </c>
      <c r="B5" s="22"/>
      <c r="C5" s="22"/>
      <c r="D5" s="22"/>
      <c r="E5" s="22"/>
      <c r="F5" s="22"/>
    </row>
    <row r="6" spans="1:6" ht="21.75" thickBot="1" x14ac:dyDescent="0.3">
      <c r="A6" s="207"/>
      <c r="B6" s="208"/>
      <c r="C6" s="209" t="s">
        <v>255</v>
      </c>
      <c r="D6" s="210" t="s">
        <v>75</v>
      </c>
      <c r="E6" s="210" t="s">
        <v>242</v>
      </c>
      <c r="F6" s="211" t="s">
        <v>151</v>
      </c>
    </row>
    <row r="7" spans="1:6" x14ac:dyDescent="0.25">
      <c r="A7" s="313" t="s">
        <v>237</v>
      </c>
      <c r="B7" s="315" t="s">
        <v>145</v>
      </c>
      <c r="C7" s="204" t="s">
        <v>256</v>
      </c>
      <c r="D7" s="233"/>
      <c r="E7" s="289">
        <v>100</v>
      </c>
      <c r="F7" s="290">
        <f>E7-D7</f>
        <v>100</v>
      </c>
    </row>
    <row r="8" spans="1:6" x14ac:dyDescent="0.25">
      <c r="A8" s="313"/>
      <c r="B8" s="315"/>
      <c r="C8" s="105" t="s">
        <v>286</v>
      </c>
      <c r="D8" s="234"/>
      <c r="E8" s="225">
        <v>50</v>
      </c>
      <c r="F8" s="226">
        <f t="shared" ref="F8:F10" si="0">E8-D8</f>
        <v>50</v>
      </c>
    </row>
    <row r="9" spans="1:6" ht="22.5" x14ac:dyDescent="0.25">
      <c r="A9" s="313"/>
      <c r="B9" s="315"/>
      <c r="C9" s="197" t="s">
        <v>298</v>
      </c>
      <c r="D9" s="235"/>
      <c r="E9" s="227">
        <v>25</v>
      </c>
      <c r="F9" s="228">
        <f t="shared" si="0"/>
        <v>25</v>
      </c>
    </row>
    <row r="10" spans="1:6" ht="15" customHeight="1" x14ac:dyDescent="0.25">
      <c r="A10" s="313"/>
      <c r="B10" s="315"/>
      <c r="C10" s="197" t="s">
        <v>270</v>
      </c>
      <c r="D10" s="235"/>
      <c r="E10" s="199">
        <v>5</v>
      </c>
      <c r="F10" s="201">
        <f t="shared" si="0"/>
        <v>5</v>
      </c>
    </row>
    <row r="11" spans="1:6" x14ac:dyDescent="0.25">
      <c r="A11" s="313"/>
      <c r="B11" s="315"/>
      <c r="C11" s="108" t="s">
        <v>245</v>
      </c>
      <c r="D11" s="236"/>
      <c r="E11" s="229">
        <f>E7/$E$23</f>
        <v>0.83333333333333337</v>
      </c>
      <c r="F11" s="240"/>
    </row>
    <row r="12" spans="1:6" x14ac:dyDescent="0.25">
      <c r="A12" s="313"/>
      <c r="B12" s="315"/>
      <c r="C12" s="108" t="s">
        <v>246</v>
      </c>
      <c r="D12" s="237"/>
      <c r="E12" s="230">
        <f>E7/(E9+E10)</f>
        <v>3.3333333333333335</v>
      </c>
      <c r="F12" s="241"/>
    </row>
    <row r="13" spans="1:6" ht="15.75" thickBot="1" x14ac:dyDescent="0.3">
      <c r="A13" s="313"/>
      <c r="B13" s="315"/>
      <c r="C13" s="108" t="s">
        <v>285</v>
      </c>
      <c r="D13" s="238"/>
      <c r="E13" s="231">
        <f>E7/(E8/1000)</f>
        <v>2000</v>
      </c>
      <c r="F13" s="242"/>
    </row>
    <row r="14" spans="1:6" x14ac:dyDescent="0.25">
      <c r="A14" s="313"/>
      <c r="B14" s="293" t="s">
        <v>238</v>
      </c>
      <c r="C14" s="111" t="s">
        <v>258</v>
      </c>
      <c r="D14" s="287">
        <v>120</v>
      </c>
      <c r="E14" s="287">
        <v>20</v>
      </c>
      <c r="F14" s="288">
        <f>E14-D14</f>
        <v>-100</v>
      </c>
    </row>
    <row r="15" spans="1:6" x14ac:dyDescent="0.25">
      <c r="A15" s="313"/>
      <c r="B15" s="294"/>
      <c r="C15" s="112" t="s">
        <v>152</v>
      </c>
      <c r="D15" s="225">
        <v>130</v>
      </c>
      <c r="E15" s="225">
        <v>22</v>
      </c>
      <c r="F15" s="114">
        <f>E15-D15</f>
        <v>-108</v>
      </c>
    </row>
    <row r="16" spans="1:6" x14ac:dyDescent="0.25">
      <c r="A16" s="313"/>
      <c r="B16" s="294"/>
      <c r="C16" s="112" t="s">
        <v>154</v>
      </c>
      <c r="D16" s="232">
        <f>D14/D15</f>
        <v>0.92307692307692313</v>
      </c>
      <c r="E16" s="232">
        <f>E14/E15</f>
        <v>0.90909090909090906</v>
      </c>
      <c r="F16" s="239"/>
    </row>
    <row r="17" spans="1:7" x14ac:dyDescent="0.25">
      <c r="A17" s="313"/>
      <c r="B17" s="294"/>
      <c r="C17" s="112" t="s">
        <v>239</v>
      </c>
      <c r="D17" s="225">
        <v>30</v>
      </c>
      <c r="E17" s="225">
        <v>10</v>
      </c>
      <c r="F17" s="114">
        <f>E17-D17</f>
        <v>-20</v>
      </c>
    </row>
    <row r="18" spans="1:7" ht="15.75" thickBot="1" x14ac:dyDescent="0.3">
      <c r="A18" s="313"/>
      <c r="B18" s="294"/>
      <c r="C18" s="112" t="s">
        <v>153</v>
      </c>
      <c r="D18" s="232">
        <f>D14/$D$23</f>
        <v>1</v>
      </c>
      <c r="E18" s="232">
        <f>E14/$E$23</f>
        <v>0.16666666666666666</v>
      </c>
      <c r="F18" s="116"/>
    </row>
    <row r="19" spans="1:7" x14ac:dyDescent="0.25">
      <c r="A19" s="313"/>
      <c r="B19" s="293" t="s">
        <v>240</v>
      </c>
      <c r="C19" s="102" t="s">
        <v>259</v>
      </c>
      <c r="D19" s="103"/>
      <c r="E19" s="103"/>
      <c r="F19" s="104">
        <f>E19-D19</f>
        <v>0</v>
      </c>
    </row>
    <row r="20" spans="1:7" x14ac:dyDescent="0.25">
      <c r="A20" s="313"/>
      <c r="B20" s="294"/>
      <c r="C20" s="105" t="s">
        <v>241</v>
      </c>
      <c r="D20" s="106"/>
      <c r="E20" s="106"/>
      <c r="F20" s="206">
        <f>E20-D20</f>
        <v>0</v>
      </c>
    </row>
    <row r="21" spans="1:7" x14ac:dyDescent="0.25">
      <c r="A21" s="313"/>
      <c r="B21" s="294"/>
      <c r="C21" s="108" t="s">
        <v>185</v>
      </c>
      <c r="D21" s="109"/>
      <c r="E21" s="109"/>
      <c r="F21" s="203">
        <f>E21-D21</f>
        <v>0</v>
      </c>
    </row>
    <row r="22" spans="1:7" ht="15.75" thickBot="1" x14ac:dyDescent="0.3">
      <c r="A22" s="313"/>
      <c r="B22" s="294"/>
      <c r="C22" s="108" t="s">
        <v>153</v>
      </c>
      <c r="D22" s="110">
        <f>D19/$D$23</f>
        <v>0</v>
      </c>
      <c r="E22" s="110">
        <f>E19/$E$23</f>
        <v>0</v>
      </c>
      <c r="F22" s="243"/>
    </row>
    <row r="23" spans="1:7" ht="27" customHeight="1" x14ac:dyDescent="0.25">
      <c r="A23" s="313"/>
      <c r="B23" s="316" t="s">
        <v>68</v>
      </c>
      <c r="C23" s="117" t="s">
        <v>260</v>
      </c>
      <c r="D23" s="118">
        <f>D7+D14+D19</f>
        <v>120</v>
      </c>
      <c r="E23" s="118">
        <f>E7+E14+E19</f>
        <v>120</v>
      </c>
      <c r="F23" s="119">
        <f>E23-D23</f>
        <v>0</v>
      </c>
    </row>
    <row r="24" spans="1:7" x14ac:dyDescent="0.25">
      <c r="A24" s="313"/>
      <c r="B24" s="318"/>
      <c r="C24" s="283" t="s">
        <v>261</v>
      </c>
      <c r="D24" s="134">
        <f>D7-D9-D10</f>
        <v>0</v>
      </c>
      <c r="E24" s="282">
        <f>E7-E9-E10</f>
        <v>70</v>
      </c>
      <c r="F24" s="248">
        <f>E24-D24</f>
        <v>70</v>
      </c>
    </row>
    <row r="25" spans="1:7" x14ac:dyDescent="0.25">
      <c r="A25" s="313"/>
      <c r="B25" s="318"/>
      <c r="C25" s="120" t="s">
        <v>243</v>
      </c>
      <c r="D25" s="196">
        <f>D8+D17+D20</f>
        <v>30</v>
      </c>
      <c r="E25" s="196">
        <f>E8+E17+E20</f>
        <v>60</v>
      </c>
      <c r="F25" s="257"/>
    </row>
    <row r="26" spans="1:7" ht="25.5" customHeight="1" x14ac:dyDescent="0.25">
      <c r="A26" s="313"/>
      <c r="B26" s="318"/>
      <c r="C26" s="122" t="s">
        <v>313</v>
      </c>
      <c r="D26" s="249">
        <f>D24/$D$23</f>
        <v>0</v>
      </c>
      <c r="E26" s="249">
        <f>E24/$E$23</f>
        <v>0.58333333333333337</v>
      </c>
      <c r="F26" s="255">
        <f>E26</f>
        <v>0.58333333333333337</v>
      </c>
    </row>
    <row r="27" spans="1:7" ht="26.25" customHeight="1" x14ac:dyDescent="0.25">
      <c r="A27" s="313"/>
      <c r="B27" s="318"/>
      <c r="C27" s="123" t="s">
        <v>314</v>
      </c>
      <c r="D27" s="124"/>
      <c r="E27" s="124">
        <f>(D14-E14)/E16*0.187-(E9+E10)*0.06</f>
        <v>18.77</v>
      </c>
      <c r="F27" s="125">
        <f>E27-D27</f>
        <v>18.77</v>
      </c>
    </row>
    <row r="28" spans="1:7" ht="24" customHeight="1" thickBot="1" x14ac:dyDescent="0.3">
      <c r="A28" s="314"/>
      <c r="B28" s="319"/>
      <c r="C28" s="126" t="s">
        <v>155</v>
      </c>
      <c r="D28" s="127"/>
      <c r="E28" s="128"/>
      <c r="F28" s="129"/>
    </row>
    <row r="29" spans="1:7" ht="9.75" customHeight="1" x14ac:dyDescent="0.25">
      <c r="A29" s="22"/>
      <c r="B29" s="22"/>
      <c r="C29" s="22"/>
      <c r="D29" s="22"/>
      <c r="E29" s="22"/>
      <c r="F29" s="22"/>
    </row>
    <row r="30" spans="1:7" ht="16.5" thickBot="1" x14ac:dyDescent="0.3">
      <c r="A30" s="56" t="s">
        <v>327</v>
      </c>
      <c r="B30" s="22"/>
      <c r="C30" s="22"/>
      <c r="D30" s="22"/>
      <c r="E30" s="22"/>
      <c r="F30" s="22"/>
    </row>
    <row r="31" spans="1:7" ht="21.75" thickBot="1" x14ac:dyDescent="0.3">
      <c r="A31" s="207"/>
      <c r="B31" s="208"/>
      <c r="C31" s="209" t="s">
        <v>255</v>
      </c>
      <c r="D31" s="210" t="s">
        <v>75</v>
      </c>
      <c r="E31" s="210" t="s">
        <v>242</v>
      </c>
      <c r="F31" s="211" t="s">
        <v>151</v>
      </c>
      <c r="G31" s="150" t="s">
        <v>323</v>
      </c>
    </row>
    <row r="32" spans="1:7" x14ac:dyDescent="0.25">
      <c r="A32" s="313" t="s">
        <v>251</v>
      </c>
      <c r="B32" s="315" t="s">
        <v>145</v>
      </c>
      <c r="C32" s="204" t="s">
        <v>262</v>
      </c>
      <c r="D32" s="233"/>
      <c r="E32" s="205">
        <v>100</v>
      </c>
      <c r="F32" s="206">
        <f>E32-D32</f>
        <v>100</v>
      </c>
    </row>
    <row r="33" spans="1:6" x14ac:dyDescent="0.25">
      <c r="A33" s="313"/>
      <c r="B33" s="315"/>
      <c r="C33" s="105" t="s">
        <v>286</v>
      </c>
      <c r="D33" s="234"/>
      <c r="E33" s="113">
        <v>50</v>
      </c>
      <c r="F33" s="114">
        <f t="shared" ref="F33:F35" si="1">E33-D33</f>
        <v>50</v>
      </c>
    </row>
    <row r="34" spans="1:6" ht="15" customHeight="1" x14ac:dyDescent="0.25">
      <c r="A34" s="313"/>
      <c r="B34" s="315"/>
      <c r="C34" s="197" t="s">
        <v>298</v>
      </c>
      <c r="D34" s="235"/>
      <c r="E34" s="199">
        <v>25</v>
      </c>
      <c r="F34" s="201">
        <f t="shared" si="1"/>
        <v>25</v>
      </c>
    </row>
    <row r="35" spans="1:6" x14ac:dyDescent="0.25">
      <c r="A35" s="313"/>
      <c r="B35" s="315"/>
      <c r="C35" s="197" t="s">
        <v>270</v>
      </c>
      <c r="D35" s="235"/>
      <c r="E35" s="199">
        <v>5</v>
      </c>
      <c r="F35" s="201">
        <f t="shared" si="1"/>
        <v>5</v>
      </c>
    </row>
    <row r="36" spans="1:6" x14ac:dyDescent="0.25">
      <c r="A36" s="313"/>
      <c r="B36" s="315"/>
      <c r="C36" s="108" t="s">
        <v>245</v>
      </c>
      <c r="D36" s="236"/>
      <c r="E36" s="253">
        <f>E32/$E$48</f>
        <v>1</v>
      </c>
      <c r="F36" s="240"/>
    </row>
    <row r="37" spans="1:6" x14ac:dyDescent="0.25">
      <c r="A37" s="313"/>
      <c r="B37" s="315"/>
      <c r="C37" s="108" t="s">
        <v>246</v>
      </c>
      <c r="D37" s="237"/>
      <c r="E37" s="200">
        <f>E32/(E34+E35)</f>
        <v>3.3333333333333335</v>
      </c>
      <c r="F37" s="241"/>
    </row>
    <row r="38" spans="1:6" ht="15.75" thickBot="1" x14ac:dyDescent="0.3">
      <c r="A38" s="313"/>
      <c r="B38" s="315"/>
      <c r="C38" s="108" t="s">
        <v>247</v>
      </c>
      <c r="D38" s="238"/>
      <c r="E38" s="198">
        <f>E32/(E33/1000)</f>
        <v>2000</v>
      </c>
      <c r="F38" s="242"/>
    </row>
    <row r="39" spans="1:6" x14ac:dyDescent="0.25">
      <c r="A39" s="313"/>
      <c r="B39" s="293" t="s">
        <v>238</v>
      </c>
      <c r="C39" s="111" t="s">
        <v>263</v>
      </c>
      <c r="D39" s="103"/>
      <c r="E39" s="103"/>
      <c r="F39" s="104">
        <f>E39-D39</f>
        <v>0</v>
      </c>
    </row>
    <row r="40" spans="1:6" x14ac:dyDescent="0.25">
      <c r="A40" s="313"/>
      <c r="B40" s="294"/>
      <c r="C40" s="112" t="s">
        <v>152</v>
      </c>
      <c r="D40" s="113"/>
      <c r="E40" s="113"/>
      <c r="F40" s="114">
        <f>E40-D40</f>
        <v>0</v>
      </c>
    </row>
    <row r="41" spans="1:6" x14ac:dyDescent="0.25">
      <c r="A41" s="313"/>
      <c r="B41" s="294"/>
      <c r="C41" s="112" t="s">
        <v>154</v>
      </c>
      <c r="D41" s="115" t="e">
        <f>D39/D40</f>
        <v>#DIV/0!</v>
      </c>
      <c r="E41" s="115" t="e">
        <f>E39/E40</f>
        <v>#DIV/0!</v>
      </c>
      <c r="F41" s="239"/>
    </row>
    <row r="42" spans="1:6" x14ac:dyDescent="0.25">
      <c r="A42" s="313"/>
      <c r="B42" s="294"/>
      <c r="C42" s="112" t="s">
        <v>239</v>
      </c>
      <c r="D42" s="106"/>
      <c r="E42" s="106"/>
      <c r="F42" s="114">
        <f>E42-D42</f>
        <v>0</v>
      </c>
    </row>
    <row r="43" spans="1:6" ht="15.75" thickBot="1" x14ac:dyDescent="0.3">
      <c r="A43" s="313"/>
      <c r="B43" s="294"/>
      <c r="C43" s="112" t="s">
        <v>153</v>
      </c>
      <c r="D43" s="115" t="e">
        <f>D39/$D$48</f>
        <v>#DIV/0!</v>
      </c>
      <c r="E43" s="115">
        <f>E39/$E$48</f>
        <v>0</v>
      </c>
      <c r="F43" s="116"/>
    </row>
    <row r="44" spans="1:6" x14ac:dyDescent="0.25">
      <c r="A44" s="313"/>
      <c r="B44" s="293" t="s">
        <v>240</v>
      </c>
      <c r="C44" s="102" t="s">
        <v>264</v>
      </c>
      <c r="D44" s="103"/>
      <c r="E44" s="103"/>
      <c r="F44" s="104">
        <f>E44-D44</f>
        <v>0</v>
      </c>
    </row>
    <row r="45" spans="1:6" x14ac:dyDescent="0.25">
      <c r="A45" s="313"/>
      <c r="B45" s="294"/>
      <c r="C45" s="105" t="s">
        <v>241</v>
      </c>
      <c r="D45" s="106"/>
      <c r="E45" s="106"/>
      <c r="F45" s="254">
        <f>E45-D45</f>
        <v>0</v>
      </c>
    </row>
    <row r="46" spans="1:6" x14ac:dyDescent="0.25">
      <c r="A46" s="313"/>
      <c r="B46" s="294"/>
      <c r="C46" s="108" t="s">
        <v>185</v>
      </c>
      <c r="D46" s="109"/>
      <c r="E46" s="109"/>
      <c r="F46" s="254">
        <f>E46-D46</f>
        <v>0</v>
      </c>
    </row>
    <row r="47" spans="1:6" ht="15.75" thickBot="1" x14ac:dyDescent="0.3">
      <c r="A47" s="313"/>
      <c r="B47" s="294"/>
      <c r="C47" s="108" t="s">
        <v>153</v>
      </c>
      <c r="D47" s="110" t="e">
        <f>D44/$D$48</f>
        <v>#DIV/0!</v>
      </c>
      <c r="E47" s="253">
        <f>E44/$E$48</f>
        <v>0</v>
      </c>
      <c r="F47" s="243"/>
    </row>
    <row r="48" spans="1:6" ht="24.75" customHeight="1" x14ac:dyDescent="0.25">
      <c r="A48" s="313"/>
      <c r="B48" s="316" t="s">
        <v>68</v>
      </c>
      <c r="C48" s="117" t="s">
        <v>304</v>
      </c>
      <c r="D48" s="118">
        <f>D32+D39+D44</f>
        <v>0</v>
      </c>
      <c r="E48" s="118">
        <f>E32+E39+E44</f>
        <v>100</v>
      </c>
      <c r="F48" s="119">
        <f>E48-D48</f>
        <v>100</v>
      </c>
    </row>
    <row r="49" spans="1:7" x14ac:dyDescent="0.25">
      <c r="A49" s="313"/>
      <c r="B49" s="318"/>
      <c r="C49" s="123" t="s">
        <v>261</v>
      </c>
      <c r="D49" s="134">
        <f>D32-D34</f>
        <v>0</v>
      </c>
      <c r="E49" s="134">
        <f>E32-E34-E35</f>
        <v>70</v>
      </c>
      <c r="F49" s="248">
        <f>E49-D49</f>
        <v>70</v>
      </c>
    </row>
    <row r="50" spans="1:7" x14ac:dyDescent="0.25">
      <c r="A50" s="313"/>
      <c r="B50" s="318"/>
      <c r="C50" s="120" t="s">
        <v>243</v>
      </c>
      <c r="D50" s="196">
        <f>D33+D42+D45</f>
        <v>0</v>
      </c>
      <c r="E50" s="196">
        <f>E33+E42+E45</f>
        <v>50</v>
      </c>
      <c r="F50" s="257"/>
    </row>
    <row r="51" spans="1:7" ht="20.25" x14ac:dyDescent="0.25">
      <c r="A51" s="313"/>
      <c r="B51" s="318"/>
      <c r="C51" s="122" t="s">
        <v>313</v>
      </c>
      <c r="D51" s="249" t="e">
        <f>D49/$D$48</f>
        <v>#DIV/0!</v>
      </c>
      <c r="E51" s="249">
        <f>E49/E48</f>
        <v>0.7</v>
      </c>
      <c r="F51" s="255">
        <f>E51</f>
        <v>0.7</v>
      </c>
    </row>
    <row r="52" spans="1:7" ht="22.5" x14ac:dyDescent="0.25">
      <c r="A52" s="313"/>
      <c r="B52" s="318"/>
      <c r="C52" s="123" t="s">
        <v>314</v>
      </c>
      <c r="D52" s="124"/>
      <c r="E52" s="124" t="e">
        <f>E32/E41*0.187-(E34+E35)*0.06+(D46-E46)*0.06</f>
        <v>#DIV/0!</v>
      </c>
      <c r="F52" s="125" t="e">
        <f>E52-D52</f>
        <v>#DIV/0!</v>
      </c>
    </row>
    <row r="53" spans="1:7" ht="15.75" thickBot="1" x14ac:dyDescent="0.3">
      <c r="A53" s="314"/>
      <c r="B53" s="319"/>
      <c r="C53" s="126" t="s">
        <v>155</v>
      </c>
      <c r="D53" s="127"/>
      <c r="E53" s="128"/>
      <c r="F53" s="129"/>
    </row>
    <row r="54" spans="1:7" ht="10.5" customHeight="1" x14ac:dyDescent="0.25">
      <c r="A54" s="219"/>
      <c r="B54" s="220"/>
      <c r="C54" s="221"/>
      <c r="D54" s="222"/>
      <c r="E54" s="223"/>
      <c r="F54" s="222"/>
    </row>
    <row r="55" spans="1:7" s="224" customFormat="1" ht="16.5" thickBot="1" x14ac:dyDescent="0.3">
      <c r="A55" s="56" t="s">
        <v>287</v>
      </c>
      <c r="B55" s="216"/>
      <c r="C55" s="216"/>
      <c r="D55" s="216"/>
      <c r="E55" s="216"/>
      <c r="F55" s="216"/>
    </row>
    <row r="56" spans="1:7" ht="21.75" thickBot="1" x14ac:dyDescent="0.3">
      <c r="A56" s="207"/>
      <c r="B56" s="208"/>
      <c r="C56" s="209" t="s">
        <v>255</v>
      </c>
      <c r="D56" s="210" t="s">
        <v>75</v>
      </c>
      <c r="E56" s="210" t="s">
        <v>242</v>
      </c>
      <c r="F56" s="211" t="s">
        <v>151</v>
      </c>
      <c r="G56" s="173" t="s">
        <v>325</v>
      </c>
    </row>
    <row r="57" spans="1:7" x14ac:dyDescent="0.25">
      <c r="A57" s="313" t="s">
        <v>252</v>
      </c>
      <c r="B57" s="322" t="s">
        <v>145</v>
      </c>
      <c r="C57" s="102" t="s">
        <v>265</v>
      </c>
      <c r="D57" s="250"/>
      <c r="E57" s="285">
        <v>100</v>
      </c>
      <c r="F57" s="286">
        <f>E57-D57</f>
        <v>100</v>
      </c>
    </row>
    <row r="58" spans="1:7" x14ac:dyDescent="0.25">
      <c r="A58" s="313"/>
      <c r="B58" s="315"/>
      <c r="C58" s="105" t="s">
        <v>253</v>
      </c>
      <c r="D58" s="234"/>
      <c r="E58" s="113">
        <v>50</v>
      </c>
      <c r="F58" s="114">
        <f t="shared" ref="F58:F60" si="2">E58-D58</f>
        <v>50</v>
      </c>
    </row>
    <row r="59" spans="1:7" ht="15" customHeight="1" x14ac:dyDescent="0.25">
      <c r="A59" s="313"/>
      <c r="B59" s="315"/>
      <c r="C59" s="197" t="s">
        <v>298</v>
      </c>
      <c r="D59" s="235"/>
      <c r="E59" s="199">
        <v>25</v>
      </c>
      <c r="F59" s="201">
        <f t="shared" si="2"/>
        <v>25</v>
      </c>
    </row>
    <row r="60" spans="1:7" x14ac:dyDescent="0.25">
      <c r="A60" s="313"/>
      <c r="B60" s="315"/>
      <c r="C60" s="197" t="s">
        <v>270</v>
      </c>
      <c r="D60" s="235"/>
      <c r="E60" s="199">
        <v>5</v>
      </c>
      <c r="F60" s="201">
        <f t="shared" si="2"/>
        <v>5</v>
      </c>
    </row>
    <row r="61" spans="1:7" x14ac:dyDescent="0.25">
      <c r="A61" s="313"/>
      <c r="B61" s="315"/>
      <c r="C61" s="108" t="s">
        <v>245</v>
      </c>
      <c r="D61" s="236"/>
      <c r="E61" s="253">
        <f>E57/E$73</f>
        <v>1</v>
      </c>
      <c r="F61" s="240"/>
    </row>
    <row r="62" spans="1:7" x14ac:dyDescent="0.25">
      <c r="A62" s="313"/>
      <c r="B62" s="315"/>
      <c r="C62" s="108" t="s">
        <v>254</v>
      </c>
      <c r="D62" s="237"/>
      <c r="E62" s="200">
        <f>E57/(E59+E60)</f>
        <v>3.3333333333333335</v>
      </c>
      <c r="F62" s="241"/>
    </row>
    <row r="63" spans="1:7" ht="15.75" thickBot="1" x14ac:dyDescent="0.3">
      <c r="A63" s="313"/>
      <c r="B63" s="315"/>
      <c r="C63" s="108" t="s">
        <v>247</v>
      </c>
      <c r="D63" s="238"/>
      <c r="E63" s="198">
        <f>E57/(E58/1000)</f>
        <v>2000</v>
      </c>
      <c r="F63" s="242"/>
    </row>
    <row r="64" spans="1:7" x14ac:dyDescent="0.25">
      <c r="A64" s="313"/>
      <c r="B64" s="320" t="s">
        <v>268</v>
      </c>
      <c r="C64" s="102" t="s">
        <v>269</v>
      </c>
      <c r="D64" s="251"/>
      <c r="E64" s="213"/>
      <c r="F64" s="104">
        <f>E64-D64</f>
        <v>0</v>
      </c>
    </row>
    <row r="65" spans="1:6" x14ac:dyDescent="0.25">
      <c r="A65" s="313"/>
      <c r="B65" s="315"/>
      <c r="C65" s="197" t="s">
        <v>270</v>
      </c>
      <c r="D65" s="234"/>
      <c r="E65" s="212"/>
      <c r="F65" s="114">
        <f>E65-D65</f>
        <v>0</v>
      </c>
    </row>
    <row r="66" spans="1:6" x14ac:dyDescent="0.25">
      <c r="A66" s="313"/>
      <c r="B66" s="315"/>
      <c r="C66" s="108" t="s">
        <v>153</v>
      </c>
      <c r="D66" s="235"/>
      <c r="E66" s="284">
        <f>E64/$E$73</f>
        <v>0</v>
      </c>
      <c r="F66" s="256"/>
    </row>
    <row r="67" spans="1:6" ht="15.75" thickBot="1" x14ac:dyDescent="0.3">
      <c r="A67" s="313"/>
      <c r="B67" s="321"/>
      <c r="C67" s="107" t="s">
        <v>254</v>
      </c>
      <c r="D67" s="252"/>
      <c r="E67" s="214" t="e">
        <f>E64/E65</f>
        <v>#DIV/0!</v>
      </c>
      <c r="F67" s="274"/>
    </row>
    <row r="68" spans="1:6" x14ac:dyDescent="0.25">
      <c r="A68" s="313"/>
      <c r="B68" s="323" t="s">
        <v>240</v>
      </c>
      <c r="C68" s="204" t="s">
        <v>266</v>
      </c>
      <c r="D68" s="205"/>
      <c r="E68" s="205"/>
      <c r="F68" s="206">
        <f>E68-D68</f>
        <v>0</v>
      </c>
    </row>
    <row r="69" spans="1:6" x14ac:dyDescent="0.25">
      <c r="A69" s="313"/>
      <c r="B69" s="324"/>
      <c r="C69" s="105" t="s">
        <v>253</v>
      </c>
      <c r="D69" s="106"/>
      <c r="E69" s="106"/>
      <c r="F69" s="114">
        <f>E69-D69</f>
        <v>0</v>
      </c>
    </row>
    <row r="70" spans="1:6" x14ac:dyDescent="0.25">
      <c r="A70" s="313"/>
      <c r="B70" s="324"/>
      <c r="C70" s="108" t="s">
        <v>185</v>
      </c>
      <c r="D70" s="109">
        <v>50</v>
      </c>
      <c r="E70" s="109"/>
      <c r="F70" s="201">
        <f>E70-D70</f>
        <v>-50</v>
      </c>
    </row>
    <row r="71" spans="1:6" x14ac:dyDescent="0.25">
      <c r="A71" s="313"/>
      <c r="B71" s="324"/>
      <c r="C71" s="108" t="s">
        <v>254</v>
      </c>
      <c r="D71" s="109">
        <f>D68/D70</f>
        <v>0</v>
      </c>
      <c r="E71" s="109" t="e">
        <f>E68/E70</f>
        <v>#DIV/0!</v>
      </c>
      <c r="F71" s="256"/>
    </row>
    <row r="72" spans="1:6" ht="15.75" thickBot="1" x14ac:dyDescent="0.3">
      <c r="A72" s="313"/>
      <c r="B72" s="324"/>
      <c r="C72" s="108" t="s">
        <v>153</v>
      </c>
      <c r="D72" s="110" t="e">
        <f>D68/D$73</f>
        <v>#DIV/0!</v>
      </c>
      <c r="E72" s="253">
        <f>E68/E$73</f>
        <v>0</v>
      </c>
      <c r="F72" s="243"/>
    </row>
    <row r="73" spans="1:6" ht="33.75" x14ac:dyDescent="0.25">
      <c r="A73" s="313"/>
      <c r="B73" s="316" t="s">
        <v>68</v>
      </c>
      <c r="C73" s="117" t="s">
        <v>267</v>
      </c>
      <c r="D73" s="118">
        <f>D57+D64+D68</f>
        <v>0</v>
      </c>
      <c r="E73" s="118">
        <f>E57+E64+E68</f>
        <v>100</v>
      </c>
      <c r="F73" s="119">
        <f>E73-D73</f>
        <v>100</v>
      </c>
    </row>
    <row r="74" spans="1:6" ht="22.5" x14ac:dyDescent="0.25">
      <c r="A74" s="313"/>
      <c r="B74" s="318"/>
      <c r="C74" s="123" t="s">
        <v>305</v>
      </c>
      <c r="D74" s="134"/>
      <c r="E74" s="134">
        <f>E64-E65</f>
        <v>0</v>
      </c>
      <c r="F74" s="247">
        <f>E74-D74</f>
        <v>0</v>
      </c>
    </row>
    <row r="75" spans="1:6" x14ac:dyDescent="0.25">
      <c r="A75" s="313"/>
      <c r="B75" s="318"/>
      <c r="C75" s="120" t="s">
        <v>243</v>
      </c>
      <c r="D75" s="196">
        <f>D58+D69</f>
        <v>0</v>
      </c>
      <c r="E75" s="196">
        <f>E58+E69</f>
        <v>50</v>
      </c>
      <c r="F75" s="257"/>
    </row>
    <row r="76" spans="1:6" x14ac:dyDescent="0.25">
      <c r="A76" s="313"/>
      <c r="B76" s="318"/>
      <c r="C76" s="122" t="s">
        <v>316</v>
      </c>
      <c r="D76" s="249" t="e">
        <f>D74/D73</f>
        <v>#DIV/0!</v>
      </c>
      <c r="E76" s="249">
        <f>E74/E73</f>
        <v>0</v>
      </c>
      <c r="F76" s="255">
        <f>E76</f>
        <v>0</v>
      </c>
    </row>
    <row r="77" spans="1:6" ht="22.5" x14ac:dyDescent="0.25">
      <c r="A77" s="313"/>
      <c r="B77" s="318"/>
      <c r="C77" s="123" t="s">
        <v>315</v>
      </c>
      <c r="D77" s="124"/>
      <c r="E77" s="124">
        <f>(D70-E70)*0.06-(E59+E60)*0.06</f>
        <v>1.2000000000000002</v>
      </c>
      <c r="F77" s="125">
        <f>E77-D77</f>
        <v>1.2000000000000002</v>
      </c>
    </row>
    <row r="78" spans="1:6" ht="15.75" thickBot="1" x14ac:dyDescent="0.3">
      <c r="A78" s="314"/>
      <c r="B78" s="319"/>
      <c r="C78" s="126" t="s">
        <v>155</v>
      </c>
      <c r="D78" s="127"/>
      <c r="E78" s="128"/>
      <c r="F78" s="129"/>
    </row>
    <row r="79" spans="1:6" ht="9.75" customHeight="1" x14ac:dyDescent="0.25">
      <c r="A79" s="22"/>
      <c r="B79" s="22"/>
      <c r="C79" s="22"/>
      <c r="D79" s="22"/>
      <c r="E79" s="22"/>
      <c r="F79" s="22"/>
    </row>
    <row r="80" spans="1:6" s="224" customFormat="1" ht="16.5" thickBot="1" x14ac:dyDescent="0.3">
      <c r="A80" s="56" t="s">
        <v>328</v>
      </c>
      <c r="B80" s="216"/>
      <c r="C80" s="216"/>
      <c r="D80" s="216"/>
      <c r="E80" s="216"/>
      <c r="F80" s="216"/>
    </row>
    <row r="81" spans="1:6" ht="21.75" thickBot="1" x14ac:dyDescent="0.3">
      <c r="A81" s="207"/>
      <c r="B81" s="208"/>
      <c r="C81" s="209" t="s">
        <v>255</v>
      </c>
      <c r="D81" s="210" t="s">
        <v>75</v>
      </c>
      <c r="E81" s="210" t="s">
        <v>242</v>
      </c>
      <c r="F81" s="211" t="s">
        <v>151</v>
      </c>
    </row>
    <row r="82" spans="1:6" x14ac:dyDescent="0.25">
      <c r="A82" s="313" t="s">
        <v>290</v>
      </c>
      <c r="B82" s="315" t="s">
        <v>291</v>
      </c>
      <c r="C82" s="204" t="s">
        <v>292</v>
      </c>
      <c r="D82" s="233"/>
      <c r="E82" s="270">
        <v>500</v>
      </c>
      <c r="F82" s="271">
        <f>E82-D82</f>
        <v>500</v>
      </c>
    </row>
    <row r="83" spans="1:6" x14ac:dyDescent="0.25">
      <c r="A83" s="313"/>
      <c r="B83" s="315"/>
      <c r="C83" s="105" t="s">
        <v>286</v>
      </c>
      <c r="D83" s="234"/>
      <c r="E83" s="113">
        <v>200</v>
      </c>
      <c r="F83" s="114">
        <f t="shared" ref="F83:F90" si="3">E83-D83</f>
        <v>200</v>
      </c>
    </row>
    <row r="84" spans="1:6" s="246" customFormat="1" x14ac:dyDescent="0.25">
      <c r="A84" s="313"/>
      <c r="B84" s="315"/>
      <c r="C84" s="244" t="s">
        <v>295</v>
      </c>
      <c r="D84" s="269"/>
      <c r="E84" s="245">
        <v>450</v>
      </c>
      <c r="F84" s="114">
        <f t="shared" si="3"/>
        <v>450</v>
      </c>
    </row>
    <row r="85" spans="1:6" x14ac:dyDescent="0.25">
      <c r="A85" s="313"/>
      <c r="B85" s="315"/>
      <c r="C85" s="105" t="s">
        <v>253</v>
      </c>
      <c r="D85" s="235"/>
      <c r="E85" s="199">
        <v>190</v>
      </c>
      <c r="F85" s="114">
        <f t="shared" si="3"/>
        <v>190</v>
      </c>
    </row>
    <row r="86" spans="1:6" ht="22.5" x14ac:dyDescent="0.25">
      <c r="A86" s="313"/>
      <c r="B86" s="315"/>
      <c r="C86" s="197" t="s">
        <v>257</v>
      </c>
      <c r="D86" s="235"/>
      <c r="E86" s="199">
        <v>150</v>
      </c>
      <c r="F86" s="201">
        <f t="shared" si="3"/>
        <v>150</v>
      </c>
    </row>
    <row r="87" spans="1:6" ht="22.5" x14ac:dyDescent="0.25">
      <c r="A87" s="313"/>
      <c r="B87" s="315"/>
      <c r="C87" s="197" t="s">
        <v>308</v>
      </c>
      <c r="D87" s="236"/>
      <c r="E87" s="253">
        <f>E82/$E$108</f>
        <v>1</v>
      </c>
      <c r="F87" s="202"/>
    </row>
    <row r="88" spans="1:6" ht="22.5" x14ac:dyDescent="0.25">
      <c r="A88" s="313"/>
      <c r="B88" s="315"/>
      <c r="C88" s="197" t="s">
        <v>307</v>
      </c>
      <c r="D88" s="236"/>
      <c r="E88" s="253">
        <f>E84/$E$109</f>
        <v>0.91836734693877553</v>
      </c>
      <c r="F88" s="202"/>
    </row>
    <row r="89" spans="1:6" x14ac:dyDescent="0.25">
      <c r="A89" s="313"/>
      <c r="B89" s="315"/>
      <c r="C89" s="108" t="s">
        <v>309</v>
      </c>
      <c r="D89" s="237"/>
      <c r="E89" s="200">
        <f>E82/E86</f>
        <v>3.3333333333333335</v>
      </c>
      <c r="F89" s="201">
        <f t="shared" si="3"/>
        <v>3.3333333333333335</v>
      </c>
    </row>
    <row r="90" spans="1:6" ht="15.75" thickBot="1" x14ac:dyDescent="0.3">
      <c r="A90" s="313"/>
      <c r="B90" s="315"/>
      <c r="C90" s="108" t="s">
        <v>285</v>
      </c>
      <c r="D90" s="238"/>
      <c r="E90" s="198">
        <f>(E82/(E83/1000))+(E84/(E85*1000))</f>
        <v>2500.0023684210528</v>
      </c>
      <c r="F90" s="201">
        <f t="shared" si="3"/>
        <v>2500.0023684210528</v>
      </c>
    </row>
    <row r="91" spans="1:6" x14ac:dyDescent="0.25">
      <c r="A91" s="313"/>
      <c r="B91" s="293" t="s">
        <v>238</v>
      </c>
      <c r="C91" s="111" t="s">
        <v>293</v>
      </c>
      <c r="D91" s="103"/>
      <c r="E91" s="103"/>
      <c r="F91" s="104">
        <f>E91-D91</f>
        <v>0</v>
      </c>
    </row>
    <row r="92" spans="1:6" x14ac:dyDescent="0.25">
      <c r="A92" s="313"/>
      <c r="B92" s="294"/>
      <c r="C92" s="112" t="s">
        <v>152</v>
      </c>
      <c r="D92" s="113"/>
      <c r="E92" s="113"/>
      <c r="F92" s="114">
        <f>E92-D92</f>
        <v>0</v>
      </c>
    </row>
    <row r="93" spans="1:6" x14ac:dyDescent="0.25">
      <c r="A93" s="313"/>
      <c r="B93" s="294"/>
      <c r="C93" s="112" t="s">
        <v>154</v>
      </c>
      <c r="D93" s="115" t="e">
        <f>D91/D92</f>
        <v>#DIV/0!</v>
      </c>
      <c r="E93" s="115" t="e">
        <f>E91/E92</f>
        <v>#DIV/0!</v>
      </c>
      <c r="F93" s="239"/>
    </row>
    <row r="94" spans="1:6" x14ac:dyDescent="0.25">
      <c r="A94" s="313"/>
      <c r="B94" s="294"/>
      <c r="C94" s="112" t="s">
        <v>239</v>
      </c>
      <c r="D94" s="106"/>
      <c r="E94" s="106"/>
      <c r="F94" s="114">
        <f>E94-D94</f>
        <v>0</v>
      </c>
    </row>
    <row r="95" spans="1:6" ht="15.75" thickBot="1" x14ac:dyDescent="0.3">
      <c r="A95" s="313"/>
      <c r="B95" s="294"/>
      <c r="C95" s="112" t="s">
        <v>310</v>
      </c>
      <c r="D95" s="115">
        <f>D91/$D$23</f>
        <v>0</v>
      </c>
      <c r="E95" s="115">
        <f>E91/$E$23</f>
        <v>0</v>
      </c>
      <c r="F95" s="116"/>
    </row>
    <row r="96" spans="1:6" x14ac:dyDescent="0.25">
      <c r="A96" s="313"/>
      <c r="B96" s="293" t="s">
        <v>240</v>
      </c>
      <c r="C96" s="102" t="s">
        <v>306</v>
      </c>
      <c r="D96" s="103"/>
      <c r="E96" s="103"/>
      <c r="F96" s="104">
        <f>E96-D96</f>
        <v>0</v>
      </c>
    </row>
    <row r="97" spans="1:6" x14ac:dyDescent="0.25">
      <c r="A97" s="313"/>
      <c r="B97" s="294"/>
      <c r="C97" s="105" t="s">
        <v>286</v>
      </c>
      <c r="D97" s="106"/>
      <c r="E97" s="106"/>
      <c r="F97" s="206">
        <f t="shared" ref="F97:F98" si="4">E97-D97</f>
        <v>0</v>
      </c>
    </row>
    <row r="98" spans="1:6" x14ac:dyDescent="0.25">
      <c r="A98" s="313"/>
      <c r="B98" s="294"/>
      <c r="C98" s="108" t="s">
        <v>185</v>
      </c>
      <c r="D98" s="109"/>
      <c r="E98" s="109"/>
      <c r="F98" s="206">
        <f t="shared" si="4"/>
        <v>0</v>
      </c>
    </row>
    <row r="99" spans="1:6" ht="15.75" thickBot="1" x14ac:dyDescent="0.3">
      <c r="A99" s="313"/>
      <c r="B99" s="295"/>
      <c r="C99" s="107" t="s">
        <v>310</v>
      </c>
      <c r="D99" s="115">
        <f>D96/$D$23</f>
        <v>0</v>
      </c>
      <c r="E99" s="281">
        <f>E96/$E$108</f>
        <v>0</v>
      </c>
      <c r="F99" s="274"/>
    </row>
    <row r="100" spans="1:6" x14ac:dyDescent="0.25">
      <c r="A100" s="313"/>
      <c r="B100" s="293" t="s">
        <v>240</v>
      </c>
      <c r="C100" s="102" t="s">
        <v>266</v>
      </c>
      <c r="D100" s="259"/>
      <c r="E100" s="259"/>
      <c r="F100" s="104">
        <f>E100-D100</f>
        <v>0</v>
      </c>
    </row>
    <row r="101" spans="1:6" x14ac:dyDescent="0.25">
      <c r="A101" s="313"/>
      <c r="B101" s="294"/>
      <c r="C101" s="105" t="s">
        <v>253</v>
      </c>
      <c r="D101" s="258"/>
      <c r="E101" s="258"/>
      <c r="F101" s="206">
        <f t="shared" ref="F101:F102" si="5">E101-D101</f>
        <v>0</v>
      </c>
    </row>
    <row r="102" spans="1:6" x14ac:dyDescent="0.25">
      <c r="A102" s="313"/>
      <c r="B102" s="294"/>
      <c r="C102" s="108" t="s">
        <v>185</v>
      </c>
      <c r="D102" s="258"/>
      <c r="E102" s="258"/>
      <c r="F102" s="206">
        <f t="shared" si="5"/>
        <v>0</v>
      </c>
    </row>
    <row r="103" spans="1:6" ht="15.75" thickBot="1" x14ac:dyDescent="0.3">
      <c r="A103" s="313"/>
      <c r="B103" s="295"/>
      <c r="C103" s="107" t="s">
        <v>311</v>
      </c>
      <c r="D103" s="260" t="e">
        <f>D100/$D$109</f>
        <v>#DIV/0!</v>
      </c>
      <c r="E103" s="278">
        <f>E100/$E$109</f>
        <v>0</v>
      </c>
      <c r="F103" s="273"/>
    </row>
    <row r="104" spans="1:6" x14ac:dyDescent="0.25">
      <c r="A104" s="313"/>
      <c r="B104" s="320" t="s">
        <v>268</v>
      </c>
      <c r="C104" s="102" t="s">
        <v>269</v>
      </c>
      <c r="D104" s="266"/>
      <c r="E104" s="275">
        <v>40</v>
      </c>
      <c r="F104" s="275">
        <f>E104-D104</f>
        <v>40</v>
      </c>
    </row>
    <row r="105" spans="1:6" x14ac:dyDescent="0.25">
      <c r="A105" s="313"/>
      <c r="B105" s="315"/>
      <c r="C105" s="197" t="s">
        <v>270</v>
      </c>
      <c r="D105" s="267"/>
      <c r="E105" s="276">
        <v>2</v>
      </c>
      <c r="F105" s="276">
        <f>E105-D105</f>
        <v>2</v>
      </c>
    </row>
    <row r="106" spans="1:6" x14ac:dyDescent="0.25">
      <c r="A106" s="313"/>
      <c r="B106" s="315"/>
      <c r="C106" s="108" t="s">
        <v>311</v>
      </c>
      <c r="D106" s="267"/>
      <c r="E106" s="115">
        <f>E104/$E$109</f>
        <v>8.1632653061224483E-2</v>
      </c>
      <c r="F106" s="272"/>
    </row>
    <row r="107" spans="1:6" ht="15.75" thickBot="1" x14ac:dyDescent="0.3">
      <c r="A107" s="313"/>
      <c r="B107" s="321"/>
      <c r="C107" s="107" t="s">
        <v>254</v>
      </c>
      <c r="D107" s="268"/>
      <c r="E107" s="277">
        <f>E104/E105</f>
        <v>20</v>
      </c>
      <c r="F107" s="273"/>
    </row>
    <row r="108" spans="1:6" ht="23.25" thickBot="1" x14ac:dyDescent="0.3">
      <c r="A108" s="313"/>
      <c r="B108" s="316" t="s">
        <v>68</v>
      </c>
      <c r="C108" s="261" t="s">
        <v>297</v>
      </c>
      <c r="D108" s="262">
        <f>D82+D91</f>
        <v>0</v>
      </c>
      <c r="E108" s="262">
        <f>E82+E91+E96</f>
        <v>500</v>
      </c>
      <c r="F108" s="263">
        <f>E108-D108</f>
        <v>500</v>
      </c>
    </row>
    <row r="109" spans="1:6" ht="23.25" thickBot="1" x14ac:dyDescent="0.3">
      <c r="A109" s="313"/>
      <c r="B109" s="317"/>
      <c r="C109" s="261" t="s">
        <v>312</v>
      </c>
      <c r="D109" s="262">
        <f>D100</f>
        <v>0</v>
      </c>
      <c r="E109" s="262">
        <f>E84+E100+E104</f>
        <v>490</v>
      </c>
      <c r="F109" s="263"/>
    </row>
    <row r="110" spans="1:6" x14ac:dyDescent="0.25">
      <c r="A110" s="313"/>
      <c r="B110" s="318"/>
      <c r="C110" s="264" t="s">
        <v>261</v>
      </c>
      <c r="D110" s="196"/>
      <c r="E110" s="279">
        <f>E82+E84+E104-E86-E105</f>
        <v>838</v>
      </c>
      <c r="F110" s="265">
        <f>E110-D110</f>
        <v>838</v>
      </c>
    </row>
    <row r="111" spans="1:6" x14ac:dyDescent="0.25">
      <c r="A111" s="313"/>
      <c r="B111" s="318"/>
      <c r="C111" s="120" t="s">
        <v>294</v>
      </c>
      <c r="D111" s="196">
        <f>D83+D94+D97</f>
        <v>0</v>
      </c>
      <c r="E111" s="196">
        <f>E83+E94+E97</f>
        <v>200</v>
      </c>
      <c r="F111" s="280"/>
    </row>
    <row r="112" spans="1:6" x14ac:dyDescent="0.25">
      <c r="A112" s="313"/>
      <c r="B112" s="318"/>
      <c r="C112" s="120" t="s">
        <v>296</v>
      </c>
      <c r="D112" s="196">
        <f>D85+D101</f>
        <v>0</v>
      </c>
      <c r="E112" s="196">
        <f>E85+E101</f>
        <v>190</v>
      </c>
      <c r="F112" s="280"/>
    </row>
    <row r="113" spans="1:7" ht="20.25" x14ac:dyDescent="0.25">
      <c r="A113" s="313"/>
      <c r="B113" s="318"/>
      <c r="C113" s="122" t="s">
        <v>244</v>
      </c>
      <c r="D113" s="249">
        <f>D110/$D$23</f>
        <v>0</v>
      </c>
      <c r="E113" s="249">
        <f>E110/(E108+E109)</f>
        <v>0.84646464646464648</v>
      </c>
      <c r="F113" s="255">
        <f>E113</f>
        <v>0.84646464646464648</v>
      </c>
    </row>
    <row r="114" spans="1:7" ht="22.5" x14ac:dyDescent="0.25">
      <c r="A114" s="313"/>
      <c r="B114" s="318"/>
      <c r="C114" s="123" t="s">
        <v>174</v>
      </c>
      <c r="D114" s="124"/>
      <c r="E114" s="292" t="e">
        <f>(D91-E91)/E93*0.187-E86*0.06+(D98-E98)*0.06+(D102-E102)*0.06</f>
        <v>#DIV/0!</v>
      </c>
      <c r="F114" s="125" t="e">
        <f>E114-D114</f>
        <v>#DIV/0!</v>
      </c>
    </row>
    <row r="115" spans="1:7" ht="15.75" thickBot="1" x14ac:dyDescent="0.3">
      <c r="A115" s="314"/>
      <c r="B115" s="319"/>
      <c r="C115" s="126" t="s">
        <v>155</v>
      </c>
      <c r="D115" s="127"/>
      <c r="E115" s="128"/>
      <c r="F115" s="129"/>
    </row>
    <row r="116" spans="1:7" ht="9.75" customHeight="1" x14ac:dyDescent="0.25">
      <c r="A116" s="22"/>
      <c r="B116" s="22"/>
      <c r="C116" s="22"/>
      <c r="D116" s="22"/>
      <c r="E116" s="22"/>
      <c r="F116" s="22"/>
    </row>
    <row r="117" spans="1:7" ht="9.75" customHeight="1" x14ac:dyDescent="0.25">
      <c r="A117" s="22"/>
      <c r="B117" s="22"/>
      <c r="C117" s="22"/>
      <c r="D117" s="22"/>
      <c r="E117" s="22"/>
      <c r="F117" s="22"/>
    </row>
    <row r="118" spans="1:7" ht="9.75" customHeight="1" x14ac:dyDescent="0.25">
      <c r="A118" s="22"/>
      <c r="B118" s="22"/>
      <c r="C118" s="22"/>
      <c r="D118" s="22"/>
      <c r="E118" s="22"/>
      <c r="F118" s="22"/>
    </row>
    <row r="119" spans="1:7" ht="9.75" customHeight="1" x14ac:dyDescent="0.25">
      <c r="A119" s="22"/>
      <c r="B119" s="22"/>
      <c r="C119" s="22"/>
      <c r="D119" s="22"/>
      <c r="E119" s="22"/>
      <c r="F119" s="22"/>
    </row>
    <row r="120" spans="1:7" ht="9.75" customHeight="1" x14ac:dyDescent="0.25">
      <c r="A120" s="22"/>
      <c r="B120" s="22"/>
      <c r="C120" s="22"/>
      <c r="D120" s="22"/>
      <c r="E120" s="22"/>
      <c r="F120" s="22"/>
    </row>
    <row r="121" spans="1:7" ht="9.75" customHeight="1" thickBot="1" x14ac:dyDescent="0.3">
      <c r="B121" s="22"/>
      <c r="C121" s="22"/>
      <c r="D121" s="22"/>
      <c r="E121" s="22"/>
      <c r="F121" s="22"/>
    </row>
    <row r="122" spans="1:7" ht="21" x14ac:dyDescent="0.25">
      <c r="A122" s="307" t="s">
        <v>74</v>
      </c>
      <c r="B122" s="308"/>
      <c r="C122" s="130"/>
      <c r="D122" s="100" t="s">
        <v>75</v>
      </c>
      <c r="E122" s="100" t="s">
        <v>76</v>
      </c>
      <c r="F122" s="101" t="s">
        <v>77</v>
      </c>
      <c r="G122" s="150" t="s">
        <v>324</v>
      </c>
    </row>
    <row r="123" spans="1:7" x14ac:dyDescent="0.25">
      <c r="A123" s="309"/>
      <c r="B123" s="310"/>
      <c r="C123" s="123" t="s">
        <v>0</v>
      </c>
      <c r="D123" s="131"/>
      <c r="E123" s="131"/>
      <c r="F123" s="132"/>
    </row>
    <row r="124" spans="1:7" x14ac:dyDescent="0.25">
      <c r="A124" s="309"/>
      <c r="B124" s="310"/>
      <c r="C124" s="133" t="s">
        <v>78</v>
      </c>
      <c r="D124" s="134"/>
      <c r="E124" s="134"/>
      <c r="F124" s="135">
        <f>E124-D124</f>
        <v>0</v>
      </c>
    </row>
    <row r="125" spans="1:7" x14ac:dyDescent="0.25">
      <c r="A125" s="309"/>
      <c r="B125" s="310"/>
      <c r="C125" s="136" t="s">
        <v>79</v>
      </c>
      <c r="D125" s="137"/>
      <c r="E125" s="137"/>
      <c r="F125" s="121"/>
    </row>
    <row r="126" spans="1:7" x14ac:dyDescent="0.25">
      <c r="A126" s="309"/>
      <c r="B126" s="310"/>
      <c r="C126" s="136" t="s">
        <v>80</v>
      </c>
      <c r="D126" s="137"/>
      <c r="E126" s="137"/>
      <c r="F126" s="121"/>
    </row>
    <row r="127" spans="1:7" x14ac:dyDescent="0.25">
      <c r="A127" s="309"/>
      <c r="B127" s="310"/>
      <c r="C127" s="136" t="s">
        <v>81</v>
      </c>
      <c r="D127" s="137"/>
      <c r="E127" s="137"/>
      <c r="F127" s="121"/>
    </row>
    <row r="128" spans="1:7" x14ac:dyDescent="0.25">
      <c r="A128" s="309"/>
      <c r="B128" s="310"/>
      <c r="C128" s="133" t="s">
        <v>210</v>
      </c>
      <c r="D128" s="138"/>
      <c r="E128" s="138"/>
      <c r="F128" s="121">
        <f>E128-D128</f>
        <v>0</v>
      </c>
    </row>
    <row r="129" spans="1:6" hidden="1" x14ac:dyDescent="0.25">
      <c r="A129" s="309"/>
      <c r="B129" s="310"/>
      <c r="C129" s="133"/>
      <c r="D129" s="138"/>
      <c r="E129" s="138"/>
      <c r="F129" s="121"/>
    </row>
    <row r="130" spans="1:6" x14ac:dyDescent="0.25">
      <c r="A130" s="309"/>
      <c r="B130" s="310"/>
      <c r="C130" s="133" t="s">
        <v>211</v>
      </c>
      <c r="D130" s="138"/>
      <c r="E130" s="138"/>
      <c r="F130" s="121">
        <f>E130-D130</f>
        <v>0</v>
      </c>
    </row>
    <row r="131" spans="1:6" x14ac:dyDescent="0.25">
      <c r="A131" s="309"/>
      <c r="B131" s="310"/>
      <c r="C131" s="133" t="s">
        <v>212</v>
      </c>
      <c r="D131" s="134"/>
      <c r="E131" s="134"/>
      <c r="F131" s="139" t="str">
        <f>E131-D131&amp;" sous stations supplémentaires"</f>
        <v>0 sous stations supplémentaires</v>
      </c>
    </row>
    <row r="132" spans="1:6" x14ac:dyDescent="0.25">
      <c r="A132" s="309"/>
      <c r="B132" s="310"/>
      <c r="C132" s="133" t="s">
        <v>82</v>
      </c>
      <c r="D132" s="137"/>
      <c r="E132" s="137"/>
      <c r="F132" s="121"/>
    </row>
    <row r="133" spans="1:6" x14ac:dyDescent="0.25">
      <c r="A133" s="309"/>
      <c r="B133" s="310"/>
      <c r="C133" s="133" t="s">
        <v>83</v>
      </c>
      <c r="D133" s="137"/>
      <c r="E133" s="137"/>
      <c r="F133" s="121" t="str">
        <f>E133-D133&amp;" eq logts supplémentaires"</f>
        <v>0 eq logts supplémentaires</v>
      </c>
    </row>
    <row r="134" spans="1:6" x14ac:dyDescent="0.25">
      <c r="A134" s="309"/>
      <c r="B134" s="310"/>
      <c r="C134" s="296" t="s">
        <v>213</v>
      </c>
      <c r="D134" s="140" t="e">
        <f>D128/D124</f>
        <v>#DIV/0!</v>
      </c>
      <c r="E134" s="140" t="e">
        <f>E128/E124</f>
        <v>#DIV/0!</v>
      </c>
      <c r="F134" s="141" t="e">
        <f>F128/F124</f>
        <v>#DIV/0!</v>
      </c>
    </row>
    <row r="135" spans="1:6" x14ac:dyDescent="0.25">
      <c r="A135" s="309"/>
      <c r="B135" s="310"/>
      <c r="C135" s="297"/>
      <c r="D135" s="298" t="s">
        <v>84</v>
      </c>
      <c r="E135" s="299"/>
      <c r="F135" s="300"/>
    </row>
    <row r="136" spans="1:6" ht="22.5" x14ac:dyDescent="0.25">
      <c r="A136" s="309"/>
      <c r="B136" s="310"/>
      <c r="C136" s="122" t="s">
        <v>214</v>
      </c>
      <c r="D136" s="140" t="e">
        <f>D130/D124</f>
        <v>#DIV/0!</v>
      </c>
      <c r="E136" s="140" t="e">
        <f>E130/E124</f>
        <v>#DIV/0!</v>
      </c>
      <c r="F136" s="141" t="e">
        <f>E136-D136</f>
        <v>#DIV/0!</v>
      </c>
    </row>
    <row r="137" spans="1:6" x14ac:dyDescent="0.25">
      <c r="A137" s="309"/>
      <c r="B137" s="310"/>
      <c r="C137" s="133" t="s">
        <v>85</v>
      </c>
      <c r="D137" s="142">
        <f>D128/D23</f>
        <v>0</v>
      </c>
      <c r="E137" s="142">
        <f>E128/E23</f>
        <v>0</v>
      </c>
      <c r="F137" s="143"/>
    </row>
    <row r="138" spans="1:6" x14ac:dyDescent="0.25">
      <c r="A138" s="309"/>
      <c r="B138" s="310"/>
      <c r="C138" s="144" t="s">
        <v>86</v>
      </c>
      <c r="D138" s="301">
        <v>2016</v>
      </c>
      <c r="E138" s="302"/>
      <c r="F138" s="303"/>
    </row>
    <row r="139" spans="1:6" ht="24.75" customHeight="1" thickBot="1" x14ac:dyDescent="0.3">
      <c r="A139" s="311"/>
      <c r="B139" s="312"/>
      <c r="C139" s="126" t="s">
        <v>87</v>
      </c>
      <c r="D139" s="304"/>
      <c r="E139" s="305"/>
      <c r="F139" s="306"/>
    </row>
  </sheetData>
  <mergeCells count="27">
    <mergeCell ref="B57:B63"/>
    <mergeCell ref="B68:B72"/>
    <mergeCell ref="B73:B78"/>
    <mergeCell ref="B7:B13"/>
    <mergeCell ref="A7:A28"/>
    <mergeCell ref="B14:B18"/>
    <mergeCell ref="B23:B28"/>
    <mergeCell ref="A32:A53"/>
    <mergeCell ref="A57:A78"/>
    <mergeCell ref="B64:B67"/>
    <mergeCell ref="B19:B22"/>
    <mergeCell ref="B32:B38"/>
    <mergeCell ref="B39:B43"/>
    <mergeCell ref="B44:B47"/>
    <mergeCell ref="B48:B53"/>
    <mergeCell ref="B100:B103"/>
    <mergeCell ref="C134:C135"/>
    <mergeCell ref="D135:F135"/>
    <mergeCell ref="D138:F138"/>
    <mergeCell ref="D139:F139"/>
    <mergeCell ref="A122:B139"/>
    <mergeCell ref="A82:A115"/>
    <mergeCell ref="B82:B90"/>
    <mergeCell ref="B91:B95"/>
    <mergeCell ref="B96:B99"/>
    <mergeCell ref="B108:B115"/>
    <mergeCell ref="B104:B10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JQ192"/>
  <sheetViews>
    <sheetView topLeftCell="A25" zoomScale="110" zoomScaleNormal="110" workbookViewId="0">
      <selection activeCell="G31" sqref="G31"/>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0.42578125" customWidth="1"/>
    <col min="11" max="11" width="8.140625" customWidth="1"/>
    <col min="12" max="12" width="7.140625" customWidth="1"/>
    <col min="13" max="13" width="6.42578125" customWidth="1"/>
    <col min="14" max="14" width="8.140625" customWidth="1"/>
    <col min="15" max="15" width="8.85546875" customWidth="1"/>
  </cols>
  <sheetData>
    <row r="1" spans="1:277" s="215" customFormat="1" ht="15.75" x14ac:dyDescent="0.25">
      <c r="A1" s="56" t="s">
        <v>272</v>
      </c>
    </row>
    <row r="2" spans="1:277" s="56" customFormat="1" ht="15.75" x14ac:dyDescent="0.25"/>
    <row r="3" spans="1:277" s="56" customFormat="1" ht="15.75" x14ac:dyDescent="0.25">
      <c r="A3" s="56" t="s">
        <v>330</v>
      </c>
    </row>
    <row r="4" spans="1:277" s="216" customFormat="1" x14ac:dyDescent="0.2">
      <c r="A4" s="216" t="s">
        <v>274</v>
      </c>
    </row>
    <row r="5" spans="1:277" ht="114.75" customHeight="1" x14ac:dyDescent="0.25">
      <c r="A5" s="151" t="s">
        <v>248</v>
      </c>
      <c r="B5" s="151" t="s">
        <v>276</v>
      </c>
      <c r="C5" s="152" t="s">
        <v>277</v>
      </c>
      <c r="D5" s="153" t="s">
        <v>278</v>
      </c>
      <c r="E5" s="154" t="s">
        <v>40</v>
      </c>
      <c r="F5" s="154" t="s">
        <v>41</v>
      </c>
      <c r="G5" s="151" t="s">
        <v>273</v>
      </c>
      <c r="H5" s="151" t="s">
        <v>191</v>
      </c>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row>
    <row r="6" spans="1:277" ht="15" customHeight="1" x14ac:dyDescent="0.25">
      <c r="A6" s="155"/>
      <c r="B6" s="155"/>
      <c r="C6" s="155"/>
      <c r="D6" s="155"/>
      <c r="E6" s="157"/>
      <c r="F6" s="157"/>
      <c r="G6" s="155" t="e">
        <f>D6/B6</f>
        <v>#DIV/0!</v>
      </c>
      <c r="H6" s="155"/>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row>
    <row r="7" spans="1:277" ht="15.75" x14ac:dyDescent="0.25">
      <c r="A7" s="155"/>
      <c r="B7" s="155"/>
      <c r="C7" s="155"/>
      <c r="D7" s="155"/>
      <c r="E7" s="157"/>
      <c r="F7" s="157"/>
      <c r="G7" s="155" t="e">
        <f>D7/B7</f>
        <v>#DIV/0!</v>
      </c>
      <c r="H7" s="155"/>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row>
    <row r="8" spans="1:277" ht="15" customHeight="1" x14ac:dyDescent="0.25">
      <c r="A8" s="166" t="s">
        <v>8</v>
      </c>
      <c r="B8" s="151"/>
      <c r="C8" s="167"/>
      <c r="D8" s="168"/>
      <c r="E8" s="154"/>
      <c r="F8" s="154"/>
      <c r="G8" s="151"/>
      <c r="H8" s="151"/>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row>
    <row r="9" spans="1:277" s="56" customFormat="1" ht="15.75" x14ac:dyDescent="0.25"/>
    <row r="10" spans="1:277" s="56" customFormat="1" ht="15.75" x14ac:dyDescent="0.25">
      <c r="A10" s="56" t="s">
        <v>331</v>
      </c>
    </row>
    <row r="11" spans="1:277" s="177" customFormat="1" x14ac:dyDescent="0.25">
      <c r="A11" s="177" t="s">
        <v>275</v>
      </c>
    </row>
    <row r="12" spans="1:277" s="56" customFormat="1" ht="123.75" x14ac:dyDescent="0.25">
      <c r="A12" s="151" t="s">
        <v>248</v>
      </c>
      <c r="B12" s="151" t="s">
        <v>284</v>
      </c>
      <c r="C12" s="152" t="s">
        <v>279</v>
      </c>
      <c r="D12" s="153" t="s">
        <v>280</v>
      </c>
      <c r="E12" s="154" t="s">
        <v>281</v>
      </c>
      <c r="F12" s="154" t="s">
        <v>282</v>
      </c>
      <c r="G12" s="151" t="s">
        <v>283</v>
      </c>
    </row>
    <row r="13" spans="1:277" s="56" customFormat="1" ht="15.75" x14ac:dyDescent="0.25">
      <c r="A13" s="155"/>
      <c r="B13" s="155"/>
      <c r="C13" s="155"/>
      <c r="D13" s="155"/>
      <c r="E13" s="157"/>
      <c r="F13" s="157"/>
      <c r="G13" s="155" t="e">
        <f>D13/B13</f>
        <v>#DIV/0!</v>
      </c>
    </row>
    <row r="14" spans="1:277" s="56" customFormat="1" ht="15.75" x14ac:dyDescent="0.25">
      <c r="A14" s="155"/>
      <c r="B14" s="155"/>
      <c r="C14" s="155"/>
      <c r="D14" s="155"/>
      <c r="E14" s="157"/>
      <c r="F14" s="157"/>
      <c r="G14" s="155" t="e">
        <f>D14/B14</f>
        <v>#DIV/0!</v>
      </c>
    </row>
    <row r="15" spans="1:277" s="56" customFormat="1" ht="15.75" x14ac:dyDescent="0.25">
      <c r="A15" s="166" t="s">
        <v>8</v>
      </c>
      <c r="B15" s="151"/>
      <c r="C15" s="167"/>
      <c r="D15" s="168"/>
      <c r="E15" s="154"/>
      <c r="F15" s="154"/>
      <c r="G15" s="151"/>
    </row>
    <row r="16" spans="1:277" s="56" customFormat="1" ht="15.75" x14ac:dyDescent="0.25"/>
    <row r="17" spans="1:29" s="56" customFormat="1" ht="15.75" x14ac:dyDescent="0.25"/>
    <row r="18" spans="1:29" s="56" customFormat="1" ht="15.75" x14ac:dyDescent="0.25">
      <c r="A18" s="56" t="s">
        <v>249</v>
      </c>
    </row>
    <row r="19" spans="1:29" s="56" customFormat="1" ht="15.75" x14ac:dyDescent="0.25"/>
    <row r="20" spans="1:29" s="217" customFormat="1" ht="14.25" x14ac:dyDescent="0.2">
      <c r="A20" s="217" t="s">
        <v>187</v>
      </c>
    </row>
    <row r="21" spans="1:29" ht="112.5" x14ac:dyDescent="0.25">
      <c r="A21" s="151" t="s">
        <v>33</v>
      </c>
      <c r="B21" s="151" t="s">
        <v>34</v>
      </c>
      <c r="C21" s="151" t="s">
        <v>35</v>
      </c>
      <c r="D21" s="151" t="s">
        <v>36</v>
      </c>
      <c r="E21" s="151" t="s">
        <v>37</v>
      </c>
      <c r="F21" s="151" t="s">
        <v>38</v>
      </c>
      <c r="G21" s="151" t="s">
        <v>39</v>
      </c>
      <c r="H21" s="151" t="s">
        <v>276</v>
      </c>
      <c r="I21" s="152" t="s">
        <v>188</v>
      </c>
      <c r="J21" s="153" t="s">
        <v>189</v>
      </c>
      <c r="K21" s="154" t="s">
        <v>40</v>
      </c>
      <c r="L21" s="154" t="s">
        <v>41</v>
      </c>
      <c r="M21" s="151" t="s">
        <v>190</v>
      </c>
      <c r="N21" s="151" t="s">
        <v>332</v>
      </c>
      <c r="O21" s="151" t="s">
        <v>191</v>
      </c>
      <c r="P21" s="2"/>
      <c r="Q21" s="2"/>
      <c r="R21" s="2"/>
      <c r="S21" s="2"/>
      <c r="T21" s="2"/>
      <c r="U21" s="2"/>
      <c r="V21" s="2"/>
      <c r="W21" s="2"/>
      <c r="X21" s="2"/>
      <c r="Y21" s="2"/>
      <c r="Z21" s="2"/>
      <c r="AA21" s="2"/>
      <c r="AB21" s="2"/>
      <c r="AC21" s="2"/>
    </row>
    <row r="22" spans="1:29" x14ac:dyDescent="0.25">
      <c r="A22" s="155" t="s">
        <v>42</v>
      </c>
      <c r="B22" s="155" t="s">
        <v>43</v>
      </c>
      <c r="C22" s="155" t="s">
        <v>44</v>
      </c>
      <c r="D22" s="155" t="s">
        <v>45</v>
      </c>
      <c r="E22" s="156">
        <v>2012</v>
      </c>
      <c r="F22" s="155" t="s">
        <v>46</v>
      </c>
      <c r="G22" s="155"/>
      <c r="H22" s="155"/>
      <c r="I22" s="155"/>
      <c r="J22" s="155"/>
      <c r="K22" s="157"/>
      <c r="L22" s="157"/>
      <c r="M22" s="155"/>
      <c r="N22" s="155" t="e">
        <f>J22/H22</f>
        <v>#DIV/0!</v>
      </c>
      <c r="O22" s="155"/>
      <c r="P22" s="2"/>
      <c r="Q22" s="2"/>
      <c r="R22" s="2"/>
      <c r="S22" s="2"/>
      <c r="T22" s="2"/>
      <c r="U22" s="2"/>
      <c r="V22" s="2"/>
      <c r="W22" s="2"/>
      <c r="X22" s="2"/>
      <c r="Y22" s="2"/>
      <c r="Z22" s="2"/>
      <c r="AA22" s="2"/>
      <c r="AB22" s="2"/>
      <c r="AC22" s="2"/>
    </row>
    <row r="23" spans="1:29" ht="11.25" customHeight="1" x14ac:dyDescent="0.25">
      <c r="A23" s="155" t="s">
        <v>47</v>
      </c>
      <c r="B23" s="155"/>
      <c r="C23" s="155"/>
      <c r="D23" s="155"/>
      <c r="E23" s="155"/>
      <c r="F23" s="155"/>
      <c r="G23" s="155"/>
      <c r="H23" s="155"/>
      <c r="I23" s="155"/>
      <c r="J23" s="155"/>
      <c r="K23" s="157"/>
      <c r="L23" s="157"/>
      <c r="M23" s="155"/>
      <c r="N23" s="155" t="e">
        <f t="shared" ref="N23:N26" si="0">J23/H23</f>
        <v>#DIV/0!</v>
      </c>
      <c r="O23" s="155"/>
      <c r="P23" s="2"/>
      <c r="Q23" s="2"/>
      <c r="R23" s="2"/>
      <c r="S23" s="2"/>
      <c r="T23" s="2"/>
      <c r="U23" s="2"/>
      <c r="V23" s="2"/>
      <c r="W23" s="2"/>
      <c r="X23" s="2"/>
      <c r="Y23" s="2"/>
      <c r="Z23" s="2"/>
      <c r="AA23" s="2"/>
      <c r="AB23" s="2"/>
      <c r="AC23" s="2"/>
    </row>
    <row r="24" spans="1:29" ht="113.25" customHeight="1" x14ac:dyDescent="0.25">
      <c r="A24" s="155" t="s">
        <v>48</v>
      </c>
      <c r="B24" s="155" t="s">
        <v>49</v>
      </c>
      <c r="C24" s="155" t="s">
        <v>50</v>
      </c>
      <c r="D24" s="155" t="s">
        <v>45</v>
      </c>
      <c r="E24" s="156">
        <v>2014</v>
      </c>
      <c r="F24" s="155" t="s">
        <v>51</v>
      </c>
      <c r="G24" s="157"/>
      <c r="H24" s="157"/>
      <c r="I24" s="155"/>
      <c r="J24" s="155"/>
      <c r="K24" s="157"/>
      <c r="L24" s="157"/>
      <c r="M24" s="155"/>
      <c r="N24" s="155" t="e">
        <f t="shared" si="0"/>
        <v>#DIV/0!</v>
      </c>
      <c r="O24" s="155"/>
      <c r="P24" s="2"/>
      <c r="Q24" s="2"/>
      <c r="R24" s="2"/>
      <c r="S24" s="2"/>
      <c r="T24" s="2"/>
      <c r="U24" s="2"/>
      <c r="V24" s="2"/>
      <c r="W24" s="2"/>
      <c r="X24" s="2"/>
      <c r="Y24" s="2"/>
      <c r="Z24" s="2"/>
      <c r="AA24" s="2"/>
      <c r="AB24" s="2"/>
      <c r="AC24" s="2"/>
    </row>
    <row r="25" spans="1:29" ht="24.75" customHeight="1" x14ac:dyDescent="0.25">
      <c r="A25" s="155"/>
      <c r="B25" s="155" t="s">
        <v>52</v>
      </c>
      <c r="C25" s="155" t="s">
        <v>53</v>
      </c>
      <c r="D25" s="155" t="s">
        <v>54</v>
      </c>
      <c r="E25" s="156">
        <v>2014</v>
      </c>
      <c r="F25" s="155" t="s">
        <v>55</v>
      </c>
      <c r="G25" s="155"/>
      <c r="H25" s="155"/>
      <c r="I25" s="155"/>
      <c r="J25" s="155"/>
      <c r="K25" s="157"/>
      <c r="L25" s="157"/>
      <c r="M25" s="155"/>
      <c r="N25" s="155" t="e">
        <f t="shared" si="0"/>
        <v>#DIV/0!</v>
      </c>
      <c r="O25" s="155"/>
      <c r="P25" s="2"/>
      <c r="Q25" s="2"/>
      <c r="R25" s="2"/>
      <c r="S25" s="2"/>
      <c r="T25" s="2"/>
      <c r="U25" s="2"/>
      <c r="V25" s="2"/>
      <c r="W25" s="2"/>
      <c r="X25" s="2"/>
      <c r="Y25" s="2"/>
      <c r="Z25" s="2"/>
      <c r="AA25" s="2"/>
      <c r="AB25" s="2"/>
      <c r="AC25" s="2"/>
    </row>
    <row r="26" spans="1:29" ht="24.75" customHeight="1" x14ac:dyDescent="0.25">
      <c r="A26" s="155"/>
      <c r="B26" s="155"/>
      <c r="C26" s="155"/>
      <c r="D26" s="155"/>
      <c r="E26" s="156"/>
      <c r="F26" s="155"/>
      <c r="G26" s="155"/>
      <c r="H26" s="155"/>
      <c r="I26" s="155"/>
      <c r="J26" s="155"/>
      <c r="K26" s="157"/>
      <c r="L26" s="157"/>
      <c r="M26" s="155"/>
      <c r="N26" s="155" t="e">
        <f t="shared" si="0"/>
        <v>#DIV/0!</v>
      </c>
      <c r="O26" s="155"/>
      <c r="P26" s="2"/>
      <c r="Q26" s="2"/>
      <c r="R26" s="2"/>
      <c r="S26" s="2"/>
      <c r="T26" s="2"/>
      <c r="U26" s="2"/>
      <c r="V26" s="2"/>
      <c r="W26" s="2"/>
      <c r="X26" s="2"/>
      <c r="Y26" s="2"/>
      <c r="Z26" s="2"/>
      <c r="AA26" s="2"/>
      <c r="AB26" s="2"/>
      <c r="AC26" s="2"/>
    </row>
    <row r="27" spans="1:29" x14ac:dyDescent="0.25">
      <c r="A27" s="151" t="s">
        <v>8</v>
      </c>
      <c r="B27" s="151"/>
      <c r="C27" s="151"/>
      <c r="D27" s="151"/>
      <c r="E27" s="151"/>
      <c r="F27" s="151"/>
      <c r="G27" s="151"/>
      <c r="H27" s="151"/>
      <c r="I27" s="152"/>
      <c r="J27" s="158"/>
      <c r="K27" s="154"/>
      <c r="L27" s="154"/>
      <c r="M27" s="151"/>
      <c r="N27" s="151"/>
      <c r="O27" s="151"/>
      <c r="P27" s="2"/>
      <c r="Q27" s="2"/>
      <c r="R27" s="2"/>
      <c r="S27" s="2"/>
      <c r="T27" s="2"/>
      <c r="U27" s="2"/>
      <c r="V27" s="2"/>
      <c r="W27" s="2"/>
      <c r="X27" s="2"/>
      <c r="Y27" s="2"/>
      <c r="Z27" s="2"/>
      <c r="AA27" s="2"/>
      <c r="AB27" s="2"/>
      <c r="AC27" s="2"/>
    </row>
    <row r="28" spans="1:29" x14ac:dyDescent="0.25">
      <c r="A28" s="149"/>
      <c r="B28" s="149"/>
      <c r="C28" s="149"/>
      <c r="D28" s="149"/>
      <c r="E28" s="149"/>
      <c r="F28" s="149"/>
      <c r="G28" s="149"/>
      <c r="H28" s="149"/>
      <c r="I28" s="149"/>
      <c r="J28" s="149"/>
      <c r="K28" s="149"/>
      <c r="L28" s="149"/>
      <c r="M28" s="149"/>
      <c r="N28" s="149"/>
      <c r="O28" s="149"/>
      <c r="P28" s="2"/>
      <c r="Q28" s="2"/>
      <c r="R28" s="2"/>
      <c r="S28" s="2"/>
      <c r="T28" s="2"/>
      <c r="U28" s="2"/>
      <c r="V28" s="2"/>
      <c r="W28" s="2"/>
      <c r="X28" s="2"/>
      <c r="Y28" s="2"/>
      <c r="Z28" s="2"/>
      <c r="AA28" s="2"/>
      <c r="AB28" s="2"/>
      <c r="AC28" s="2"/>
    </row>
    <row r="29" spans="1:29" ht="15.75" x14ac:dyDescent="0.25">
      <c r="A29" s="150" t="s">
        <v>192</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x14ac:dyDescent="0.25">
      <c r="A30" s="151" t="s">
        <v>146</v>
      </c>
      <c r="B30" s="151" t="s">
        <v>33</v>
      </c>
      <c r="C30" s="151" t="s">
        <v>34</v>
      </c>
      <c r="D30" s="151" t="s">
        <v>35</v>
      </c>
      <c r="E30" s="151" t="s">
        <v>36</v>
      </c>
      <c r="F30" s="151" t="s">
        <v>37</v>
      </c>
      <c r="G30" s="151" t="s">
        <v>38</v>
      </c>
      <c r="H30" s="151" t="s">
        <v>39</v>
      </c>
      <c r="I30" s="151" t="s">
        <v>276</v>
      </c>
      <c r="J30" s="152" t="s">
        <v>188</v>
      </c>
      <c r="K30" s="153" t="s">
        <v>189</v>
      </c>
      <c r="L30" s="154" t="s">
        <v>40</v>
      </c>
      <c r="M30" s="154" t="s">
        <v>41</v>
      </c>
      <c r="N30" s="151" t="s">
        <v>190</v>
      </c>
      <c r="O30" s="151" t="s">
        <v>332</v>
      </c>
      <c r="P30" s="151" t="s">
        <v>191</v>
      </c>
      <c r="Q30" s="2"/>
      <c r="R30" s="2"/>
      <c r="S30" s="2"/>
      <c r="T30" s="2"/>
      <c r="U30" s="2"/>
      <c r="V30" s="2"/>
      <c r="W30" s="2"/>
      <c r="X30" s="2"/>
      <c r="Y30" s="2"/>
      <c r="Z30" s="2"/>
      <c r="AA30" s="2"/>
      <c r="AB30" s="2"/>
      <c r="AC30" s="2"/>
    </row>
    <row r="31" spans="1:29" ht="22.5" x14ac:dyDescent="0.25">
      <c r="A31" s="159" t="s">
        <v>147</v>
      </c>
      <c r="B31" s="159" t="s">
        <v>42</v>
      </c>
      <c r="C31" s="159" t="s">
        <v>43</v>
      </c>
      <c r="D31" s="159" t="s">
        <v>44</v>
      </c>
      <c r="E31" s="159" t="s">
        <v>45</v>
      </c>
      <c r="F31" s="160">
        <v>2023</v>
      </c>
      <c r="G31" s="159" t="s">
        <v>46</v>
      </c>
      <c r="H31" s="159"/>
      <c r="I31" s="159"/>
      <c r="J31" s="159"/>
      <c r="K31" s="159"/>
      <c r="L31" s="161"/>
      <c r="M31" s="161"/>
      <c r="N31" s="159"/>
      <c r="O31" s="159" t="e">
        <f>K31/I31</f>
        <v>#DIV/0!</v>
      </c>
      <c r="P31" s="159"/>
      <c r="Q31" s="2"/>
      <c r="R31" s="2"/>
      <c r="S31" s="2"/>
      <c r="T31" s="2"/>
      <c r="U31" s="2"/>
      <c r="V31" s="2"/>
      <c r="W31" s="2"/>
      <c r="X31" s="2"/>
      <c r="Y31" s="2"/>
      <c r="Z31" s="2"/>
      <c r="AA31" s="2"/>
      <c r="AB31" s="2"/>
      <c r="AC31" s="2"/>
    </row>
    <row r="32" spans="1:29" ht="22.5" x14ac:dyDescent="0.25">
      <c r="A32" s="159" t="s">
        <v>147</v>
      </c>
      <c r="B32" s="159" t="s">
        <v>47</v>
      </c>
      <c r="C32" s="159"/>
      <c r="D32" s="159"/>
      <c r="E32" s="159"/>
      <c r="F32" s="159"/>
      <c r="G32" s="159"/>
      <c r="H32" s="159"/>
      <c r="I32" s="159"/>
      <c r="J32" s="159"/>
      <c r="K32" s="159"/>
      <c r="L32" s="161"/>
      <c r="M32" s="161"/>
      <c r="N32" s="159"/>
      <c r="O32" s="159" t="e">
        <f t="shared" ref="O32:O33" si="1">K32/I32</f>
        <v>#DIV/0!</v>
      </c>
      <c r="P32" s="159"/>
      <c r="Q32" s="2"/>
      <c r="R32" s="2"/>
      <c r="S32" s="2"/>
      <c r="T32" s="2"/>
      <c r="U32" s="2"/>
      <c r="V32" s="2"/>
      <c r="W32" s="2"/>
      <c r="X32" s="2"/>
      <c r="Y32" s="2"/>
      <c r="Z32" s="2"/>
      <c r="AA32" s="2"/>
      <c r="AB32" s="2"/>
      <c r="AC32" s="2"/>
    </row>
    <row r="33" spans="1:29" ht="33.75" x14ac:dyDescent="0.25">
      <c r="A33" s="162" t="s">
        <v>167</v>
      </c>
      <c r="B33" s="162"/>
      <c r="C33" s="162"/>
      <c r="D33" s="162"/>
      <c r="E33" s="162"/>
      <c r="F33" s="162"/>
      <c r="G33" s="162"/>
      <c r="H33" s="162">
        <f>SUM(H31:H32)</f>
        <v>0</v>
      </c>
      <c r="I33" s="162">
        <f>SUM(I31:I32)</f>
        <v>0</v>
      </c>
      <c r="J33" s="163">
        <f t="shared" ref="J33:M33" si="2">SUM(J31:J32)</f>
        <v>0</v>
      </c>
      <c r="K33" s="164">
        <f t="shared" si="2"/>
        <v>0</v>
      </c>
      <c r="L33" s="162">
        <f t="shared" si="2"/>
        <v>0</v>
      </c>
      <c r="M33" s="162">
        <f t="shared" si="2"/>
        <v>0</v>
      </c>
      <c r="N33" s="162">
        <f>SUM(N31:N32)</f>
        <v>0</v>
      </c>
      <c r="O33" s="165" t="e">
        <f t="shared" si="1"/>
        <v>#DIV/0!</v>
      </c>
      <c r="P33" s="162"/>
      <c r="Q33" s="2"/>
      <c r="R33" s="2"/>
      <c r="S33" s="2"/>
      <c r="T33" s="2"/>
      <c r="U33" s="2"/>
      <c r="V33" s="2"/>
      <c r="W33" s="2"/>
      <c r="X33" s="2"/>
      <c r="Y33" s="2"/>
      <c r="Z33" s="2"/>
      <c r="AA33" s="2"/>
      <c r="AB33" s="2"/>
      <c r="AC33" s="2"/>
    </row>
    <row r="34" spans="1:29" ht="22.5" x14ac:dyDescent="0.25">
      <c r="A34" s="159" t="s">
        <v>148</v>
      </c>
      <c r="B34" s="159" t="s">
        <v>48</v>
      </c>
      <c r="C34" s="159" t="s">
        <v>49</v>
      </c>
      <c r="D34" s="159" t="s">
        <v>50</v>
      </c>
      <c r="E34" s="159" t="s">
        <v>45</v>
      </c>
      <c r="F34" s="160">
        <v>2024</v>
      </c>
      <c r="G34" s="159" t="s">
        <v>51</v>
      </c>
      <c r="H34" s="161"/>
      <c r="I34" s="161"/>
      <c r="J34" s="159"/>
      <c r="K34" s="159"/>
      <c r="L34" s="161"/>
      <c r="M34" s="161"/>
      <c r="N34" s="159"/>
      <c r="O34" s="159" t="e">
        <f>K34/I34</f>
        <v>#DIV/0!</v>
      </c>
      <c r="P34" s="159"/>
      <c r="Q34" s="2"/>
      <c r="R34" s="2"/>
      <c r="S34" s="2"/>
      <c r="T34" s="2"/>
      <c r="U34" s="2"/>
      <c r="V34" s="2"/>
      <c r="W34" s="2"/>
      <c r="X34" s="2"/>
      <c r="Y34" s="2"/>
      <c r="Z34" s="2"/>
      <c r="AA34" s="2"/>
      <c r="AB34" s="2"/>
      <c r="AC34" s="2"/>
    </row>
    <row r="35" spans="1:29" ht="22.5" x14ac:dyDescent="0.25">
      <c r="A35" s="159" t="s">
        <v>149</v>
      </c>
      <c r="B35" s="159"/>
      <c r="C35" s="159" t="s">
        <v>52</v>
      </c>
      <c r="D35" s="159" t="s">
        <v>53</v>
      </c>
      <c r="E35" s="159" t="s">
        <v>54</v>
      </c>
      <c r="F35" s="160">
        <v>2024</v>
      </c>
      <c r="G35" s="159" t="s">
        <v>55</v>
      </c>
      <c r="H35" s="159"/>
      <c r="I35" s="159"/>
      <c r="J35" s="159"/>
      <c r="K35" s="159"/>
      <c r="L35" s="161"/>
      <c r="M35" s="161"/>
      <c r="N35" s="159"/>
      <c r="O35" s="159" t="e">
        <f t="shared" ref="O35:O36" si="3">K35/I35</f>
        <v>#DIV/0!</v>
      </c>
      <c r="P35" s="159"/>
      <c r="Q35" s="2"/>
      <c r="R35" s="2"/>
      <c r="S35" s="2"/>
      <c r="T35" s="2"/>
      <c r="U35" s="2"/>
      <c r="V35" s="2"/>
      <c r="W35" s="2"/>
      <c r="X35" s="2"/>
      <c r="Y35" s="2"/>
      <c r="Z35" s="2"/>
      <c r="AA35" s="2"/>
      <c r="AB35" s="2"/>
      <c r="AC35" s="2"/>
    </row>
    <row r="36" spans="1:29" ht="22.5" x14ac:dyDescent="0.25">
      <c r="A36" s="159" t="s">
        <v>150</v>
      </c>
      <c r="B36" s="159"/>
      <c r="C36" s="159"/>
      <c r="D36" s="159"/>
      <c r="E36" s="159"/>
      <c r="F36" s="159"/>
      <c r="G36" s="159"/>
      <c r="H36" s="159"/>
      <c r="I36" s="159"/>
      <c r="J36" s="159"/>
      <c r="K36" s="159"/>
      <c r="L36" s="161"/>
      <c r="M36" s="161"/>
      <c r="N36" s="159"/>
      <c r="O36" s="159" t="e">
        <f t="shared" si="3"/>
        <v>#DIV/0!</v>
      </c>
      <c r="P36" s="159"/>
      <c r="Q36" s="2"/>
      <c r="R36" s="2"/>
      <c r="S36" s="2"/>
      <c r="T36" s="2"/>
      <c r="U36" s="2"/>
      <c r="V36" s="2"/>
      <c r="W36" s="2"/>
      <c r="X36" s="2"/>
      <c r="Y36" s="2"/>
      <c r="Z36" s="2"/>
      <c r="AA36" s="2"/>
      <c r="AB36" s="2"/>
      <c r="AC36" s="2"/>
    </row>
    <row r="37" spans="1:29" ht="22.5" x14ac:dyDescent="0.25">
      <c r="A37" s="162" t="s">
        <v>168</v>
      </c>
      <c r="B37" s="162"/>
      <c r="C37" s="162"/>
      <c r="D37" s="162"/>
      <c r="E37" s="162"/>
      <c r="F37" s="162"/>
      <c r="G37" s="162"/>
      <c r="H37" s="162">
        <f>SUM(H34:H36)</f>
        <v>0</v>
      </c>
      <c r="I37" s="162">
        <f t="shared" ref="I37:N37" si="4">SUM(I34:I36)</f>
        <v>0</v>
      </c>
      <c r="J37" s="163">
        <f t="shared" si="4"/>
        <v>0</v>
      </c>
      <c r="K37" s="164">
        <f t="shared" si="4"/>
        <v>0</v>
      </c>
      <c r="L37" s="162">
        <f t="shared" si="4"/>
        <v>0</v>
      </c>
      <c r="M37" s="162">
        <f t="shared" si="4"/>
        <v>0</v>
      </c>
      <c r="N37" s="162">
        <f t="shared" si="4"/>
        <v>0</v>
      </c>
      <c r="O37" s="165" t="e">
        <f>K37/I37</f>
        <v>#DIV/0!</v>
      </c>
      <c r="P37" s="162"/>
      <c r="Q37" s="2"/>
      <c r="R37" s="2"/>
      <c r="S37" s="2"/>
      <c r="T37" s="2"/>
      <c r="U37" s="2"/>
      <c r="V37" s="2"/>
      <c r="W37" s="2"/>
      <c r="X37" s="2"/>
      <c r="Y37" s="2"/>
      <c r="Z37" s="2"/>
      <c r="AA37" s="2"/>
      <c r="AB37" s="2"/>
      <c r="AC37" s="2"/>
    </row>
    <row r="38" spans="1:29" x14ac:dyDescent="0.25">
      <c r="A38" s="162" t="s">
        <v>8</v>
      </c>
      <c r="B38" s="162"/>
      <c r="C38" s="162"/>
      <c r="D38" s="162"/>
      <c r="E38" s="162"/>
      <c r="F38" s="162"/>
      <c r="G38" s="162"/>
      <c r="H38" s="162">
        <f>H37+H33</f>
        <v>0</v>
      </c>
      <c r="I38" s="162">
        <f>I37+I33</f>
        <v>0</v>
      </c>
      <c r="J38" s="163">
        <f>J37+J33</f>
        <v>0</v>
      </c>
      <c r="K38" s="164">
        <f>K37+K33</f>
        <v>0</v>
      </c>
      <c r="L38" s="162">
        <f>L37+L33</f>
        <v>0</v>
      </c>
      <c r="M38" s="162">
        <f t="shared" ref="M38:N38" si="5">M37+M33</f>
        <v>0</v>
      </c>
      <c r="N38" s="162">
        <f t="shared" si="5"/>
        <v>0</v>
      </c>
      <c r="O38" s="165" t="e">
        <f>K38/I38</f>
        <v>#DIV/0!</v>
      </c>
      <c r="P38" s="162"/>
      <c r="Q38" s="2"/>
      <c r="R38" s="2"/>
      <c r="S38" s="2"/>
      <c r="T38" s="2"/>
      <c r="U38" s="2"/>
      <c r="V38" s="2"/>
      <c r="W38" s="2"/>
      <c r="X38" s="2"/>
      <c r="Y38" s="2"/>
      <c r="Z38" s="2"/>
      <c r="AA38" s="2"/>
      <c r="AB38" s="2"/>
      <c r="AC38" s="2"/>
    </row>
    <row r="39" spans="1:29"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7" spans="1:29"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x14ac:dyDescent="0.25">
      <c r="Q151" s="2"/>
      <c r="R151" s="2"/>
      <c r="S151" s="2"/>
      <c r="T151" s="2"/>
      <c r="U151" s="2"/>
      <c r="V151" s="2"/>
      <c r="W151" s="2"/>
      <c r="X151" s="2"/>
      <c r="Y151" s="2"/>
      <c r="Z151" s="2"/>
      <c r="AA151" s="2"/>
      <c r="AB151" s="2"/>
      <c r="AC151" s="2"/>
    </row>
    <row r="152" spans="1:29" x14ac:dyDescent="0.25">
      <c r="Q152" s="2"/>
      <c r="R152" s="2"/>
      <c r="S152" s="2"/>
      <c r="T152" s="2"/>
      <c r="U152" s="2"/>
      <c r="V152" s="2"/>
      <c r="W152" s="2"/>
      <c r="X152" s="2"/>
      <c r="Y152" s="2"/>
      <c r="Z152" s="2"/>
      <c r="AA152" s="2"/>
      <c r="AB152" s="2"/>
      <c r="AC152" s="2"/>
    </row>
    <row r="153" spans="1:29" x14ac:dyDescent="0.25">
      <c r="Q153" s="2"/>
      <c r="R153" s="2"/>
      <c r="S153" s="2"/>
      <c r="T153" s="2"/>
      <c r="U153" s="2"/>
      <c r="V153" s="2"/>
      <c r="W153" s="2"/>
      <c r="X153" s="2"/>
      <c r="Y153" s="2"/>
      <c r="Z153" s="2"/>
      <c r="AA153" s="2"/>
      <c r="AB153" s="2"/>
      <c r="AC153" s="2"/>
    </row>
    <row r="154" spans="1:29" x14ac:dyDescent="0.25">
      <c r="Q154" s="2"/>
      <c r="R154" s="2"/>
      <c r="S154" s="2"/>
      <c r="T154" s="2"/>
      <c r="U154" s="2"/>
      <c r="V154" s="2"/>
      <c r="W154" s="2"/>
      <c r="X154" s="2"/>
      <c r="Y154" s="2"/>
      <c r="Z154" s="2"/>
      <c r="AA154" s="2"/>
      <c r="AB154" s="2"/>
      <c r="AC154" s="2"/>
    </row>
    <row r="155" spans="1:29" x14ac:dyDescent="0.25">
      <c r="Q155" s="2"/>
      <c r="R155" s="2"/>
      <c r="S155" s="2"/>
      <c r="T155" s="2"/>
      <c r="U155" s="2"/>
      <c r="V155" s="2"/>
      <c r="W155" s="2"/>
      <c r="X155" s="2"/>
      <c r="Y155" s="2"/>
      <c r="Z155" s="2"/>
      <c r="AA155" s="2"/>
      <c r="AB155" s="2"/>
      <c r="AC155" s="2"/>
    </row>
    <row r="156" spans="1:29" x14ac:dyDescent="0.25">
      <c r="Q156" s="2"/>
      <c r="R156" s="2"/>
      <c r="S156" s="2"/>
      <c r="T156" s="2"/>
      <c r="U156" s="2"/>
      <c r="V156" s="2"/>
      <c r="W156" s="2"/>
      <c r="X156" s="2"/>
      <c r="Y156" s="2"/>
      <c r="Z156" s="2"/>
      <c r="AA156" s="2"/>
      <c r="AB156" s="2"/>
      <c r="AC156" s="2"/>
    </row>
    <row r="157" spans="1:29" x14ac:dyDescent="0.25">
      <c r="Q157" s="2"/>
      <c r="R157" s="2"/>
      <c r="S157" s="2"/>
      <c r="T157" s="2"/>
      <c r="U157" s="2"/>
      <c r="V157" s="2"/>
      <c r="W157" s="2"/>
      <c r="X157" s="2"/>
      <c r="Y157" s="2"/>
      <c r="Z157" s="2"/>
      <c r="AA157" s="2"/>
      <c r="AB157" s="2"/>
      <c r="AC157" s="2"/>
    </row>
    <row r="158" spans="1:29" x14ac:dyDescent="0.25">
      <c r="Q158" s="2"/>
      <c r="R158" s="2"/>
      <c r="S158" s="2"/>
      <c r="T158" s="2"/>
      <c r="U158" s="2"/>
      <c r="V158" s="2"/>
      <c r="W158" s="2"/>
      <c r="X158" s="2"/>
      <c r="Y158" s="2"/>
      <c r="Z158" s="2"/>
      <c r="AA158" s="2"/>
      <c r="AB158" s="2"/>
      <c r="AC158" s="2"/>
    </row>
    <row r="159" spans="1:29" x14ac:dyDescent="0.25">
      <c r="Q159" s="2"/>
      <c r="R159" s="2"/>
      <c r="S159" s="2"/>
      <c r="T159" s="2"/>
      <c r="U159" s="2"/>
      <c r="V159" s="2"/>
      <c r="W159" s="2"/>
      <c r="X159" s="2"/>
      <c r="Y159" s="2"/>
      <c r="Z159" s="2"/>
      <c r="AA159" s="2"/>
      <c r="AB159" s="2"/>
      <c r="AC159" s="2"/>
    </row>
    <row r="160" spans="1:29" x14ac:dyDescent="0.25">
      <c r="Q160" s="2"/>
      <c r="R160" s="2"/>
      <c r="S160" s="2"/>
      <c r="T160" s="2"/>
      <c r="U160" s="2"/>
      <c r="V160" s="2"/>
      <c r="W160" s="2"/>
      <c r="X160" s="2"/>
      <c r="Y160" s="2"/>
      <c r="Z160" s="2"/>
      <c r="AA160" s="2"/>
      <c r="AB160" s="2"/>
      <c r="AC160" s="2"/>
    </row>
    <row r="161" spans="17:29" x14ac:dyDescent="0.25">
      <c r="Q161" s="2"/>
      <c r="R161" s="2"/>
      <c r="S161" s="2"/>
      <c r="T161" s="2"/>
      <c r="U161" s="2"/>
      <c r="V161" s="2"/>
      <c r="W161" s="2"/>
      <c r="X161" s="2"/>
      <c r="Y161" s="2"/>
      <c r="Z161" s="2"/>
      <c r="AA161" s="2"/>
      <c r="AB161" s="2"/>
      <c r="AC161" s="2"/>
    </row>
    <row r="162" spans="17:29" x14ac:dyDescent="0.25">
      <c r="Q162" s="2"/>
      <c r="R162" s="2"/>
      <c r="S162" s="2"/>
      <c r="T162" s="2"/>
      <c r="U162" s="2"/>
      <c r="V162" s="2"/>
      <c r="W162" s="2"/>
      <c r="X162" s="2"/>
      <c r="Y162" s="2"/>
      <c r="Z162" s="2"/>
      <c r="AA162" s="2"/>
      <c r="AB162" s="2"/>
      <c r="AC162" s="2"/>
    </row>
    <row r="163" spans="17:29" x14ac:dyDescent="0.25">
      <c r="Q163" s="2"/>
      <c r="R163" s="2"/>
      <c r="S163" s="2"/>
      <c r="T163" s="2"/>
      <c r="U163" s="2"/>
      <c r="V163" s="2"/>
      <c r="W163" s="2"/>
      <c r="X163" s="2"/>
      <c r="Y163" s="2"/>
      <c r="Z163" s="2"/>
      <c r="AA163" s="2"/>
      <c r="AB163" s="2"/>
      <c r="AC163" s="2"/>
    </row>
    <row r="164" spans="17:29" x14ac:dyDescent="0.25">
      <c r="Q164" s="2"/>
      <c r="R164" s="2"/>
      <c r="S164" s="2"/>
      <c r="T164" s="2"/>
      <c r="U164" s="2"/>
      <c r="V164" s="2"/>
      <c r="W164" s="2"/>
      <c r="X164" s="2"/>
      <c r="Y164" s="2"/>
      <c r="Z164" s="2"/>
      <c r="AA164" s="2"/>
      <c r="AB164" s="2"/>
      <c r="AC164" s="2"/>
    </row>
    <row r="165" spans="17:29" x14ac:dyDescent="0.25">
      <c r="Q165" s="2"/>
      <c r="R165" s="2"/>
      <c r="S165" s="2"/>
      <c r="T165" s="2"/>
      <c r="U165" s="2"/>
      <c r="V165" s="2"/>
      <c r="W165" s="2"/>
      <c r="X165" s="2"/>
      <c r="Y165" s="2"/>
      <c r="Z165" s="2"/>
      <c r="AA165" s="2"/>
      <c r="AB165" s="2"/>
      <c r="AC165" s="2"/>
    </row>
    <row r="166" spans="17:29" x14ac:dyDescent="0.25">
      <c r="Q166" s="2"/>
      <c r="R166" s="2"/>
      <c r="S166" s="2"/>
      <c r="T166" s="2"/>
      <c r="U166" s="2"/>
      <c r="V166" s="2"/>
      <c r="W166" s="2"/>
      <c r="X166" s="2"/>
      <c r="Y166" s="2"/>
      <c r="Z166" s="2"/>
      <c r="AA166" s="2"/>
      <c r="AB166" s="2"/>
      <c r="AC166" s="2"/>
    </row>
    <row r="167" spans="17:29" x14ac:dyDescent="0.25">
      <c r="Q167" s="2"/>
      <c r="R167" s="2"/>
      <c r="S167" s="2"/>
      <c r="T167" s="2"/>
      <c r="U167" s="2"/>
      <c r="V167" s="2"/>
      <c r="W167" s="2"/>
      <c r="X167" s="2"/>
      <c r="Y167" s="2"/>
      <c r="Z167" s="2"/>
      <c r="AA167" s="2"/>
      <c r="AB167" s="2"/>
      <c r="AC167" s="2"/>
    </row>
    <row r="168" spans="17:29" x14ac:dyDescent="0.25">
      <c r="Q168" s="2"/>
      <c r="R168" s="2"/>
      <c r="S168" s="2"/>
      <c r="T168" s="2"/>
      <c r="U168" s="2"/>
      <c r="V168" s="2"/>
      <c r="W168" s="2"/>
      <c r="X168" s="2"/>
      <c r="Y168" s="2"/>
      <c r="Z168" s="2"/>
      <c r="AA168" s="2"/>
      <c r="AB168" s="2"/>
      <c r="AC168" s="2"/>
    </row>
    <row r="169" spans="17:29" x14ac:dyDescent="0.25">
      <c r="Q169" s="2"/>
      <c r="R169" s="2"/>
      <c r="S169" s="2"/>
      <c r="T169" s="2"/>
      <c r="U169" s="2"/>
      <c r="V169" s="2"/>
      <c r="W169" s="2"/>
      <c r="X169" s="2"/>
      <c r="Y169" s="2"/>
      <c r="Z169" s="2"/>
      <c r="AA169" s="2"/>
      <c r="AB169" s="2"/>
      <c r="AC169" s="2"/>
    </row>
    <row r="170" spans="17:29" x14ac:dyDescent="0.25">
      <c r="Q170" s="2"/>
      <c r="R170" s="2"/>
      <c r="S170" s="2"/>
      <c r="T170" s="2"/>
      <c r="U170" s="2"/>
      <c r="V170" s="2"/>
      <c r="W170" s="2"/>
      <c r="X170" s="2"/>
      <c r="Y170" s="2"/>
      <c r="Z170" s="2"/>
      <c r="AA170" s="2"/>
      <c r="AB170" s="2"/>
      <c r="AC170" s="2"/>
    </row>
    <row r="171" spans="17:29" x14ac:dyDescent="0.25">
      <c r="Q171" s="2"/>
      <c r="R171" s="2"/>
      <c r="S171" s="2"/>
      <c r="T171" s="2"/>
      <c r="U171" s="2"/>
      <c r="V171" s="2"/>
      <c r="W171" s="2"/>
      <c r="X171" s="2"/>
      <c r="Y171" s="2"/>
      <c r="Z171" s="2"/>
      <c r="AA171" s="2"/>
      <c r="AB171" s="2"/>
      <c r="AC171" s="2"/>
    </row>
    <row r="172" spans="17:29" x14ac:dyDescent="0.25">
      <c r="Q172" s="2"/>
      <c r="R172" s="2"/>
      <c r="S172" s="2"/>
      <c r="T172" s="2"/>
      <c r="U172" s="2"/>
      <c r="V172" s="2"/>
      <c r="W172" s="2"/>
      <c r="X172" s="2"/>
      <c r="Y172" s="2"/>
      <c r="Z172" s="2"/>
      <c r="AA172" s="2"/>
      <c r="AB172" s="2"/>
      <c r="AC172" s="2"/>
    </row>
    <row r="173" spans="17:29" x14ac:dyDescent="0.25">
      <c r="Q173" s="2"/>
      <c r="R173" s="2"/>
      <c r="S173" s="2"/>
      <c r="T173" s="2"/>
      <c r="U173" s="2"/>
      <c r="V173" s="2"/>
      <c r="W173" s="2"/>
      <c r="X173" s="2"/>
      <c r="Y173" s="2"/>
      <c r="Z173" s="2"/>
      <c r="AA173" s="2"/>
      <c r="AB173" s="2"/>
      <c r="AC173" s="2"/>
    </row>
    <row r="174" spans="17:29" x14ac:dyDescent="0.25">
      <c r="Q174" s="2"/>
      <c r="R174" s="2"/>
      <c r="S174" s="2"/>
      <c r="T174" s="2"/>
      <c r="U174" s="2"/>
      <c r="V174" s="2"/>
      <c r="W174" s="2"/>
      <c r="X174" s="2"/>
      <c r="Y174" s="2"/>
      <c r="Z174" s="2"/>
      <c r="AA174" s="2"/>
      <c r="AB174" s="2"/>
      <c r="AC174" s="2"/>
    </row>
    <row r="175" spans="17:29" x14ac:dyDescent="0.25">
      <c r="Q175" s="2"/>
      <c r="R175" s="2"/>
      <c r="S175" s="2"/>
      <c r="T175" s="2"/>
      <c r="U175" s="2"/>
      <c r="V175" s="2"/>
      <c r="W175" s="2"/>
      <c r="X175" s="2"/>
      <c r="Y175" s="2"/>
      <c r="Z175" s="2"/>
      <c r="AA175" s="2"/>
      <c r="AB175" s="2"/>
      <c r="AC175" s="2"/>
    </row>
    <row r="176" spans="17:29" x14ac:dyDescent="0.25">
      <c r="Q176" s="2"/>
      <c r="R176" s="2"/>
      <c r="S176" s="2"/>
      <c r="T176" s="2"/>
      <c r="U176" s="2"/>
      <c r="V176" s="2"/>
      <c r="W176" s="2"/>
      <c r="X176" s="2"/>
      <c r="Y176" s="2"/>
      <c r="Z176" s="2"/>
      <c r="AA176" s="2"/>
      <c r="AB176" s="2"/>
      <c r="AC176" s="2"/>
    </row>
    <row r="177" spans="17:29" x14ac:dyDescent="0.25">
      <c r="Q177" s="2"/>
      <c r="R177" s="2"/>
      <c r="S177" s="2"/>
      <c r="T177" s="2"/>
      <c r="U177" s="2"/>
      <c r="V177" s="2"/>
      <c r="W177" s="2"/>
      <c r="X177" s="2"/>
      <c r="Y177" s="2"/>
      <c r="Z177" s="2"/>
      <c r="AA177" s="2"/>
      <c r="AB177" s="2"/>
      <c r="AC177" s="2"/>
    </row>
    <row r="178" spans="17:29" x14ac:dyDescent="0.25">
      <c r="Q178" s="2"/>
      <c r="R178" s="2"/>
      <c r="S178" s="2"/>
      <c r="T178" s="2"/>
      <c r="U178" s="2"/>
      <c r="V178" s="2"/>
      <c r="W178" s="2"/>
      <c r="X178" s="2"/>
      <c r="Y178" s="2"/>
      <c r="Z178" s="2"/>
      <c r="AA178" s="2"/>
      <c r="AB178" s="2"/>
      <c r="AC178" s="2"/>
    </row>
    <row r="179" spans="17:29" x14ac:dyDescent="0.25">
      <c r="Q179" s="2"/>
      <c r="R179" s="2"/>
      <c r="S179" s="2"/>
      <c r="T179" s="2"/>
      <c r="U179" s="2"/>
      <c r="V179" s="2"/>
      <c r="W179" s="2"/>
      <c r="X179" s="2"/>
      <c r="Y179" s="2"/>
      <c r="Z179" s="2"/>
      <c r="AA179" s="2"/>
      <c r="AB179" s="2"/>
      <c r="AC179" s="2"/>
    </row>
    <row r="180" spans="17:29" x14ac:dyDescent="0.25">
      <c r="Q180" s="2"/>
      <c r="R180" s="2"/>
      <c r="S180" s="2"/>
      <c r="T180" s="2"/>
      <c r="U180" s="2"/>
      <c r="V180" s="2"/>
      <c r="W180" s="2"/>
      <c r="X180" s="2"/>
      <c r="Y180" s="2"/>
      <c r="Z180" s="2"/>
      <c r="AA180" s="2"/>
      <c r="AB180" s="2"/>
      <c r="AC180" s="2"/>
    </row>
    <row r="181" spans="17:29" x14ac:dyDescent="0.25">
      <c r="Q181" s="2"/>
      <c r="R181" s="2"/>
      <c r="S181" s="2"/>
      <c r="T181" s="2"/>
      <c r="U181" s="2"/>
      <c r="V181" s="2"/>
      <c r="W181" s="2"/>
      <c r="X181" s="2"/>
      <c r="Y181" s="2"/>
      <c r="Z181" s="2"/>
      <c r="AA181" s="2"/>
      <c r="AB181" s="2"/>
      <c r="AC181" s="2"/>
    </row>
    <row r="182" spans="17:29" x14ac:dyDescent="0.25">
      <c r="Q182" s="2"/>
      <c r="R182" s="2"/>
      <c r="S182" s="2"/>
      <c r="T182" s="2"/>
      <c r="U182" s="2"/>
      <c r="V182" s="2"/>
      <c r="W182" s="2"/>
      <c r="X182" s="2"/>
      <c r="Y182" s="2"/>
      <c r="Z182" s="2"/>
      <c r="AA182" s="2"/>
      <c r="AB182" s="2"/>
      <c r="AC182" s="2"/>
    </row>
    <row r="183" spans="17:29" x14ac:dyDescent="0.25">
      <c r="Q183" s="2"/>
      <c r="R183" s="2"/>
      <c r="S183" s="2"/>
      <c r="T183" s="2"/>
      <c r="U183" s="2"/>
      <c r="V183" s="2"/>
      <c r="W183" s="2"/>
      <c r="X183" s="2"/>
      <c r="Y183" s="2"/>
      <c r="Z183" s="2"/>
      <c r="AA183" s="2"/>
      <c r="AB183" s="2"/>
      <c r="AC183" s="2"/>
    </row>
    <row r="184" spans="17:29" x14ac:dyDescent="0.25">
      <c r="Q184" s="2"/>
      <c r="R184" s="2"/>
      <c r="S184" s="2"/>
      <c r="T184" s="2"/>
      <c r="U184" s="2"/>
      <c r="V184" s="2"/>
      <c r="W184" s="2"/>
      <c r="X184" s="2"/>
      <c r="Y184" s="2"/>
      <c r="Z184" s="2"/>
      <c r="AA184" s="2"/>
      <c r="AB184" s="2"/>
      <c r="AC184" s="2"/>
    </row>
    <row r="185" spans="17:29" x14ac:dyDescent="0.25">
      <c r="Q185" s="2"/>
      <c r="R185" s="2"/>
      <c r="S185" s="2"/>
      <c r="T185" s="2"/>
      <c r="U185" s="2"/>
      <c r="V185" s="2"/>
      <c r="W185" s="2"/>
      <c r="X185" s="2"/>
      <c r="Y185" s="2"/>
      <c r="Z185" s="2"/>
      <c r="AA185" s="2"/>
      <c r="AB185" s="2"/>
      <c r="AC185" s="2"/>
    </row>
    <row r="186" spans="17:29" x14ac:dyDescent="0.25">
      <c r="Q186" s="2"/>
      <c r="R186" s="2"/>
      <c r="S186" s="2"/>
      <c r="T186" s="2"/>
      <c r="U186" s="2"/>
      <c r="V186" s="2"/>
      <c r="W186" s="2"/>
      <c r="X186" s="2"/>
      <c r="Y186" s="2"/>
      <c r="Z186" s="2"/>
      <c r="AA186" s="2"/>
      <c r="AB186" s="2"/>
      <c r="AC186" s="2"/>
    </row>
    <row r="187" spans="17:29" x14ac:dyDescent="0.25">
      <c r="Q187" s="2"/>
      <c r="R187" s="2"/>
      <c r="S187" s="2"/>
      <c r="T187" s="2"/>
      <c r="U187" s="2"/>
      <c r="V187" s="2"/>
      <c r="W187" s="2"/>
      <c r="X187" s="2"/>
      <c r="Y187" s="2"/>
      <c r="Z187" s="2"/>
      <c r="AA187" s="2"/>
      <c r="AB187" s="2"/>
      <c r="AC187" s="2"/>
    </row>
    <row r="188" spans="17:29" x14ac:dyDescent="0.25">
      <c r="Q188" s="2"/>
      <c r="R188" s="2"/>
      <c r="S188" s="2"/>
      <c r="T188" s="2"/>
      <c r="U188" s="2"/>
      <c r="V188" s="2"/>
      <c r="W188" s="2"/>
      <c r="X188" s="2"/>
      <c r="Y188" s="2"/>
      <c r="Z188" s="2"/>
      <c r="AA188" s="2"/>
      <c r="AB188" s="2"/>
      <c r="AC188" s="2"/>
    </row>
    <row r="189" spans="17:29" x14ac:dyDescent="0.25">
      <c r="Q189" s="2"/>
      <c r="R189" s="2"/>
      <c r="S189" s="2"/>
      <c r="T189" s="2"/>
      <c r="U189" s="2"/>
      <c r="V189" s="2"/>
      <c r="W189" s="2"/>
      <c r="X189" s="2"/>
      <c r="Y189" s="2"/>
      <c r="Z189" s="2"/>
      <c r="AA189" s="2"/>
      <c r="AB189" s="2"/>
      <c r="AC189" s="2"/>
    </row>
    <row r="190" spans="17:29" x14ac:dyDescent="0.25">
      <c r="Q190" s="2"/>
      <c r="R190" s="2"/>
      <c r="S190" s="2"/>
      <c r="T190" s="2"/>
      <c r="U190" s="2"/>
      <c r="V190" s="2"/>
      <c r="W190" s="2"/>
      <c r="X190" s="2"/>
      <c r="Y190" s="2"/>
      <c r="Z190" s="2"/>
      <c r="AA190" s="2"/>
      <c r="AB190" s="2"/>
      <c r="AC190" s="2"/>
    </row>
    <row r="191" spans="17:29" x14ac:dyDescent="0.25">
      <c r="Q191" s="2"/>
      <c r="R191" s="2"/>
      <c r="S191" s="2"/>
      <c r="T191" s="2"/>
      <c r="U191" s="2"/>
      <c r="V191" s="2"/>
      <c r="W191" s="2"/>
      <c r="X191" s="2"/>
      <c r="Y191" s="2"/>
      <c r="Z191" s="2"/>
      <c r="AA191" s="2"/>
      <c r="AB191" s="2"/>
      <c r="AC191" s="2"/>
    </row>
    <row r="192" spans="17:29" x14ac:dyDescent="0.25">
      <c r="Q192" s="2"/>
      <c r="R192" s="2"/>
      <c r="S192" s="2"/>
      <c r="T192" s="2"/>
      <c r="U192" s="2"/>
      <c r="V192" s="2"/>
      <c r="W192" s="2"/>
      <c r="X192" s="2"/>
      <c r="Y192" s="2"/>
      <c r="Z192" s="2"/>
      <c r="AA192" s="2"/>
      <c r="AB192" s="2"/>
      <c r="AC192" s="2"/>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Q9"/>
  <sheetViews>
    <sheetView zoomScale="110" zoomScaleNormal="110" workbookViewId="0">
      <selection activeCell="A4" sqref="A4:A8"/>
    </sheetView>
  </sheetViews>
  <sheetFormatPr baseColWidth="10" defaultRowHeight="15" x14ac:dyDescent="0.25"/>
  <sheetData>
    <row r="1" spans="1:17" s="56" customFormat="1" ht="15.75" x14ac:dyDescent="0.25">
      <c r="A1" s="56" t="s">
        <v>193</v>
      </c>
    </row>
    <row r="2" spans="1:17" ht="15.75" x14ac:dyDescent="0.25">
      <c r="A2" s="173" t="s">
        <v>329</v>
      </c>
      <c r="B2" s="2"/>
      <c r="C2" s="2"/>
      <c r="D2" s="2"/>
      <c r="E2" s="2"/>
      <c r="F2" s="2"/>
      <c r="G2" s="2"/>
      <c r="H2" s="2"/>
      <c r="I2" s="2"/>
      <c r="J2" s="2"/>
      <c r="K2" s="2"/>
      <c r="L2" s="2"/>
      <c r="M2" s="2"/>
      <c r="N2" s="2"/>
      <c r="O2" s="2"/>
      <c r="P2" s="2"/>
      <c r="Q2" s="2"/>
    </row>
    <row r="3" spans="1:17" ht="33.75" x14ac:dyDescent="0.25">
      <c r="A3" s="169" t="s">
        <v>69</v>
      </c>
      <c r="B3" s="169" t="s">
        <v>70</v>
      </c>
      <c r="C3" s="169" t="s">
        <v>71</v>
      </c>
      <c r="D3" s="169" t="s">
        <v>72</v>
      </c>
      <c r="E3" s="169" t="s">
        <v>73</v>
      </c>
      <c r="F3" s="169" t="s">
        <v>194</v>
      </c>
    </row>
    <row r="4" spans="1:17" x14ac:dyDescent="0.25">
      <c r="A4" s="170">
        <v>2023</v>
      </c>
      <c r="B4" s="171">
        <v>15015</v>
      </c>
      <c r="C4" s="170">
        <v>22</v>
      </c>
      <c r="D4" s="171">
        <v>7780</v>
      </c>
      <c r="E4" s="172"/>
      <c r="F4" s="172"/>
    </row>
    <row r="5" spans="1:17" x14ac:dyDescent="0.25">
      <c r="A5" s="170">
        <v>2024</v>
      </c>
      <c r="B5" s="171">
        <v>27510</v>
      </c>
      <c r="C5" s="170">
        <v>27</v>
      </c>
      <c r="D5" s="171">
        <v>14254</v>
      </c>
      <c r="E5" s="172"/>
      <c r="F5" s="172"/>
    </row>
    <row r="6" spans="1:17" x14ac:dyDescent="0.25">
      <c r="A6" s="170">
        <v>2025</v>
      </c>
      <c r="B6" s="171">
        <v>31643</v>
      </c>
      <c r="C6" s="170">
        <v>31</v>
      </c>
      <c r="D6" s="171">
        <v>16440</v>
      </c>
      <c r="E6" s="172"/>
      <c r="F6" s="172"/>
    </row>
    <row r="7" spans="1:17" x14ac:dyDescent="0.25">
      <c r="A7" s="170">
        <v>2026</v>
      </c>
      <c r="B7" s="171"/>
      <c r="C7" s="170"/>
      <c r="D7" s="171"/>
      <c r="E7" s="172"/>
      <c r="F7" s="172"/>
    </row>
    <row r="8" spans="1:17" x14ac:dyDescent="0.25">
      <c r="A8" s="170">
        <v>2027</v>
      </c>
      <c r="B8" s="171"/>
      <c r="C8" s="170"/>
      <c r="D8" s="171"/>
      <c r="E8" s="172"/>
      <c r="F8" s="172"/>
    </row>
    <row r="9" spans="1:17" x14ac:dyDescent="0.25">
      <c r="A9" s="170" t="s">
        <v>195</v>
      </c>
      <c r="B9" s="170" t="s">
        <v>195</v>
      </c>
      <c r="C9" s="170" t="s">
        <v>195</v>
      </c>
      <c r="D9" s="170" t="s">
        <v>195</v>
      </c>
      <c r="E9" s="170" t="s">
        <v>195</v>
      </c>
      <c r="F9" s="170"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workbookViewId="0">
      <selection activeCell="A3" sqref="A3"/>
    </sheetView>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s="56" customFormat="1" ht="15.75" x14ac:dyDescent="0.25">
      <c r="A1" s="56" t="s">
        <v>196</v>
      </c>
    </row>
    <row r="2" spans="1:17" ht="15.75" x14ac:dyDescent="0.25">
      <c r="A2" s="173" t="s">
        <v>333</v>
      </c>
      <c r="B2" s="2"/>
      <c r="C2" s="2"/>
      <c r="D2" s="2"/>
      <c r="E2" s="2"/>
      <c r="F2" s="2"/>
      <c r="G2" s="2"/>
      <c r="H2" s="2"/>
      <c r="I2" s="2"/>
      <c r="J2" s="2"/>
      <c r="K2" s="2"/>
      <c r="L2" s="2"/>
      <c r="M2" s="2"/>
      <c r="N2" s="2"/>
      <c r="O2" s="2"/>
      <c r="P2" s="2"/>
      <c r="Q2" s="2"/>
    </row>
    <row r="3" spans="1:17" x14ac:dyDescent="0.25">
      <c r="A3" s="2"/>
      <c r="B3" s="325" t="s">
        <v>32</v>
      </c>
      <c r="C3" s="326"/>
      <c r="D3" s="326"/>
      <c r="E3" s="327"/>
      <c r="F3" s="2"/>
      <c r="G3" s="2"/>
      <c r="H3" s="2"/>
      <c r="I3" s="2"/>
      <c r="J3" s="2"/>
      <c r="K3" s="2"/>
      <c r="L3" s="2"/>
      <c r="M3" s="2"/>
      <c r="N3" s="2"/>
      <c r="O3" s="2"/>
      <c r="P3" s="2"/>
      <c r="Q3" s="2"/>
    </row>
    <row r="4" spans="1:17" ht="15.75" thickBot="1" x14ac:dyDescent="0.3">
      <c r="A4" s="2"/>
      <c r="B4" s="38"/>
      <c r="C4" s="38"/>
      <c r="D4" s="38"/>
      <c r="E4" s="38"/>
      <c r="F4" s="2"/>
      <c r="G4" s="2"/>
      <c r="H4" s="2"/>
      <c r="I4" s="2"/>
      <c r="J4" s="2"/>
      <c r="K4" s="2"/>
      <c r="L4" s="2"/>
      <c r="M4" s="2"/>
      <c r="N4" s="2"/>
      <c r="O4" s="2"/>
      <c r="P4" s="2"/>
      <c r="Q4" s="2"/>
    </row>
    <row r="5" spans="1:17" ht="29.25" thickBot="1" x14ac:dyDescent="0.3">
      <c r="A5" s="2"/>
      <c r="B5" s="64" t="s">
        <v>7</v>
      </c>
      <c r="C5" s="65" t="s">
        <v>30</v>
      </c>
      <c r="D5" s="66" t="s">
        <v>31</v>
      </c>
      <c r="E5" s="38"/>
      <c r="F5" s="2"/>
      <c r="G5" s="2"/>
      <c r="H5" s="2"/>
      <c r="I5" s="2"/>
      <c r="J5" s="2"/>
      <c r="K5" s="2"/>
      <c r="L5" s="2"/>
      <c r="M5" s="2"/>
      <c r="N5" s="2"/>
      <c r="O5" s="2"/>
      <c r="P5" s="2"/>
      <c r="Q5" s="2"/>
    </row>
    <row r="6" spans="1:17" ht="15.75" thickBot="1" x14ac:dyDescent="0.3">
      <c r="A6" s="2"/>
      <c r="B6" s="67" t="s">
        <v>9</v>
      </c>
      <c r="C6" s="68"/>
      <c r="D6" s="69">
        <f>SUM(C6:C13)</f>
        <v>0</v>
      </c>
      <c r="E6" s="38"/>
      <c r="F6" s="2"/>
      <c r="G6" s="2"/>
      <c r="H6" s="2"/>
      <c r="I6" s="2"/>
      <c r="J6" s="2"/>
      <c r="K6" s="2"/>
      <c r="L6" s="2"/>
      <c r="M6" s="2"/>
      <c r="N6" s="2"/>
      <c r="O6" s="2"/>
      <c r="P6" s="2"/>
      <c r="Q6" s="2"/>
    </row>
    <row r="7" spans="1:17" x14ac:dyDescent="0.25">
      <c r="A7" s="2"/>
      <c r="B7" s="70" t="s">
        <v>10</v>
      </c>
      <c r="C7" s="71"/>
      <c r="D7" s="72"/>
      <c r="E7" s="38"/>
      <c r="F7" s="2"/>
      <c r="G7" s="2"/>
      <c r="H7" s="2"/>
      <c r="I7" s="2"/>
      <c r="J7" s="2"/>
      <c r="K7" s="2"/>
      <c r="L7" s="2"/>
      <c r="M7" s="2"/>
      <c r="N7" s="2"/>
      <c r="O7" s="2"/>
      <c r="P7" s="2"/>
      <c r="Q7" s="2"/>
    </row>
    <row r="8" spans="1:17" x14ac:dyDescent="0.25">
      <c r="A8" s="2"/>
      <c r="B8" s="70" t="s">
        <v>11</v>
      </c>
      <c r="C8" s="71"/>
      <c r="D8" s="72"/>
      <c r="E8" s="38"/>
      <c r="F8" s="2"/>
      <c r="G8" s="2"/>
      <c r="H8" s="2"/>
      <c r="I8" s="2"/>
      <c r="J8" s="2"/>
      <c r="K8" s="2"/>
      <c r="L8" s="2"/>
      <c r="M8" s="2"/>
      <c r="N8" s="2"/>
      <c r="O8" s="2"/>
      <c r="P8" s="2"/>
      <c r="Q8" s="2"/>
    </row>
    <row r="9" spans="1:17" x14ac:dyDescent="0.25">
      <c r="A9" s="2"/>
      <c r="B9" s="70" t="s">
        <v>12</v>
      </c>
      <c r="C9" s="71"/>
      <c r="D9" s="72"/>
      <c r="E9" s="38"/>
      <c r="F9" s="2"/>
      <c r="G9" s="2"/>
      <c r="H9" s="2"/>
      <c r="I9" s="2"/>
      <c r="J9" s="2"/>
      <c r="K9" s="2"/>
      <c r="L9" s="2"/>
      <c r="M9" s="2"/>
      <c r="N9" s="2"/>
      <c r="O9" s="2"/>
      <c r="P9" s="2"/>
      <c r="Q9" s="2"/>
    </row>
    <row r="10" spans="1:17" x14ac:dyDescent="0.25">
      <c r="A10" s="2"/>
      <c r="B10" s="70" t="s">
        <v>13</v>
      </c>
      <c r="C10" s="71"/>
      <c r="D10" s="72"/>
      <c r="E10" s="38"/>
      <c r="F10" s="2"/>
      <c r="G10" s="2"/>
      <c r="H10" s="2"/>
      <c r="I10" s="2"/>
      <c r="J10" s="2"/>
      <c r="K10" s="2"/>
      <c r="L10" s="2"/>
      <c r="M10" s="2"/>
      <c r="N10" s="2"/>
      <c r="O10" s="2"/>
      <c r="P10" s="2"/>
      <c r="Q10" s="2"/>
    </row>
    <row r="11" spans="1:17" x14ac:dyDescent="0.25">
      <c r="A11" s="2"/>
      <c r="B11" s="70" t="s">
        <v>14</v>
      </c>
      <c r="C11" s="71"/>
      <c r="D11" s="72"/>
      <c r="E11" s="38"/>
      <c r="F11" s="2"/>
      <c r="G11" s="2"/>
      <c r="H11" s="2"/>
      <c r="I11" s="2"/>
      <c r="J11" s="2"/>
      <c r="K11" s="2"/>
      <c r="L11" s="2"/>
      <c r="M11" s="2"/>
      <c r="N11" s="2"/>
      <c r="O11" s="2"/>
      <c r="P11" s="2"/>
      <c r="Q11" s="2"/>
    </row>
    <row r="12" spans="1:17" x14ac:dyDescent="0.25">
      <c r="A12" s="2"/>
      <c r="B12" s="70" t="s">
        <v>15</v>
      </c>
      <c r="C12" s="71"/>
      <c r="D12" s="72"/>
      <c r="E12" s="38"/>
      <c r="F12" s="2"/>
      <c r="G12" s="2"/>
      <c r="H12" s="2"/>
      <c r="I12" s="2"/>
      <c r="J12" s="2"/>
      <c r="K12" s="2"/>
      <c r="L12" s="2"/>
      <c r="M12" s="2"/>
      <c r="N12" s="2"/>
      <c r="O12" s="2"/>
      <c r="P12" s="2"/>
      <c r="Q12" s="2"/>
    </row>
    <row r="13" spans="1:17" ht="15.75" thickBot="1" x14ac:dyDescent="0.3">
      <c r="A13" s="2"/>
      <c r="B13" s="73" t="s">
        <v>16</v>
      </c>
      <c r="C13" s="74"/>
      <c r="D13" s="75"/>
      <c r="E13" s="38"/>
      <c r="F13" s="2"/>
      <c r="G13" s="2"/>
      <c r="H13" s="2"/>
      <c r="I13" s="2"/>
      <c r="J13" s="2"/>
      <c r="K13" s="2"/>
      <c r="L13" s="2"/>
      <c r="M13" s="2"/>
      <c r="N13" s="2"/>
      <c r="O13" s="2"/>
      <c r="P13" s="2"/>
      <c r="Q13" s="2"/>
    </row>
    <row r="14" spans="1:17" ht="15.75" thickBot="1" x14ac:dyDescent="0.3">
      <c r="A14" s="2"/>
      <c r="B14" s="76" t="s">
        <v>17</v>
      </c>
      <c r="C14" s="77"/>
      <c r="D14" s="78">
        <f>SUM(C14:C16)</f>
        <v>0</v>
      </c>
      <c r="E14" s="38"/>
      <c r="F14" s="2"/>
      <c r="G14" s="2"/>
      <c r="H14" s="2"/>
      <c r="I14" s="2"/>
      <c r="J14" s="2"/>
      <c r="K14" s="2"/>
      <c r="L14" s="2"/>
      <c r="M14" s="2"/>
      <c r="N14" s="2"/>
      <c r="O14" s="2"/>
      <c r="P14" s="2"/>
      <c r="Q14" s="2"/>
    </row>
    <row r="15" spans="1:17" x14ac:dyDescent="0.25">
      <c r="A15" s="2"/>
      <c r="B15" s="79" t="s">
        <v>18</v>
      </c>
      <c r="C15" s="80"/>
      <c r="D15" s="72"/>
      <c r="E15" s="38"/>
      <c r="F15" s="2"/>
      <c r="G15" s="2"/>
      <c r="H15" s="2"/>
      <c r="I15" s="2"/>
      <c r="J15" s="2"/>
      <c r="K15" s="2"/>
      <c r="L15" s="2"/>
      <c r="M15" s="2"/>
      <c r="N15" s="2"/>
      <c r="O15" s="2"/>
      <c r="P15" s="2"/>
      <c r="Q15" s="2"/>
    </row>
    <row r="16" spans="1:17" ht="15.75" thickBot="1" x14ac:dyDescent="0.3">
      <c r="A16" s="2"/>
      <c r="B16" s="81" t="s">
        <v>19</v>
      </c>
      <c r="C16" s="82"/>
      <c r="D16" s="75"/>
      <c r="E16" s="38"/>
      <c r="F16" s="2"/>
      <c r="G16" s="2"/>
      <c r="H16" s="2"/>
      <c r="I16" s="2"/>
      <c r="J16" s="2"/>
      <c r="K16" s="2"/>
      <c r="L16" s="2"/>
      <c r="M16" s="2"/>
      <c r="N16" s="2"/>
      <c r="O16" s="2"/>
      <c r="P16" s="2"/>
      <c r="Q16" s="2"/>
    </row>
    <row r="17" spans="1:17" ht="15.75" thickBot="1" x14ac:dyDescent="0.3">
      <c r="A17" s="2"/>
      <c r="B17" s="83" t="s">
        <v>20</v>
      </c>
      <c r="C17" s="84"/>
      <c r="D17" s="85">
        <f>SUM(C17:C19)</f>
        <v>0</v>
      </c>
      <c r="E17" s="38"/>
      <c r="F17" s="2"/>
      <c r="G17" s="2"/>
      <c r="H17" s="2"/>
      <c r="I17" s="2"/>
      <c r="J17" s="2"/>
      <c r="K17" s="2"/>
      <c r="L17" s="2"/>
      <c r="M17" s="2"/>
      <c r="N17" s="2"/>
      <c r="O17" s="2"/>
      <c r="P17" s="2"/>
      <c r="Q17" s="2"/>
    </row>
    <row r="18" spans="1:17" x14ac:dyDescent="0.25">
      <c r="A18" s="2"/>
      <c r="B18" s="86" t="s">
        <v>21</v>
      </c>
      <c r="C18" s="87"/>
      <c r="D18" s="72"/>
      <c r="E18" s="38"/>
      <c r="F18" s="2"/>
      <c r="G18" s="2"/>
      <c r="H18" s="2"/>
      <c r="I18" s="2"/>
      <c r="J18" s="2"/>
      <c r="K18" s="2"/>
      <c r="L18" s="2"/>
      <c r="M18" s="2"/>
      <c r="N18" s="2"/>
      <c r="O18" s="2"/>
      <c r="P18" s="2"/>
      <c r="Q18" s="2"/>
    </row>
    <row r="19" spans="1:17" ht="15.75" thickBot="1" x14ac:dyDescent="0.3">
      <c r="A19" s="2"/>
      <c r="B19" s="88" t="s">
        <v>22</v>
      </c>
      <c r="C19" s="89"/>
      <c r="D19" s="75"/>
      <c r="E19" s="38"/>
      <c r="F19" s="2"/>
      <c r="G19" s="2"/>
      <c r="H19" s="2"/>
      <c r="I19" s="2"/>
      <c r="J19" s="2"/>
      <c r="K19" s="2"/>
      <c r="L19" s="2"/>
      <c r="M19" s="2"/>
      <c r="N19" s="2"/>
      <c r="O19" s="2"/>
      <c r="P19" s="2"/>
      <c r="Q19" s="2"/>
    </row>
    <row r="20" spans="1:17" ht="15.75" thickBot="1" x14ac:dyDescent="0.3">
      <c r="A20" s="2"/>
      <c r="B20" s="90" t="s">
        <v>23</v>
      </c>
      <c r="C20" s="91"/>
      <c r="D20" s="92">
        <f>SUM(C20:C26)</f>
        <v>0</v>
      </c>
      <c r="E20" s="38"/>
      <c r="F20" s="2"/>
      <c r="G20" s="2"/>
      <c r="H20" s="2"/>
      <c r="I20" s="2"/>
      <c r="J20" s="2"/>
      <c r="K20" s="2"/>
      <c r="L20" s="2"/>
      <c r="M20" s="2"/>
      <c r="N20" s="2"/>
      <c r="O20" s="2"/>
      <c r="P20" s="2"/>
      <c r="Q20" s="2"/>
    </row>
    <row r="21" spans="1:17" x14ac:dyDescent="0.25">
      <c r="A21" s="2"/>
      <c r="B21" s="93" t="s">
        <v>24</v>
      </c>
      <c r="C21" s="94"/>
      <c r="D21" s="95"/>
      <c r="E21" s="38"/>
      <c r="F21" s="2"/>
      <c r="G21" s="2"/>
      <c r="H21" s="2"/>
      <c r="I21" s="2"/>
      <c r="J21" s="2"/>
      <c r="K21" s="2"/>
      <c r="L21" s="2"/>
      <c r="M21" s="2"/>
      <c r="N21" s="2"/>
      <c r="O21" s="2"/>
      <c r="P21" s="2"/>
      <c r="Q21" s="2"/>
    </row>
    <row r="22" spans="1:17" x14ac:dyDescent="0.25">
      <c r="A22" s="2"/>
      <c r="B22" s="93" t="s">
        <v>25</v>
      </c>
      <c r="C22" s="94"/>
      <c r="D22" s="72"/>
      <c r="E22" s="38"/>
      <c r="F22" s="2"/>
      <c r="G22" s="2"/>
      <c r="H22" s="2"/>
      <c r="I22" s="2"/>
      <c r="J22" s="2"/>
      <c r="K22" s="2"/>
      <c r="L22" s="2"/>
      <c r="M22" s="2"/>
      <c r="N22" s="2"/>
      <c r="O22" s="2"/>
      <c r="P22" s="2"/>
      <c r="Q22" s="2"/>
    </row>
    <row r="23" spans="1:17" x14ac:dyDescent="0.25">
      <c r="A23" s="2"/>
      <c r="B23" s="93" t="s">
        <v>26</v>
      </c>
      <c r="C23" s="94"/>
      <c r="D23" s="72"/>
      <c r="E23" s="38"/>
      <c r="F23" s="2"/>
      <c r="G23" s="2"/>
      <c r="H23" s="2"/>
      <c r="I23" s="2"/>
      <c r="J23" s="2"/>
      <c r="K23" s="2"/>
      <c r="L23" s="2"/>
      <c r="M23" s="2"/>
      <c r="N23" s="2"/>
      <c r="O23" s="2"/>
      <c r="P23" s="2"/>
      <c r="Q23" s="2"/>
    </row>
    <row r="24" spans="1:17" x14ac:dyDescent="0.25">
      <c r="A24" s="2"/>
      <c r="B24" s="93" t="s">
        <v>27</v>
      </c>
      <c r="C24" s="94"/>
      <c r="D24" s="72"/>
      <c r="E24" s="38"/>
      <c r="F24" s="2"/>
      <c r="G24" s="2"/>
      <c r="H24" s="2"/>
      <c r="I24" s="2"/>
      <c r="J24" s="2"/>
      <c r="K24" s="2"/>
      <c r="L24" s="2"/>
      <c r="M24" s="2"/>
      <c r="N24" s="2"/>
      <c r="O24" s="2"/>
      <c r="P24" s="2"/>
      <c r="Q24" s="2"/>
    </row>
    <row r="25" spans="1:17" x14ac:dyDescent="0.25">
      <c r="A25" s="2"/>
      <c r="B25" s="93" t="s">
        <v>28</v>
      </c>
      <c r="C25" s="94"/>
      <c r="D25" s="72"/>
      <c r="E25" s="38"/>
      <c r="F25" s="2"/>
      <c r="G25" s="2"/>
      <c r="H25" s="2"/>
      <c r="I25" s="2"/>
      <c r="J25" s="2"/>
      <c r="K25" s="2"/>
      <c r="L25" s="2"/>
      <c r="M25" s="2"/>
      <c r="N25" s="2"/>
      <c r="O25" s="2"/>
      <c r="P25" s="2"/>
      <c r="Q25" s="2"/>
    </row>
    <row r="26" spans="1:17" ht="15.75" thickBot="1" x14ac:dyDescent="0.3">
      <c r="A26" s="2"/>
      <c r="B26" s="96" t="s">
        <v>29</v>
      </c>
      <c r="C26" s="97"/>
      <c r="D26" s="72"/>
      <c r="E26" s="38"/>
      <c r="F26" s="2"/>
      <c r="G26" s="2"/>
      <c r="H26" s="2"/>
      <c r="I26" s="2"/>
      <c r="J26" s="2"/>
      <c r="K26" s="2"/>
      <c r="L26" s="2"/>
      <c r="M26" s="2"/>
      <c r="N26" s="2"/>
      <c r="O26" s="2"/>
      <c r="P26" s="2"/>
      <c r="Q26" s="2"/>
    </row>
    <row r="27" spans="1:17" ht="15.75" thickBot="1" x14ac:dyDescent="0.3">
      <c r="A27" s="2"/>
      <c r="B27" s="38"/>
      <c r="C27" s="98" t="s">
        <v>68</v>
      </c>
      <c r="D27" s="99">
        <f>SUM(D6:D20)</f>
        <v>0</v>
      </c>
      <c r="E27" s="38"/>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A10" sqref="A10"/>
    </sheetView>
  </sheetViews>
  <sheetFormatPr baseColWidth="10" defaultRowHeight="14.25" x14ac:dyDescent="0.2"/>
  <cols>
    <col min="1" max="1" width="30.42578125" style="22" customWidth="1"/>
    <col min="2" max="2" width="20" style="22" customWidth="1"/>
    <col min="3" max="16384" width="11.42578125" style="22"/>
  </cols>
  <sheetData>
    <row r="1" spans="1:2" s="56" customFormat="1" ht="15.75" x14ac:dyDescent="0.25">
      <c r="A1" s="56" t="s">
        <v>197</v>
      </c>
    </row>
    <row r="2" spans="1:2" ht="15" thickBot="1" x14ac:dyDescent="0.25"/>
    <row r="3" spans="1:2" ht="23.25" customHeight="1" thickBot="1" x14ac:dyDescent="0.25">
      <c r="A3" s="328" t="s">
        <v>198</v>
      </c>
      <c r="B3" s="329"/>
    </row>
    <row r="4" spans="1:2" ht="15.75" customHeight="1" thickBot="1" x14ac:dyDescent="0.25">
      <c r="A4" s="193" t="s">
        <v>199</v>
      </c>
      <c r="B4" s="194"/>
    </row>
    <row r="5" spans="1:2" ht="15" thickBot="1" x14ac:dyDescent="0.25">
      <c r="A5" s="193" t="s">
        <v>200</v>
      </c>
      <c r="B5" s="194"/>
    </row>
    <row r="6" spans="1:2" ht="36.75" thickBot="1" x14ac:dyDescent="0.25">
      <c r="A6" s="193" t="s">
        <v>201</v>
      </c>
      <c r="B6" s="194"/>
    </row>
    <row r="7" spans="1:2" ht="15" thickBot="1" x14ac:dyDescent="0.25">
      <c r="A7" s="193" t="s">
        <v>202</v>
      </c>
      <c r="B7" s="194"/>
    </row>
    <row r="8" spans="1:2" x14ac:dyDescent="0.2">
      <c r="A8" s="195" t="s">
        <v>203</v>
      </c>
    </row>
    <row r="9" spans="1:2" ht="15.75" customHeight="1" x14ac:dyDescent="0.2">
      <c r="A9" s="195" t="s">
        <v>299</v>
      </c>
    </row>
    <row r="10" spans="1:2" x14ac:dyDescent="0.2">
      <c r="A10" s="195" t="s">
        <v>204</v>
      </c>
    </row>
    <row r="11" spans="1:2" x14ac:dyDescent="0.2">
      <c r="A11" s="195" t="s">
        <v>205</v>
      </c>
    </row>
    <row r="16" spans="1:2" ht="15.75" customHeight="1" x14ac:dyDescent="0.2"/>
    <row r="19" ht="15" customHeight="1" x14ac:dyDescent="0.2"/>
    <row r="21" ht="15.75" customHeight="1" x14ac:dyDescent="0.2"/>
    <row r="25" ht="15.75" customHeight="1" x14ac:dyDescent="0.2"/>
    <row r="28" ht="11.25" customHeight="1" x14ac:dyDescent="0.2"/>
    <row r="29" ht="24"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18.75" customHeight="1" x14ac:dyDescent="0.2"/>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workbookViewId="0">
      <pane ySplit="4" topLeftCell="A5" activePane="bottomLeft" state="frozen"/>
      <selection pane="bottomLeft"/>
    </sheetView>
  </sheetViews>
  <sheetFormatPr baseColWidth="10" defaultRowHeight="15" x14ac:dyDescent="0.25"/>
  <cols>
    <col min="1" max="1" width="3.28515625" customWidth="1"/>
    <col min="2" max="2" width="18.85546875" customWidth="1"/>
    <col min="3" max="3" width="27.28515625" customWidth="1"/>
    <col min="8" max="8" width="15.7109375" customWidth="1"/>
  </cols>
  <sheetData>
    <row r="1" spans="1:11" ht="15.75" x14ac:dyDescent="0.25">
      <c r="A1" s="56" t="s">
        <v>233</v>
      </c>
    </row>
    <row r="2" spans="1:11" ht="15.75" thickBot="1" x14ac:dyDescent="0.3">
      <c r="B2" s="177" t="s">
        <v>234</v>
      </c>
    </row>
    <row r="3" spans="1:11" ht="25.9" customHeight="1" x14ac:dyDescent="0.25">
      <c r="B3" s="333" t="s">
        <v>56</v>
      </c>
      <c r="C3" s="331" t="s">
        <v>57</v>
      </c>
      <c r="D3" s="331" t="s">
        <v>58</v>
      </c>
      <c r="E3" s="331" t="s">
        <v>59</v>
      </c>
      <c r="F3" s="331" t="s">
        <v>60</v>
      </c>
      <c r="G3" s="331" t="s">
        <v>61</v>
      </c>
      <c r="H3" s="3" t="s">
        <v>62</v>
      </c>
      <c r="I3" s="3" t="s">
        <v>64</v>
      </c>
      <c r="J3" s="3" t="s">
        <v>65</v>
      </c>
      <c r="K3" s="3" t="s">
        <v>66</v>
      </c>
    </row>
    <row r="4" spans="1:11" ht="20.25" customHeight="1" thickBot="1" x14ac:dyDescent="0.3">
      <c r="B4" s="334"/>
      <c r="C4" s="335"/>
      <c r="D4" s="335"/>
      <c r="E4" s="335"/>
      <c r="F4" s="335"/>
      <c r="G4" s="335"/>
      <c r="H4" s="4" t="s">
        <v>63</v>
      </c>
      <c r="I4" s="4" t="s">
        <v>63</v>
      </c>
      <c r="J4" s="4" t="s">
        <v>63</v>
      </c>
      <c r="K4" s="4" t="s">
        <v>63</v>
      </c>
    </row>
    <row r="5" spans="1:11" ht="15.75" thickBot="1" x14ac:dyDescent="0.3">
      <c r="B5" s="178">
        <v>0</v>
      </c>
      <c r="C5" s="179"/>
      <c r="D5" s="180"/>
      <c r="E5" s="180"/>
      <c r="F5" s="180"/>
      <c r="G5" s="180"/>
      <c r="H5" s="180"/>
      <c r="I5" s="180"/>
      <c r="J5" s="180"/>
      <c r="K5" s="180"/>
    </row>
    <row r="6" spans="1:11" ht="15.75" thickBot="1" x14ac:dyDescent="0.3">
      <c r="B6" s="178">
        <v>0.05</v>
      </c>
      <c r="C6" s="179"/>
      <c r="D6" s="180"/>
      <c r="E6" s="180"/>
      <c r="F6" s="180"/>
      <c r="G6" s="180"/>
      <c r="H6" s="180"/>
      <c r="I6" s="180"/>
      <c r="J6" s="180"/>
      <c r="K6" s="180"/>
    </row>
    <row r="7" spans="1:11" ht="15.75" thickBot="1" x14ac:dyDescent="0.3">
      <c r="B7" s="178">
        <v>0.1</v>
      </c>
      <c r="C7" s="179"/>
      <c r="D7" s="180"/>
      <c r="E7" s="180"/>
      <c r="F7" s="180"/>
      <c r="G7" s="180"/>
      <c r="H7" s="180"/>
      <c r="I7" s="180"/>
      <c r="J7" s="180"/>
      <c r="K7" s="180"/>
    </row>
    <row r="8" spans="1:11" ht="15.75" thickBot="1" x14ac:dyDescent="0.3">
      <c r="B8" s="178">
        <v>0.15</v>
      </c>
      <c r="C8" s="179"/>
      <c r="D8" s="180"/>
      <c r="E8" s="180"/>
      <c r="F8" s="180"/>
      <c r="G8" s="180"/>
      <c r="H8" s="180"/>
      <c r="I8" s="180"/>
      <c r="J8" s="180"/>
      <c r="K8" s="180"/>
    </row>
    <row r="9" spans="1:11" ht="15.75" thickBot="1" x14ac:dyDescent="0.3">
      <c r="B9" s="178">
        <v>0.2</v>
      </c>
      <c r="C9" s="179"/>
      <c r="D9" s="180"/>
      <c r="E9" s="180"/>
      <c r="F9" s="180"/>
      <c r="G9" s="180"/>
      <c r="H9" s="180"/>
      <c r="I9" s="180"/>
      <c r="J9" s="180"/>
      <c r="K9" s="180"/>
    </row>
    <row r="10" spans="1:11" ht="15.75" thickBot="1" x14ac:dyDescent="0.3">
      <c r="B10" s="178">
        <v>0.25</v>
      </c>
      <c r="C10" s="179"/>
      <c r="D10" s="180"/>
      <c r="E10" s="180"/>
      <c r="F10" s="180"/>
      <c r="G10" s="180"/>
      <c r="H10" s="180"/>
      <c r="I10" s="180"/>
      <c r="J10" s="180"/>
      <c r="K10" s="180"/>
    </row>
    <row r="11" spans="1:11" ht="15.75" thickBot="1" x14ac:dyDescent="0.3">
      <c r="B11" s="178">
        <v>0.3</v>
      </c>
      <c r="C11" s="179"/>
      <c r="D11" s="180"/>
      <c r="E11" s="180"/>
      <c r="F11" s="180"/>
      <c r="G11" s="180"/>
      <c r="H11" s="180"/>
      <c r="I11" s="180"/>
      <c r="J11" s="180"/>
      <c r="K11" s="180"/>
    </row>
    <row r="12" spans="1:11" ht="15.75" thickBot="1" x14ac:dyDescent="0.3">
      <c r="B12" s="178">
        <v>0.35</v>
      </c>
      <c r="C12" s="179"/>
      <c r="D12" s="180"/>
      <c r="E12" s="181"/>
      <c r="F12" s="180"/>
      <c r="G12" s="180"/>
      <c r="H12" s="180"/>
      <c r="I12" s="180"/>
      <c r="J12" s="180"/>
      <c r="K12" s="180"/>
    </row>
    <row r="13" spans="1:11" ht="15.75" thickBot="1" x14ac:dyDescent="0.3">
      <c r="B13" s="178">
        <v>0.4</v>
      </c>
      <c r="C13" s="179"/>
      <c r="D13" s="180"/>
      <c r="E13" s="181"/>
      <c r="F13" s="180"/>
      <c r="G13" s="180"/>
      <c r="H13" s="180"/>
      <c r="I13" s="180"/>
      <c r="J13" s="180"/>
      <c r="K13" s="180"/>
    </row>
    <row r="14" spans="1:11" ht="15.75" thickBot="1" x14ac:dyDescent="0.3">
      <c r="B14" s="178">
        <v>0.45</v>
      </c>
      <c r="C14" s="179"/>
      <c r="D14" s="180"/>
      <c r="E14" s="181"/>
      <c r="F14" s="180"/>
      <c r="G14" s="180"/>
      <c r="H14" s="180"/>
      <c r="I14" s="180"/>
      <c r="J14" s="180"/>
      <c r="K14" s="180"/>
    </row>
    <row r="15" spans="1:11" ht="15.75" thickBot="1" x14ac:dyDescent="0.3">
      <c r="B15" s="178">
        <v>0.5</v>
      </c>
      <c r="C15" s="179"/>
      <c r="D15" s="180"/>
      <c r="E15" s="181"/>
      <c r="F15" s="180"/>
      <c r="G15" s="180"/>
      <c r="H15" s="180"/>
      <c r="I15" s="180"/>
      <c r="J15" s="180"/>
      <c r="K15" s="180"/>
    </row>
    <row r="16" spans="1:11" ht="15.75" thickBot="1" x14ac:dyDescent="0.3">
      <c r="B16" s="178">
        <v>0.55000000000000004</v>
      </c>
      <c r="C16" s="179"/>
      <c r="D16" s="180"/>
      <c r="E16" s="181"/>
      <c r="F16" s="180"/>
      <c r="G16" s="180"/>
      <c r="H16" s="180"/>
      <c r="I16" s="180"/>
      <c r="J16" s="180"/>
      <c r="K16" s="180"/>
    </row>
    <row r="17" spans="2:11" ht="15.75" thickBot="1" x14ac:dyDescent="0.3">
      <c r="B17" s="178">
        <v>0.6</v>
      </c>
      <c r="C17" s="179"/>
      <c r="D17" s="180"/>
      <c r="E17" s="181"/>
      <c r="F17" s="180"/>
      <c r="G17" s="180"/>
      <c r="H17" s="180"/>
      <c r="I17" s="180"/>
      <c r="J17" s="180"/>
      <c r="K17" s="180"/>
    </row>
    <row r="18" spans="2:11" ht="15.75" thickBot="1" x14ac:dyDescent="0.3">
      <c r="B18" s="178">
        <v>0.65</v>
      </c>
      <c r="C18" s="179"/>
      <c r="D18" s="180"/>
      <c r="E18" s="181"/>
      <c r="F18" s="180"/>
      <c r="G18" s="181"/>
      <c r="H18" s="181"/>
      <c r="I18" s="181"/>
      <c r="J18" s="181"/>
      <c r="K18" s="181"/>
    </row>
    <row r="19" spans="2:11" ht="15.75" thickBot="1" x14ac:dyDescent="0.3">
      <c r="B19" s="178">
        <v>0.7</v>
      </c>
      <c r="C19" s="179"/>
      <c r="D19" s="180"/>
      <c r="E19" s="181"/>
      <c r="F19" s="180"/>
      <c r="G19" s="181"/>
      <c r="H19" s="181"/>
      <c r="I19" s="181"/>
      <c r="J19" s="181"/>
      <c r="K19" s="181"/>
    </row>
    <row r="20" spans="2:11" ht="15.75" thickBot="1" x14ac:dyDescent="0.3">
      <c r="B20" s="178">
        <f>B19+10%</f>
        <v>0.79999999999999993</v>
      </c>
      <c r="C20" s="179"/>
      <c r="D20" s="180"/>
      <c r="E20" s="181"/>
      <c r="F20" s="180"/>
      <c r="G20" s="181"/>
      <c r="H20" s="181"/>
      <c r="I20" s="181"/>
      <c r="J20" s="181"/>
      <c r="K20" s="181"/>
    </row>
    <row r="21" spans="2:11" ht="15.75" thickBot="1" x14ac:dyDescent="0.3">
      <c r="B21" s="178">
        <f t="shared" ref="B21:B22" si="0">B20+10%</f>
        <v>0.89999999999999991</v>
      </c>
      <c r="C21" s="179"/>
      <c r="D21" s="180"/>
      <c r="E21" s="181"/>
      <c r="F21" s="180"/>
      <c r="G21" s="181"/>
      <c r="H21" s="181"/>
      <c r="I21" s="181"/>
      <c r="J21" s="181"/>
      <c r="K21" s="181"/>
    </row>
    <row r="22" spans="2:11" ht="15.75" thickBot="1" x14ac:dyDescent="0.3">
      <c r="B22" s="178">
        <f t="shared" si="0"/>
        <v>0.99999999999999989</v>
      </c>
      <c r="C22" s="179"/>
      <c r="D22" s="180"/>
      <c r="E22" s="181"/>
      <c r="F22" s="180"/>
      <c r="G22" s="181"/>
      <c r="H22" s="181"/>
      <c r="I22" s="181"/>
      <c r="J22" s="181"/>
      <c r="K22" s="181"/>
    </row>
    <row r="23" spans="2:11" ht="23.25" thickBot="1" x14ac:dyDescent="0.3">
      <c r="B23" s="182" t="s">
        <v>67</v>
      </c>
      <c r="C23" s="183" t="s">
        <v>218</v>
      </c>
      <c r="D23" s="184"/>
      <c r="E23" s="184"/>
      <c r="F23" s="184"/>
      <c r="G23" s="184"/>
      <c r="H23" s="184"/>
      <c r="I23" s="184"/>
      <c r="J23" s="184"/>
      <c r="K23" s="184"/>
    </row>
    <row r="25" spans="2:11" ht="15.75" thickBot="1" x14ac:dyDescent="0.3">
      <c r="B25" s="177" t="s">
        <v>235</v>
      </c>
    </row>
    <row r="26" spans="2:11" x14ac:dyDescent="0.25">
      <c r="B26" s="177"/>
      <c r="D26" s="331" t="s">
        <v>58</v>
      </c>
      <c r="E26" s="331" t="s">
        <v>59</v>
      </c>
      <c r="F26" s="331" t="s">
        <v>60</v>
      </c>
      <c r="G26" s="331" t="s">
        <v>61</v>
      </c>
      <c r="H26" s="3" t="s">
        <v>62</v>
      </c>
      <c r="I26" s="3" t="s">
        <v>64</v>
      </c>
      <c r="J26" s="3" t="s">
        <v>65</v>
      </c>
      <c r="K26" s="3" t="s">
        <v>66</v>
      </c>
    </row>
    <row r="27" spans="2:11" ht="28.5" customHeight="1" x14ac:dyDescent="0.25">
      <c r="B27" s="177"/>
      <c r="D27" s="332"/>
      <c r="E27" s="332"/>
      <c r="F27" s="332"/>
      <c r="G27" s="332"/>
      <c r="H27" s="185" t="s">
        <v>63</v>
      </c>
      <c r="I27" s="185" t="s">
        <v>63</v>
      </c>
      <c r="J27" s="185" t="s">
        <v>63</v>
      </c>
      <c r="K27" s="185" t="s">
        <v>63</v>
      </c>
    </row>
    <row r="28" spans="2:11" x14ac:dyDescent="0.25">
      <c r="B28" s="186" t="s">
        <v>219</v>
      </c>
      <c r="C28" s="187"/>
      <c r="D28" s="188">
        <f>E28/1.055</f>
        <v>0</v>
      </c>
      <c r="E28" s="188">
        <f>F28+G28</f>
        <v>0</v>
      </c>
      <c r="F28" s="188"/>
      <c r="G28" s="188">
        <f>SUM(H28:K28)</f>
        <v>0</v>
      </c>
      <c r="H28" s="188"/>
      <c r="I28" s="188"/>
      <c r="J28" s="188"/>
      <c r="K28" s="188"/>
    </row>
    <row r="29" spans="2:11" x14ac:dyDescent="0.25">
      <c r="B29" s="192" t="s">
        <v>220</v>
      </c>
    </row>
    <row r="30" spans="2:11" ht="28.15" customHeight="1" x14ac:dyDescent="0.25">
      <c r="B30" s="330" t="s">
        <v>221</v>
      </c>
      <c r="C30" s="330"/>
      <c r="D30" s="189"/>
      <c r="E30" s="189"/>
      <c r="F30" s="189"/>
      <c r="G30" s="189"/>
      <c r="H30" s="189"/>
      <c r="I30" s="189"/>
    </row>
    <row r="31" spans="2:11" ht="39.6" customHeight="1" x14ac:dyDescent="0.25">
      <c r="B31" s="330" t="s">
        <v>222</v>
      </c>
      <c r="C31" s="330"/>
      <c r="D31" s="190" t="s">
        <v>223</v>
      </c>
      <c r="E31" s="190" t="s">
        <v>224</v>
      </c>
      <c r="F31" s="190" t="s">
        <v>225</v>
      </c>
      <c r="G31" s="190" t="s">
        <v>225</v>
      </c>
      <c r="H31" s="190" t="s">
        <v>226</v>
      </c>
      <c r="I31" s="190" t="s">
        <v>55</v>
      </c>
    </row>
    <row r="32" spans="2:11" x14ac:dyDescent="0.25">
      <c r="B32" s="330" t="s">
        <v>227</v>
      </c>
      <c r="C32" s="330"/>
      <c r="D32" s="189"/>
      <c r="E32" s="189"/>
      <c r="F32" s="189"/>
      <c r="G32" s="189"/>
      <c r="H32" s="189"/>
      <c r="I32" s="189"/>
    </row>
    <row r="33" spans="2:9" x14ac:dyDescent="0.25">
      <c r="B33" s="330" t="s">
        <v>228</v>
      </c>
      <c r="C33" s="330"/>
      <c r="D33" s="189"/>
      <c r="E33" s="189"/>
      <c r="F33" s="189"/>
      <c r="G33" s="189"/>
      <c r="H33" s="189"/>
      <c r="I33" s="189"/>
    </row>
    <row r="34" spans="2:9" ht="25.5" x14ac:dyDescent="0.25">
      <c r="B34" s="330" t="s">
        <v>229</v>
      </c>
      <c r="C34" s="191" t="s">
        <v>230</v>
      </c>
      <c r="D34" s="189"/>
      <c r="E34" s="189"/>
      <c r="F34" s="189"/>
      <c r="G34" s="189"/>
      <c r="H34" s="189"/>
      <c r="I34" s="189"/>
    </row>
    <row r="35" spans="2:9" ht="25.5" x14ac:dyDescent="0.25">
      <c r="B35" s="330"/>
      <c r="C35" s="191" t="s">
        <v>231</v>
      </c>
      <c r="D35" s="189"/>
      <c r="E35" s="189"/>
      <c r="F35" s="189"/>
      <c r="G35" s="189"/>
      <c r="H35" s="189"/>
      <c r="I35" s="189"/>
    </row>
    <row r="36" spans="2:9" ht="70.900000000000006" customHeight="1" x14ac:dyDescent="0.25">
      <c r="B36" s="330"/>
      <c r="C36" s="191" t="s">
        <v>232</v>
      </c>
      <c r="D36" s="189"/>
      <c r="E36" s="189"/>
      <c r="F36" s="189"/>
      <c r="G36" s="189"/>
      <c r="H36" s="189"/>
      <c r="I36" s="189"/>
    </row>
  </sheetData>
  <mergeCells count="15">
    <mergeCell ref="F26:F27"/>
    <mergeCell ref="G26:G27"/>
    <mergeCell ref="B30:C30"/>
    <mergeCell ref="B31:C31"/>
    <mergeCell ref="B3:B4"/>
    <mergeCell ref="C3:C4"/>
    <mergeCell ref="D3:D4"/>
    <mergeCell ref="E3:E4"/>
    <mergeCell ref="F3:F4"/>
    <mergeCell ref="G3:G4"/>
    <mergeCell ref="B32:C32"/>
    <mergeCell ref="B33:C33"/>
    <mergeCell ref="B34:B36"/>
    <mergeCell ref="D26:D27"/>
    <mergeCell ref="E26:E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0"/>
  <sheetViews>
    <sheetView zoomScale="90" zoomScaleNormal="90" workbookViewId="0">
      <selection activeCell="L6" sqref="L6"/>
    </sheetView>
  </sheetViews>
  <sheetFormatPr baseColWidth="10" defaultColWidth="9.140625" defaultRowHeight="15" x14ac:dyDescent="0.25"/>
  <cols>
    <col min="1" max="1" width="57.140625" style="11" customWidth="1"/>
    <col min="2" max="26" width="5.7109375" customWidth="1"/>
  </cols>
  <sheetData>
    <row r="1" spans="1:26" s="56" customFormat="1" ht="15.75" x14ac:dyDescent="0.25">
      <c r="A1" s="56" t="s">
        <v>319</v>
      </c>
    </row>
    <row r="2" spans="1:26" x14ac:dyDescent="0.25">
      <c r="A2" s="23" t="s">
        <v>175</v>
      </c>
      <c r="B2" s="22"/>
      <c r="C2" s="22"/>
      <c r="D2" s="22"/>
      <c r="E2" s="22"/>
      <c r="F2" s="22"/>
      <c r="G2" s="22"/>
      <c r="H2" s="22"/>
      <c r="I2" s="22"/>
      <c r="J2" s="22"/>
      <c r="K2" s="22"/>
      <c r="L2" s="22"/>
      <c r="M2" s="22"/>
      <c r="N2" s="22"/>
      <c r="O2" s="22"/>
      <c r="P2" s="22"/>
      <c r="Q2" s="22"/>
      <c r="R2" s="22"/>
      <c r="S2" s="22"/>
      <c r="T2" s="22"/>
      <c r="U2" s="22"/>
      <c r="V2" s="22"/>
      <c r="W2" s="22"/>
      <c r="X2" s="22"/>
      <c r="Y2" s="22"/>
      <c r="Z2" s="22"/>
    </row>
    <row r="3" spans="1:26" x14ac:dyDescent="0.25">
      <c r="A3" s="23" t="s">
        <v>177</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176</v>
      </c>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3" t="s">
        <v>178</v>
      </c>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46" t="s">
        <v>250</v>
      </c>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47" t="s">
        <v>179</v>
      </c>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148" t="s">
        <v>110</v>
      </c>
      <c r="B8" s="22"/>
      <c r="C8" s="22"/>
      <c r="D8" s="22"/>
      <c r="E8" s="22"/>
      <c r="F8" s="22"/>
      <c r="G8" s="22"/>
      <c r="H8" s="22"/>
      <c r="I8" s="22"/>
      <c r="J8" s="22"/>
      <c r="K8" s="22"/>
      <c r="L8" s="22"/>
      <c r="M8" s="22"/>
      <c r="N8" s="22"/>
      <c r="O8" s="22"/>
      <c r="P8" s="22"/>
      <c r="Q8" s="22"/>
      <c r="R8" s="22"/>
      <c r="S8" s="22"/>
      <c r="T8" s="22"/>
      <c r="U8" s="22"/>
      <c r="V8" s="22"/>
      <c r="W8" s="22"/>
      <c r="X8" s="22"/>
      <c r="Y8" s="22"/>
      <c r="Z8" s="22"/>
    </row>
    <row r="9" spans="1:26" ht="15.75" thickBot="1" x14ac:dyDescent="0.3">
      <c r="A9" s="23"/>
      <c r="B9" s="22"/>
      <c r="C9" s="22"/>
      <c r="D9" s="22"/>
      <c r="E9" s="22"/>
      <c r="F9" s="22"/>
      <c r="G9" s="22"/>
      <c r="H9" s="22"/>
      <c r="I9" s="22"/>
      <c r="J9" s="22"/>
      <c r="K9" s="22"/>
      <c r="L9" s="22"/>
      <c r="M9" s="22"/>
      <c r="N9" s="22"/>
      <c r="O9" s="22"/>
      <c r="P9" s="22"/>
      <c r="Q9" s="22"/>
      <c r="R9" s="22"/>
      <c r="S9" s="22"/>
      <c r="T9" s="22"/>
      <c r="U9" s="22"/>
      <c r="V9" s="22"/>
      <c r="W9" s="22"/>
      <c r="X9" s="22"/>
      <c r="Y9" s="22"/>
      <c r="Z9" s="22"/>
    </row>
    <row r="10" spans="1:26" s="12" customFormat="1" ht="15.75" thickBot="1" x14ac:dyDescent="0.3">
      <c r="A10" s="24" t="s">
        <v>111</v>
      </c>
      <c r="B10" s="39">
        <v>1</v>
      </c>
      <c r="C10" s="39">
        <v>2</v>
      </c>
      <c r="D10" s="39">
        <v>3</v>
      </c>
      <c r="E10" s="39">
        <v>4</v>
      </c>
      <c r="F10" s="39">
        <v>5</v>
      </c>
      <c r="G10" s="39">
        <v>6</v>
      </c>
      <c r="H10" s="39">
        <v>7</v>
      </c>
      <c r="I10" s="39">
        <v>8</v>
      </c>
      <c r="J10" s="39">
        <v>9</v>
      </c>
      <c r="K10" s="39">
        <v>10</v>
      </c>
      <c r="L10" s="39">
        <v>11</v>
      </c>
      <c r="M10" s="39">
        <v>12</v>
      </c>
      <c r="N10" s="39">
        <v>13</v>
      </c>
      <c r="O10" s="39">
        <v>14</v>
      </c>
      <c r="P10" s="39">
        <v>15</v>
      </c>
      <c r="Q10" s="39">
        <v>16</v>
      </c>
      <c r="R10" s="39">
        <v>17</v>
      </c>
      <c r="S10" s="39">
        <v>18</v>
      </c>
      <c r="T10" s="39">
        <v>19</v>
      </c>
      <c r="U10" s="39">
        <v>20</v>
      </c>
      <c r="V10" s="39">
        <v>21</v>
      </c>
      <c r="W10" s="39">
        <v>22</v>
      </c>
      <c r="X10" s="39">
        <v>23</v>
      </c>
      <c r="Y10" s="39">
        <v>24</v>
      </c>
      <c r="Z10" s="40">
        <v>25</v>
      </c>
    </row>
    <row r="11" spans="1:26" s="2" customFormat="1" x14ac:dyDescent="0.25">
      <c r="A11" s="25" t="s">
        <v>184</v>
      </c>
      <c r="B11" s="41"/>
      <c r="C11" s="42"/>
      <c r="D11" s="42"/>
      <c r="E11" s="42"/>
      <c r="F11" s="42"/>
      <c r="G11" s="42"/>
      <c r="H11" s="42"/>
      <c r="I11" s="42"/>
      <c r="J11" s="42"/>
      <c r="K11" s="42"/>
      <c r="L11" s="42"/>
      <c r="M11" s="42"/>
      <c r="N11" s="42"/>
      <c r="O11" s="42"/>
      <c r="P11" s="42"/>
      <c r="Q11" s="42"/>
      <c r="R11" s="42"/>
      <c r="S11" s="42"/>
      <c r="T11" s="42"/>
      <c r="U11" s="42"/>
      <c r="V11" s="42"/>
      <c r="W11" s="42"/>
      <c r="X11" s="42"/>
      <c r="Y11" s="42"/>
      <c r="Z11" s="43"/>
    </row>
    <row r="12" spans="1:26" s="2" customFormat="1" ht="72.75" customHeight="1" x14ac:dyDescent="0.25">
      <c r="A12" s="26" t="s">
        <v>180</v>
      </c>
      <c r="B12" s="44"/>
      <c r="C12" s="45"/>
      <c r="D12" s="45"/>
      <c r="E12" s="45"/>
      <c r="F12" s="45"/>
      <c r="G12" s="45"/>
      <c r="H12" s="45"/>
      <c r="I12" s="45"/>
      <c r="J12" s="45"/>
      <c r="K12" s="45"/>
      <c r="L12" s="45"/>
      <c r="M12" s="45"/>
      <c r="N12" s="45"/>
      <c r="O12" s="45"/>
      <c r="P12" s="45"/>
      <c r="Q12" s="45"/>
      <c r="R12" s="45"/>
      <c r="S12" s="45"/>
      <c r="T12" s="45"/>
      <c r="U12" s="45"/>
      <c r="V12" s="45"/>
      <c r="W12" s="45"/>
      <c r="X12" s="45"/>
      <c r="Y12" s="45"/>
      <c r="Z12" s="46"/>
    </row>
    <row r="13" spans="1:26" s="2" customFormat="1" x14ac:dyDescent="0.25">
      <c r="A13" s="26"/>
      <c r="B13" s="44"/>
      <c r="C13" s="45"/>
      <c r="D13" s="45"/>
      <c r="E13" s="45"/>
      <c r="F13" s="45"/>
      <c r="G13" s="45"/>
      <c r="H13" s="45"/>
      <c r="I13" s="45"/>
      <c r="J13" s="45"/>
      <c r="K13" s="45"/>
      <c r="L13" s="45"/>
      <c r="M13" s="45"/>
      <c r="N13" s="45"/>
      <c r="O13" s="45"/>
      <c r="P13" s="45"/>
      <c r="Q13" s="45"/>
      <c r="R13" s="45"/>
      <c r="S13" s="45"/>
      <c r="T13" s="45"/>
      <c r="U13" s="45"/>
      <c r="V13" s="45"/>
      <c r="W13" s="45"/>
      <c r="X13" s="45"/>
      <c r="Y13" s="45"/>
      <c r="Z13" s="46"/>
    </row>
    <row r="14" spans="1:26" s="2" customFormat="1" ht="28.5" x14ac:dyDescent="0.25">
      <c r="A14" s="26" t="s">
        <v>215</v>
      </c>
      <c r="B14" s="44"/>
      <c r="C14" s="45"/>
      <c r="D14" s="45"/>
      <c r="E14" s="45"/>
      <c r="F14" s="45"/>
      <c r="G14" s="45"/>
      <c r="H14" s="45"/>
      <c r="I14" s="45"/>
      <c r="J14" s="45"/>
      <c r="K14" s="45"/>
      <c r="L14" s="45"/>
      <c r="M14" s="45"/>
      <c r="N14" s="45"/>
      <c r="O14" s="45"/>
      <c r="P14" s="45"/>
      <c r="Q14" s="45"/>
      <c r="R14" s="45"/>
      <c r="S14" s="45"/>
      <c r="T14" s="45"/>
      <c r="U14" s="45"/>
      <c r="V14" s="45"/>
      <c r="W14" s="45"/>
      <c r="X14" s="45"/>
      <c r="Y14" s="45"/>
      <c r="Z14" s="46"/>
    </row>
    <row r="15" spans="1:26" s="2" customFormat="1" x14ac:dyDescent="0.25">
      <c r="A15" s="26" t="s">
        <v>181</v>
      </c>
      <c r="B15" s="44"/>
      <c r="C15" s="45"/>
      <c r="D15" s="45"/>
      <c r="E15" s="45"/>
      <c r="F15" s="45"/>
      <c r="G15" s="45"/>
      <c r="H15" s="45"/>
      <c r="I15" s="45"/>
      <c r="J15" s="45"/>
      <c r="K15" s="45"/>
      <c r="L15" s="45"/>
      <c r="M15" s="45"/>
      <c r="N15" s="45"/>
      <c r="O15" s="45"/>
      <c r="P15" s="45"/>
      <c r="Q15" s="45"/>
      <c r="R15" s="45"/>
      <c r="S15" s="45"/>
      <c r="T15" s="45"/>
      <c r="U15" s="45"/>
      <c r="V15" s="45"/>
      <c r="W15" s="45"/>
      <c r="X15" s="45"/>
      <c r="Y15" s="45"/>
      <c r="Z15" s="46"/>
    </row>
    <row r="16" spans="1:26" s="2" customFormat="1" x14ac:dyDescent="0.25">
      <c r="A16" s="27" t="s">
        <v>112</v>
      </c>
      <c r="B16" s="45">
        <f t="shared" ref="B16:Z16" si="0">B14*B15</f>
        <v>0</v>
      </c>
      <c r="C16" s="45">
        <f t="shared" si="0"/>
        <v>0</v>
      </c>
      <c r="D16" s="45">
        <f t="shared" si="0"/>
        <v>0</v>
      </c>
      <c r="E16" s="45">
        <f t="shared" si="0"/>
        <v>0</v>
      </c>
      <c r="F16" s="45">
        <f t="shared" si="0"/>
        <v>0</v>
      </c>
      <c r="G16" s="45">
        <f t="shared" si="0"/>
        <v>0</v>
      </c>
      <c r="H16" s="45">
        <f t="shared" si="0"/>
        <v>0</v>
      </c>
      <c r="I16" s="45">
        <f t="shared" si="0"/>
        <v>0</v>
      </c>
      <c r="J16" s="45">
        <f t="shared" si="0"/>
        <v>0</v>
      </c>
      <c r="K16" s="45">
        <f t="shared" si="0"/>
        <v>0</v>
      </c>
      <c r="L16" s="45">
        <f t="shared" si="0"/>
        <v>0</v>
      </c>
      <c r="M16" s="45">
        <f t="shared" si="0"/>
        <v>0</v>
      </c>
      <c r="N16" s="45">
        <f t="shared" si="0"/>
        <v>0</v>
      </c>
      <c r="O16" s="45">
        <f t="shared" si="0"/>
        <v>0</v>
      </c>
      <c r="P16" s="45">
        <f t="shared" si="0"/>
        <v>0</v>
      </c>
      <c r="Q16" s="45">
        <f t="shared" si="0"/>
        <v>0</v>
      </c>
      <c r="R16" s="45">
        <f t="shared" si="0"/>
        <v>0</v>
      </c>
      <c r="S16" s="45">
        <f t="shared" si="0"/>
        <v>0</v>
      </c>
      <c r="T16" s="45">
        <f t="shared" si="0"/>
        <v>0</v>
      </c>
      <c r="U16" s="45">
        <f t="shared" si="0"/>
        <v>0</v>
      </c>
      <c r="V16" s="45">
        <f t="shared" si="0"/>
        <v>0</v>
      </c>
      <c r="W16" s="45">
        <f t="shared" si="0"/>
        <v>0</v>
      </c>
      <c r="X16" s="45">
        <f t="shared" si="0"/>
        <v>0</v>
      </c>
      <c r="Y16" s="45">
        <f t="shared" si="0"/>
        <v>0</v>
      </c>
      <c r="Z16" s="46">
        <f t="shared" si="0"/>
        <v>0</v>
      </c>
    </row>
    <row r="17" spans="1:26" s="2" customFormat="1" x14ac:dyDescent="0.25">
      <c r="A17" s="26"/>
      <c r="B17" s="45"/>
      <c r="C17" s="45"/>
      <c r="D17" s="45"/>
      <c r="E17" s="45"/>
      <c r="F17" s="45"/>
      <c r="G17" s="45"/>
      <c r="H17" s="45"/>
      <c r="I17" s="45"/>
      <c r="J17" s="45"/>
      <c r="K17" s="45"/>
      <c r="L17" s="45"/>
      <c r="M17" s="45"/>
      <c r="N17" s="45"/>
      <c r="O17" s="45"/>
      <c r="P17" s="45"/>
      <c r="Q17" s="45"/>
      <c r="R17" s="45"/>
      <c r="S17" s="45"/>
      <c r="T17" s="45"/>
      <c r="U17" s="45"/>
      <c r="V17" s="45"/>
      <c r="W17" s="45"/>
      <c r="X17" s="45"/>
      <c r="Y17" s="45"/>
      <c r="Z17" s="46"/>
    </row>
    <row r="18" spans="1:26" s="2" customFormat="1" x14ac:dyDescent="0.25">
      <c r="A18" s="26" t="s">
        <v>113</v>
      </c>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s="2" customFormat="1" x14ac:dyDescent="0.25">
      <c r="A19" s="26" t="s">
        <v>114</v>
      </c>
      <c r="B19" s="45"/>
      <c r="C19" s="45"/>
      <c r="D19" s="45"/>
      <c r="E19" s="45"/>
      <c r="F19" s="45"/>
      <c r="G19" s="45"/>
      <c r="H19" s="45"/>
      <c r="I19" s="45"/>
      <c r="J19" s="45"/>
      <c r="K19" s="45"/>
      <c r="L19" s="45"/>
      <c r="M19" s="45"/>
      <c r="N19" s="45"/>
      <c r="O19" s="45"/>
      <c r="P19" s="45"/>
      <c r="Q19" s="45"/>
      <c r="R19" s="45"/>
      <c r="S19" s="45"/>
      <c r="T19" s="45"/>
      <c r="U19" s="45"/>
      <c r="V19" s="45"/>
      <c r="W19" s="45"/>
      <c r="X19" s="45"/>
      <c r="Y19" s="45"/>
      <c r="Z19" s="46"/>
    </row>
    <row r="20" spans="1:26" s="2" customFormat="1" x14ac:dyDescent="0.25">
      <c r="A20" s="26" t="s">
        <v>115</v>
      </c>
      <c r="B20" s="45"/>
      <c r="C20" s="45"/>
      <c r="D20" s="45"/>
      <c r="E20" s="45"/>
      <c r="F20" s="45"/>
      <c r="G20" s="45"/>
      <c r="H20" s="45"/>
      <c r="I20" s="45"/>
      <c r="J20" s="45"/>
      <c r="K20" s="45"/>
      <c r="L20" s="45"/>
      <c r="M20" s="45"/>
      <c r="N20" s="45"/>
      <c r="O20" s="45"/>
      <c r="P20" s="45"/>
      <c r="Q20" s="45"/>
      <c r="R20" s="45"/>
      <c r="S20" s="45"/>
      <c r="T20" s="45"/>
      <c r="U20" s="45"/>
      <c r="V20" s="45"/>
      <c r="W20" s="45"/>
      <c r="X20" s="45"/>
      <c r="Y20" s="45"/>
      <c r="Z20" s="47"/>
    </row>
    <row r="21" spans="1:26" s="2" customFormat="1" x14ac:dyDescent="0.25">
      <c r="A21" s="26" t="s">
        <v>116</v>
      </c>
      <c r="B21" s="45"/>
      <c r="C21" s="45"/>
      <c r="D21" s="45"/>
      <c r="E21" s="45"/>
      <c r="F21" s="45"/>
      <c r="G21" s="45"/>
      <c r="H21" s="45"/>
      <c r="I21" s="45"/>
      <c r="J21" s="45"/>
      <c r="K21" s="45"/>
      <c r="L21" s="45"/>
      <c r="M21" s="45"/>
      <c r="N21" s="45"/>
      <c r="O21" s="45"/>
      <c r="P21" s="45"/>
      <c r="Q21" s="45"/>
      <c r="R21" s="45"/>
      <c r="S21" s="45"/>
      <c r="T21" s="45"/>
      <c r="U21" s="45"/>
      <c r="V21" s="45"/>
      <c r="W21" s="45"/>
      <c r="X21" s="45"/>
      <c r="Y21" s="45"/>
      <c r="Z21" s="47"/>
    </row>
    <row r="22" spans="1:26" s="2" customFormat="1" x14ac:dyDescent="0.25">
      <c r="A22" s="26" t="s">
        <v>117</v>
      </c>
      <c r="B22" s="45"/>
      <c r="C22" s="45"/>
      <c r="D22" s="45"/>
      <c r="E22" s="45"/>
      <c r="F22" s="45"/>
      <c r="G22" s="45"/>
      <c r="H22" s="45"/>
      <c r="I22" s="45"/>
      <c r="J22" s="45"/>
      <c r="K22" s="45"/>
      <c r="L22" s="45"/>
      <c r="M22" s="45"/>
      <c r="N22" s="45"/>
      <c r="O22" s="45"/>
      <c r="P22" s="45"/>
      <c r="Q22" s="45"/>
      <c r="R22" s="45"/>
      <c r="S22" s="45"/>
      <c r="T22" s="45"/>
      <c r="U22" s="45"/>
      <c r="V22" s="45"/>
      <c r="W22" s="45"/>
      <c r="X22" s="45"/>
      <c r="Y22" s="45"/>
      <c r="Z22" s="47"/>
    </row>
    <row r="23" spans="1:26" s="2" customFormat="1" x14ac:dyDescent="0.25">
      <c r="A23" s="26" t="s">
        <v>118</v>
      </c>
      <c r="B23" s="45"/>
      <c r="C23" s="45"/>
      <c r="D23" s="45"/>
      <c r="E23" s="45"/>
      <c r="F23" s="45"/>
      <c r="G23" s="45"/>
      <c r="H23" s="45"/>
      <c r="I23" s="45"/>
      <c r="J23" s="45"/>
      <c r="K23" s="45"/>
      <c r="L23" s="45"/>
      <c r="M23" s="45"/>
      <c r="N23" s="45"/>
      <c r="O23" s="45"/>
      <c r="P23" s="45"/>
      <c r="Q23" s="45"/>
      <c r="R23" s="45"/>
      <c r="S23" s="45"/>
      <c r="T23" s="45"/>
      <c r="U23" s="45"/>
      <c r="V23" s="45"/>
      <c r="W23" s="45"/>
      <c r="X23" s="45"/>
      <c r="Y23" s="45"/>
      <c r="Z23" s="47"/>
    </row>
    <row r="24" spans="1:26" s="2" customFormat="1" x14ac:dyDescent="0.25">
      <c r="A24" s="26" t="s">
        <v>119</v>
      </c>
      <c r="B24" s="45"/>
      <c r="C24" s="45"/>
      <c r="D24" s="45"/>
      <c r="E24" s="45"/>
      <c r="F24" s="45"/>
      <c r="G24" s="45"/>
      <c r="H24" s="45"/>
      <c r="I24" s="45"/>
      <c r="J24" s="45"/>
      <c r="K24" s="45"/>
      <c r="L24" s="45"/>
      <c r="M24" s="45"/>
      <c r="N24" s="45"/>
      <c r="O24" s="45"/>
      <c r="P24" s="45"/>
      <c r="Q24" s="45"/>
      <c r="R24" s="45"/>
      <c r="S24" s="45"/>
      <c r="T24" s="45"/>
      <c r="U24" s="45"/>
      <c r="V24" s="45"/>
      <c r="W24" s="45"/>
      <c r="X24" s="45"/>
      <c r="Y24" s="45"/>
      <c r="Z24" s="47"/>
    </row>
    <row r="25" spans="1:26" s="2" customFormat="1" x14ac:dyDescent="0.25">
      <c r="A25" s="26"/>
      <c r="B25" s="45"/>
      <c r="C25" s="45"/>
      <c r="D25" s="45"/>
      <c r="E25" s="45"/>
      <c r="F25" s="45"/>
      <c r="G25" s="45"/>
      <c r="H25" s="45"/>
      <c r="I25" s="45"/>
      <c r="J25" s="45"/>
      <c r="K25" s="45"/>
      <c r="L25" s="45"/>
      <c r="M25" s="45"/>
      <c r="N25" s="45"/>
      <c r="O25" s="45"/>
      <c r="P25" s="45"/>
      <c r="Q25" s="45"/>
      <c r="R25" s="45"/>
      <c r="S25" s="45"/>
      <c r="T25" s="45"/>
      <c r="U25" s="45"/>
      <c r="V25" s="45"/>
      <c r="W25" s="45"/>
      <c r="X25" s="45"/>
      <c r="Y25" s="45"/>
      <c r="Z25" s="47"/>
    </row>
    <row r="26" spans="1:26" s="2" customFormat="1" x14ac:dyDescent="0.25">
      <c r="A26" s="27" t="s">
        <v>120</v>
      </c>
      <c r="B26" s="45">
        <f>B18*B19</f>
        <v>0</v>
      </c>
      <c r="C26" s="45">
        <f t="shared" ref="C26:Z26" si="1">C18*C19</f>
        <v>0</v>
      </c>
      <c r="D26" s="45">
        <f t="shared" si="1"/>
        <v>0</v>
      </c>
      <c r="E26" s="45">
        <f t="shared" si="1"/>
        <v>0</v>
      </c>
      <c r="F26" s="45">
        <f t="shared" si="1"/>
        <v>0</v>
      </c>
      <c r="G26" s="45">
        <f t="shared" si="1"/>
        <v>0</v>
      </c>
      <c r="H26" s="45">
        <f t="shared" si="1"/>
        <v>0</v>
      </c>
      <c r="I26" s="45">
        <f t="shared" si="1"/>
        <v>0</v>
      </c>
      <c r="J26" s="45">
        <f t="shared" si="1"/>
        <v>0</v>
      </c>
      <c r="K26" s="45">
        <f t="shared" si="1"/>
        <v>0</v>
      </c>
      <c r="L26" s="45">
        <f t="shared" si="1"/>
        <v>0</v>
      </c>
      <c r="M26" s="45">
        <f t="shared" si="1"/>
        <v>0</v>
      </c>
      <c r="N26" s="45">
        <f t="shared" si="1"/>
        <v>0</v>
      </c>
      <c r="O26" s="45">
        <f t="shared" si="1"/>
        <v>0</v>
      </c>
      <c r="P26" s="45">
        <f t="shared" si="1"/>
        <v>0</v>
      </c>
      <c r="Q26" s="45">
        <f t="shared" si="1"/>
        <v>0</v>
      </c>
      <c r="R26" s="45">
        <f t="shared" si="1"/>
        <v>0</v>
      </c>
      <c r="S26" s="45">
        <f t="shared" si="1"/>
        <v>0</v>
      </c>
      <c r="T26" s="45">
        <f t="shared" si="1"/>
        <v>0</v>
      </c>
      <c r="U26" s="45">
        <f t="shared" si="1"/>
        <v>0</v>
      </c>
      <c r="V26" s="45">
        <f t="shared" si="1"/>
        <v>0</v>
      </c>
      <c r="W26" s="45">
        <f t="shared" si="1"/>
        <v>0</v>
      </c>
      <c r="X26" s="45">
        <f t="shared" si="1"/>
        <v>0</v>
      </c>
      <c r="Y26" s="45">
        <f t="shared" si="1"/>
        <v>0</v>
      </c>
      <c r="Z26" s="45">
        <f t="shared" si="1"/>
        <v>0</v>
      </c>
    </row>
    <row r="27" spans="1:26" s="2" customFormat="1" ht="15.75" thickBot="1" x14ac:dyDescent="0.3">
      <c r="A27" s="28" t="s">
        <v>121</v>
      </c>
      <c r="B27" s="48"/>
      <c r="C27" s="48"/>
      <c r="D27" s="48"/>
      <c r="E27" s="48"/>
      <c r="F27" s="48"/>
      <c r="G27" s="48"/>
      <c r="H27" s="48"/>
      <c r="I27" s="48"/>
      <c r="J27" s="48"/>
      <c r="K27" s="48"/>
      <c r="L27" s="48"/>
      <c r="M27" s="48"/>
      <c r="N27" s="48"/>
      <c r="O27" s="48"/>
      <c r="P27" s="48"/>
      <c r="Q27" s="48"/>
      <c r="R27" s="48"/>
      <c r="S27" s="48"/>
      <c r="T27" s="48"/>
      <c r="U27" s="48"/>
      <c r="V27" s="48"/>
      <c r="W27" s="48"/>
      <c r="X27" s="48"/>
      <c r="Y27" s="48"/>
      <c r="Z27" s="49"/>
    </row>
    <row r="28" spans="1:26" s="2" customFormat="1" ht="15.75" thickBot="1" x14ac:dyDescent="0.3">
      <c r="A28" s="29" t="s">
        <v>122</v>
      </c>
      <c r="B28" s="50">
        <f>B16+B26+B27</f>
        <v>0</v>
      </c>
      <c r="C28" s="50">
        <f t="shared" ref="C28:Z28" si="2">C16+C26+C27</f>
        <v>0</v>
      </c>
      <c r="D28" s="50">
        <f t="shared" si="2"/>
        <v>0</v>
      </c>
      <c r="E28" s="50">
        <f t="shared" si="2"/>
        <v>0</v>
      </c>
      <c r="F28" s="50">
        <f t="shared" si="2"/>
        <v>0</v>
      </c>
      <c r="G28" s="50">
        <f t="shared" si="2"/>
        <v>0</v>
      </c>
      <c r="H28" s="50">
        <f t="shared" si="2"/>
        <v>0</v>
      </c>
      <c r="I28" s="50">
        <f t="shared" si="2"/>
        <v>0</v>
      </c>
      <c r="J28" s="50">
        <f t="shared" si="2"/>
        <v>0</v>
      </c>
      <c r="K28" s="50">
        <f t="shared" si="2"/>
        <v>0</v>
      </c>
      <c r="L28" s="50">
        <f t="shared" si="2"/>
        <v>0</v>
      </c>
      <c r="M28" s="50">
        <f t="shared" si="2"/>
        <v>0</v>
      </c>
      <c r="N28" s="50">
        <f t="shared" si="2"/>
        <v>0</v>
      </c>
      <c r="O28" s="50">
        <f t="shared" si="2"/>
        <v>0</v>
      </c>
      <c r="P28" s="50">
        <f t="shared" si="2"/>
        <v>0</v>
      </c>
      <c r="Q28" s="50">
        <f t="shared" si="2"/>
        <v>0</v>
      </c>
      <c r="R28" s="50">
        <f t="shared" si="2"/>
        <v>0</v>
      </c>
      <c r="S28" s="50">
        <f t="shared" si="2"/>
        <v>0</v>
      </c>
      <c r="T28" s="50">
        <f t="shared" si="2"/>
        <v>0</v>
      </c>
      <c r="U28" s="50">
        <f t="shared" si="2"/>
        <v>0</v>
      </c>
      <c r="V28" s="50">
        <f t="shared" si="2"/>
        <v>0</v>
      </c>
      <c r="W28" s="50">
        <f t="shared" si="2"/>
        <v>0</v>
      </c>
      <c r="X28" s="50">
        <f t="shared" si="2"/>
        <v>0</v>
      </c>
      <c r="Y28" s="50">
        <f t="shared" si="2"/>
        <v>0</v>
      </c>
      <c r="Z28" s="50">
        <f t="shared" si="2"/>
        <v>0</v>
      </c>
    </row>
    <row r="29" spans="1:26" s="2" customFormat="1" x14ac:dyDescent="0.25">
      <c r="A29" s="30" t="s">
        <v>123</v>
      </c>
      <c r="B29" s="42"/>
      <c r="C29" s="42"/>
      <c r="D29" s="42"/>
      <c r="E29" s="42"/>
      <c r="F29" s="42"/>
      <c r="G29" s="42"/>
      <c r="H29" s="42"/>
      <c r="I29" s="42"/>
      <c r="J29" s="42"/>
      <c r="K29" s="42"/>
      <c r="L29" s="42"/>
      <c r="M29" s="42"/>
      <c r="N29" s="42"/>
      <c r="O29" s="42"/>
      <c r="P29" s="42"/>
      <c r="Q29" s="42"/>
      <c r="R29" s="42"/>
      <c r="S29" s="42"/>
      <c r="T29" s="42"/>
      <c r="U29" s="42"/>
      <c r="V29" s="42"/>
      <c r="W29" s="42"/>
      <c r="X29" s="42"/>
      <c r="Y29" s="42"/>
      <c r="Z29" s="43"/>
    </row>
    <row r="30" spans="1:26" s="2" customFormat="1" x14ac:dyDescent="0.25">
      <c r="A30" s="31" t="s">
        <v>124</v>
      </c>
      <c r="B30" s="45"/>
      <c r="C30" s="45"/>
      <c r="D30" s="45"/>
      <c r="E30" s="45"/>
      <c r="F30" s="45"/>
      <c r="G30" s="45"/>
      <c r="H30" s="45"/>
      <c r="I30" s="45"/>
      <c r="J30" s="45"/>
      <c r="K30" s="45"/>
      <c r="L30" s="45"/>
      <c r="M30" s="45"/>
      <c r="N30" s="45"/>
      <c r="O30" s="45"/>
      <c r="P30" s="45"/>
      <c r="Q30" s="45"/>
      <c r="R30" s="45"/>
      <c r="S30" s="45"/>
      <c r="T30" s="45"/>
      <c r="U30" s="45"/>
      <c r="V30" s="45"/>
      <c r="W30" s="45"/>
      <c r="X30" s="45"/>
      <c r="Y30" s="45"/>
      <c r="Z30" s="46"/>
    </row>
    <row r="31" spans="1:26" s="2" customFormat="1" x14ac:dyDescent="0.25">
      <c r="A31" s="26" t="s">
        <v>125</v>
      </c>
      <c r="B31" s="45"/>
      <c r="C31" s="45"/>
      <c r="D31" s="45"/>
      <c r="E31" s="45"/>
      <c r="F31" s="45"/>
      <c r="G31" s="45"/>
      <c r="H31" s="45"/>
      <c r="I31" s="45"/>
      <c r="J31" s="45"/>
      <c r="K31" s="45"/>
      <c r="L31" s="45"/>
      <c r="M31" s="45"/>
      <c r="N31" s="45"/>
      <c r="O31" s="45"/>
      <c r="P31" s="45"/>
      <c r="Q31" s="45"/>
      <c r="R31" s="45"/>
      <c r="S31" s="45"/>
      <c r="T31" s="45"/>
      <c r="U31" s="45"/>
      <c r="V31" s="45"/>
      <c r="W31" s="45"/>
      <c r="X31" s="45"/>
      <c r="Y31" s="45"/>
      <c r="Z31" s="46"/>
    </row>
    <row r="32" spans="1:26" s="2" customFormat="1" x14ac:dyDescent="0.25">
      <c r="A32" s="26" t="s">
        <v>126</v>
      </c>
      <c r="B32" s="45"/>
      <c r="C32" s="45"/>
      <c r="D32" s="45"/>
      <c r="E32" s="45"/>
      <c r="F32" s="45"/>
      <c r="G32" s="45"/>
      <c r="H32" s="45"/>
      <c r="I32" s="45"/>
      <c r="J32" s="45"/>
      <c r="K32" s="45"/>
      <c r="L32" s="45"/>
      <c r="M32" s="45"/>
      <c r="N32" s="45"/>
      <c r="O32" s="45"/>
      <c r="P32" s="45"/>
      <c r="Q32" s="45"/>
      <c r="R32" s="45"/>
      <c r="S32" s="45"/>
      <c r="T32" s="45"/>
      <c r="U32" s="45"/>
      <c r="V32" s="45"/>
      <c r="W32" s="45"/>
      <c r="X32" s="45"/>
      <c r="Y32" s="45"/>
      <c r="Z32" s="46"/>
    </row>
    <row r="33" spans="1:26" s="2" customFormat="1" x14ac:dyDescent="0.25">
      <c r="A33" s="32" t="s">
        <v>127</v>
      </c>
      <c r="B33" s="45"/>
      <c r="C33" s="45"/>
      <c r="D33" s="45"/>
      <c r="E33" s="45"/>
      <c r="F33" s="45"/>
      <c r="G33" s="45"/>
      <c r="H33" s="45"/>
      <c r="I33" s="45"/>
      <c r="J33" s="45"/>
      <c r="K33" s="45"/>
      <c r="L33" s="45"/>
      <c r="M33" s="45"/>
      <c r="N33" s="45"/>
      <c r="O33" s="45"/>
      <c r="P33" s="45"/>
      <c r="Q33" s="45"/>
      <c r="R33" s="45"/>
      <c r="S33" s="45"/>
      <c r="T33" s="45"/>
      <c r="U33" s="45"/>
      <c r="V33" s="45"/>
      <c r="W33" s="45"/>
      <c r="X33" s="45"/>
      <c r="Y33" s="45"/>
      <c r="Z33" s="46"/>
    </row>
    <row r="34" spans="1:26" s="2" customFormat="1" x14ac:dyDescent="0.25">
      <c r="A34" s="32"/>
      <c r="B34" s="45"/>
      <c r="C34" s="45"/>
      <c r="D34" s="45"/>
      <c r="E34" s="45"/>
      <c r="F34" s="45"/>
      <c r="G34" s="45"/>
      <c r="H34" s="45"/>
      <c r="I34" s="45"/>
      <c r="J34" s="45"/>
      <c r="K34" s="45"/>
      <c r="L34" s="45"/>
      <c r="M34" s="45"/>
      <c r="N34" s="45"/>
      <c r="O34" s="45"/>
      <c r="P34" s="45"/>
      <c r="Q34" s="45"/>
      <c r="R34" s="45"/>
      <c r="S34" s="45"/>
      <c r="T34" s="45"/>
      <c r="U34" s="45"/>
      <c r="V34" s="45"/>
      <c r="W34" s="45"/>
      <c r="X34" s="45"/>
      <c r="Y34" s="45"/>
      <c r="Z34" s="46"/>
    </row>
    <row r="35" spans="1:26" s="2" customFormat="1" x14ac:dyDescent="0.25">
      <c r="A35" s="31" t="s">
        <v>128</v>
      </c>
      <c r="B35" s="51">
        <f t="shared" ref="B35:Z35" si="3">SUM(B31:B34)</f>
        <v>0</v>
      </c>
      <c r="C35" s="51">
        <f t="shared" si="3"/>
        <v>0</v>
      </c>
      <c r="D35" s="51">
        <f t="shared" si="3"/>
        <v>0</v>
      </c>
      <c r="E35" s="51">
        <f t="shared" si="3"/>
        <v>0</v>
      </c>
      <c r="F35" s="51">
        <f t="shared" si="3"/>
        <v>0</v>
      </c>
      <c r="G35" s="51">
        <f t="shared" si="3"/>
        <v>0</v>
      </c>
      <c r="H35" s="51">
        <f t="shared" si="3"/>
        <v>0</v>
      </c>
      <c r="I35" s="51">
        <f t="shared" si="3"/>
        <v>0</v>
      </c>
      <c r="J35" s="51">
        <f t="shared" si="3"/>
        <v>0</v>
      </c>
      <c r="K35" s="51">
        <f t="shared" si="3"/>
        <v>0</v>
      </c>
      <c r="L35" s="51">
        <f t="shared" si="3"/>
        <v>0</v>
      </c>
      <c r="M35" s="51">
        <f t="shared" si="3"/>
        <v>0</v>
      </c>
      <c r="N35" s="51">
        <f t="shared" si="3"/>
        <v>0</v>
      </c>
      <c r="O35" s="51">
        <f t="shared" si="3"/>
        <v>0</v>
      </c>
      <c r="P35" s="51">
        <f t="shared" si="3"/>
        <v>0</v>
      </c>
      <c r="Q35" s="51">
        <f t="shared" si="3"/>
        <v>0</v>
      </c>
      <c r="R35" s="51">
        <f t="shared" si="3"/>
        <v>0</v>
      </c>
      <c r="S35" s="51">
        <f t="shared" si="3"/>
        <v>0</v>
      </c>
      <c r="T35" s="51">
        <f t="shared" si="3"/>
        <v>0</v>
      </c>
      <c r="U35" s="51">
        <f t="shared" si="3"/>
        <v>0</v>
      </c>
      <c r="V35" s="51">
        <f t="shared" si="3"/>
        <v>0</v>
      </c>
      <c r="W35" s="51">
        <f t="shared" si="3"/>
        <v>0</v>
      </c>
      <c r="X35" s="51">
        <f t="shared" si="3"/>
        <v>0</v>
      </c>
      <c r="Y35" s="51">
        <f t="shared" si="3"/>
        <v>0</v>
      </c>
      <c r="Z35" s="51">
        <f t="shared" si="3"/>
        <v>0</v>
      </c>
    </row>
    <row r="36" spans="1:26" s="2" customFormat="1" x14ac:dyDescent="0.25">
      <c r="A36" s="26" t="s">
        <v>182</v>
      </c>
      <c r="B36" s="45"/>
      <c r="C36" s="45"/>
      <c r="D36" s="45"/>
      <c r="E36" s="45"/>
      <c r="F36" s="45"/>
      <c r="G36" s="45"/>
      <c r="H36" s="45"/>
      <c r="I36" s="45"/>
      <c r="J36" s="45"/>
      <c r="K36" s="45"/>
      <c r="L36" s="45"/>
      <c r="M36" s="45"/>
      <c r="N36" s="45"/>
      <c r="O36" s="45"/>
      <c r="P36" s="45"/>
      <c r="Q36" s="45"/>
      <c r="R36" s="45"/>
      <c r="S36" s="45"/>
      <c r="T36" s="45"/>
      <c r="U36" s="45"/>
      <c r="V36" s="45"/>
      <c r="W36" s="45"/>
      <c r="X36" s="45"/>
      <c r="Y36" s="45"/>
      <c r="Z36" s="46"/>
    </row>
    <row r="37" spans="1:26" s="2" customFormat="1" x14ac:dyDescent="0.25">
      <c r="A37" s="32" t="s">
        <v>127</v>
      </c>
      <c r="B37" s="45"/>
      <c r="C37" s="45"/>
      <c r="D37" s="45"/>
      <c r="E37" s="45"/>
      <c r="F37" s="45"/>
      <c r="G37" s="45"/>
      <c r="H37" s="45"/>
      <c r="I37" s="45"/>
      <c r="J37" s="45"/>
      <c r="K37" s="45"/>
      <c r="L37" s="45"/>
      <c r="M37" s="45"/>
      <c r="N37" s="45"/>
      <c r="O37" s="45"/>
      <c r="P37" s="45"/>
      <c r="Q37" s="45"/>
      <c r="R37" s="45"/>
      <c r="S37" s="45"/>
      <c r="T37" s="45"/>
      <c r="U37" s="45"/>
      <c r="V37" s="45"/>
      <c r="W37" s="45"/>
      <c r="X37" s="45"/>
      <c r="Y37" s="45"/>
      <c r="Z37" s="46"/>
    </row>
    <row r="38" spans="1:26" s="2" customFormat="1" x14ac:dyDescent="0.25">
      <c r="A38" s="32"/>
      <c r="B38" s="45"/>
      <c r="C38" s="45"/>
      <c r="D38" s="45"/>
      <c r="E38" s="45"/>
      <c r="F38" s="45"/>
      <c r="G38" s="45"/>
      <c r="H38" s="45"/>
      <c r="I38" s="45"/>
      <c r="J38" s="45"/>
      <c r="K38" s="45"/>
      <c r="L38" s="45"/>
      <c r="M38" s="45"/>
      <c r="N38" s="45"/>
      <c r="O38" s="45"/>
      <c r="P38" s="45"/>
      <c r="Q38" s="45"/>
      <c r="R38" s="45"/>
      <c r="S38" s="45"/>
      <c r="T38" s="45"/>
      <c r="U38" s="45"/>
      <c r="V38" s="45"/>
      <c r="W38" s="45"/>
      <c r="X38" s="45"/>
      <c r="Y38" s="45"/>
      <c r="Z38" s="46"/>
    </row>
    <row r="39" spans="1:26" s="2" customFormat="1" x14ac:dyDescent="0.25">
      <c r="A39" s="31" t="s">
        <v>129</v>
      </c>
      <c r="B39" s="51">
        <f>SUM(B36:B38)</f>
        <v>0</v>
      </c>
      <c r="C39" s="51">
        <f t="shared" ref="C39:Z39" si="4">SUM(C36:C38)</f>
        <v>0</v>
      </c>
      <c r="D39" s="51">
        <f t="shared" si="4"/>
        <v>0</v>
      </c>
      <c r="E39" s="51">
        <f t="shared" si="4"/>
        <v>0</v>
      </c>
      <c r="F39" s="51">
        <f t="shared" si="4"/>
        <v>0</v>
      </c>
      <c r="G39" s="51">
        <f t="shared" si="4"/>
        <v>0</v>
      </c>
      <c r="H39" s="51">
        <f t="shared" si="4"/>
        <v>0</v>
      </c>
      <c r="I39" s="51">
        <f t="shared" si="4"/>
        <v>0</v>
      </c>
      <c r="J39" s="51">
        <f t="shared" si="4"/>
        <v>0</v>
      </c>
      <c r="K39" s="51">
        <f t="shared" si="4"/>
        <v>0</v>
      </c>
      <c r="L39" s="51">
        <f t="shared" si="4"/>
        <v>0</v>
      </c>
      <c r="M39" s="51">
        <f t="shared" si="4"/>
        <v>0</v>
      </c>
      <c r="N39" s="51">
        <f t="shared" si="4"/>
        <v>0</v>
      </c>
      <c r="O39" s="51">
        <f t="shared" si="4"/>
        <v>0</v>
      </c>
      <c r="P39" s="51">
        <f t="shared" si="4"/>
        <v>0</v>
      </c>
      <c r="Q39" s="51">
        <f t="shared" si="4"/>
        <v>0</v>
      </c>
      <c r="R39" s="51">
        <f t="shared" si="4"/>
        <v>0</v>
      </c>
      <c r="S39" s="51">
        <f t="shared" si="4"/>
        <v>0</v>
      </c>
      <c r="T39" s="51">
        <f t="shared" si="4"/>
        <v>0</v>
      </c>
      <c r="U39" s="51">
        <f t="shared" si="4"/>
        <v>0</v>
      </c>
      <c r="V39" s="51">
        <f t="shared" si="4"/>
        <v>0</v>
      </c>
      <c r="W39" s="51">
        <f t="shared" si="4"/>
        <v>0</v>
      </c>
      <c r="X39" s="51">
        <f t="shared" si="4"/>
        <v>0</v>
      </c>
      <c r="Y39" s="51">
        <f t="shared" si="4"/>
        <v>0</v>
      </c>
      <c r="Z39" s="51">
        <f t="shared" si="4"/>
        <v>0</v>
      </c>
    </row>
    <row r="40" spans="1:26" s="2" customFormat="1" x14ac:dyDescent="0.25">
      <c r="A40" s="32"/>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s="2" customFormat="1" ht="28.5" x14ac:dyDescent="0.25">
      <c r="A41" s="31" t="s">
        <v>130</v>
      </c>
      <c r="B41" s="51">
        <f>B40</f>
        <v>0</v>
      </c>
      <c r="C41" s="51">
        <f t="shared" ref="C41:Z41" si="5">C40</f>
        <v>0</v>
      </c>
      <c r="D41" s="51">
        <f t="shared" si="5"/>
        <v>0</v>
      </c>
      <c r="E41" s="51">
        <f t="shared" si="5"/>
        <v>0</v>
      </c>
      <c r="F41" s="51">
        <f t="shared" si="5"/>
        <v>0</v>
      </c>
      <c r="G41" s="51">
        <f t="shared" si="5"/>
        <v>0</v>
      </c>
      <c r="H41" s="51">
        <f t="shared" si="5"/>
        <v>0</v>
      </c>
      <c r="I41" s="51">
        <f t="shared" si="5"/>
        <v>0</v>
      </c>
      <c r="J41" s="51">
        <f t="shared" si="5"/>
        <v>0</v>
      </c>
      <c r="K41" s="51">
        <f t="shared" si="5"/>
        <v>0</v>
      </c>
      <c r="L41" s="51">
        <f t="shared" si="5"/>
        <v>0</v>
      </c>
      <c r="M41" s="51">
        <f t="shared" si="5"/>
        <v>0</v>
      </c>
      <c r="N41" s="51">
        <f t="shared" si="5"/>
        <v>0</v>
      </c>
      <c r="O41" s="51">
        <f t="shared" si="5"/>
        <v>0</v>
      </c>
      <c r="P41" s="51">
        <f t="shared" si="5"/>
        <v>0</v>
      </c>
      <c r="Q41" s="51">
        <f t="shared" si="5"/>
        <v>0</v>
      </c>
      <c r="R41" s="51">
        <f t="shared" si="5"/>
        <v>0</v>
      </c>
      <c r="S41" s="51">
        <f t="shared" si="5"/>
        <v>0</v>
      </c>
      <c r="T41" s="51">
        <f t="shared" si="5"/>
        <v>0</v>
      </c>
      <c r="U41" s="51">
        <f t="shared" si="5"/>
        <v>0</v>
      </c>
      <c r="V41" s="51">
        <f t="shared" si="5"/>
        <v>0</v>
      </c>
      <c r="W41" s="51">
        <f t="shared" si="5"/>
        <v>0</v>
      </c>
      <c r="X41" s="51">
        <f t="shared" si="5"/>
        <v>0</v>
      </c>
      <c r="Y41" s="51">
        <f t="shared" si="5"/>
        <v>0</v>
      </c>
      <c r="Z41" s="51">
        <f t="shared" si="5"/>
        <v>0</v>
      </c>
    </row>
    <row r="42" spans="1:26" s="2" customFormat="1" x14ac:dyDescent="0.25">
      <c r="A42" s="32"/>
      <c r="B42" s="45"/>
      <c r="C42" s="45"/>
      <c r="D42" s="45"/>
      <c r="E42" s="45"/>
      <c r="F42" s="45"/>
      <c r="G42" s="45"/>
      <c r="H42" s="45"/>
      <c r="I42" s="45"/>
      <c r="J42" s="45"/>
      <c r="K42" s="45"/>
      <c r="L42" s="45"/>
      <c r="M42" s="45"/>
      <c r="N42" s="45"/>
      <c r="O42" s="45"/>
      <c r="P42" s="45"/>
      <c r="Q42" s="45"/>
      <c r="R42" s="45"/>
      <c r="S42" s="45"/>
      <c r="T42" s="45"/>
      <c r="U42" s="45"/>
      <c r="V42" s="45"/>
      <c r="W42" s="45"/>
      <c r="X42" s="45"/>
      <c r="Y42" s="45"/>
      <c r="Z42" s="46"/>
    </row>
    <row r="43" spans="1:26" s="2" customFormat="1" ht="15.75" thickBot="1" x14ac:dyDescent="0.3">
      <c r="A43" s="33"/>
      <c r="B43" s="52"/>
      <c r="C43" s="52"/>
      <c r="D43" s="52"/>
      <c r="E43" s="52"/>
      <c r="F43" s="52"/>
      <c r="G43" s="52"/>
      <c r="H43" s="52"/>
      <c r="I43" s="52"/>
      <c r="J43" s="52"/>
      <c r="K43" s="52"/>
      <c r="L43" s="52"/>
      <c r="M43" s="52"/>
      <c r="N43" s="52"/>
      <c r="O43" s="52"/>
      <c r="P43" s="52"/>
      <c r="Q43" s="52"/>
      <c r="R43" s="52"/>
      <c r="S43" s="52"/>
      <c r="T43" s="52"/>
      <c r="U43" s="52"/>
      <c r="V43" s="52"/>
      <c r="W43" s="52"/>
      <c r="X43" s="52"/>
      <c r="Y43" s="52"/>
      <c r="Z43" s="53"/>
    </row>
    <row r="44" spans="1:26" s="2" customFormat="1" x14ac:dyDescent="0.25">
      <c r="A44" s="30" t="s">
        <v>131</v>
      </c>
      <c r="B44" s="42"/>
      <c r="C44" s="42"/>
      <c r="D44" s="42"/>
      <c r="E44" s="42"/>
      <c r="F44" s="42"/>
      <c r="G44" s="42"/>
      <c r="H44" s="42"/>
      <c r="I44" s="42"/>
      <c r="J44" s="42"/>
      <c r="K44" s="42"/>
      <c r="L44" s="42"/>
      <c r="M44" s="42"/>
      <c r="N44" s="42"/>
      <c r="O44" s="42"/>
      <c r="P44" s="42"/>
      <c r="Q44" s="42"/>
      <c r="R44" s="42"/>
      <c r="S44" s="42"/>
      <c r="T44" s="42"/>
      <c r="U44" s="42"/>
      <c r="V44" s="42"/>
      <c r="W44" s="42"/>
      <c r="X44" s="42"/>
      <c r="Y44" s="42"/>
      <c r="Z44" s="43"/>
    </row>
    <row r="45" spans="1:26" s="2" customFormat="1" x14ac:dyDescent="0.25">
      <c r="A45" s="32" t="s">
        <v>169</v>
      </c>
      <c r="B45" s="45"/>
      <c r="C45" s="45"/>
      <c r="D45" s="45"/>
      <c r="E45" s="45"/>
      <c r="F45" s="45"/>
      <c r="G45" s="45"/>
      <c r="H45" s="45"/>
      <c r="I45" s="45"/>
      <c r="J45" s="45"/>
      <c r="K45" s="45"/>
      <c r="L45" s="45"/>
      <c r="M45" s="45"/>
      <c r="N45" s="45"/>
      <c r="O45" s="45"/>
      <c r="P45" s="45"/>
      <c r="Q45" s="45"/>
      <c r="R45" s="45"/>
      <c r="S45" s="45"/>
      <c r="T45" s="45"/>
      <c r="U45" s="45"/>
      <c r="V45" s="45"/>
      <c r="W45" s="45"/>
      <c r="X45" s="45"/>
      <c r="Y45" s="45"/>
      <c r="Z45" s="46"/>
    </row>
    <row r="46" spans="1:26" s="2" customFormat="1" x14ac:dyDescent="0.25">
      <c r="A46" s="34" t="s">
        <v>170</v>
      </c>
      <c r="B46" s="45"/>
      <c r="C46" s="45"/>
      <c r="D46" s="45"/>
      <c r="E46" s="45"/>
      <c r="F46" s="45"/>
      <c r="G46" s="45"/>
      <c r="H46" s="45"/>
      <c r="I46" s="45"/>
      <c r="J46" s="45"/>
      <c r="K46" s="45"/>
      <c r="L46" s="45"/>
      <c r="M46" s="45"/>
      <c r="N46" s="45"/>
      <c r="O46" s="45"/>
      <c r="P46" s="45"/>
      <c r="Q46" s="45"/>
      <c r="R46" s="45"/>
      <c r="S46" s="45"/>
      <c r="T46" s="45"/>
      <c r="U46" s="45"/>
      <c r="V46" s="45"/>
      <c r="W46" s="45"/>
      <c r="X46" s="45"/>
      <c r="Y46" s="45"/>
      <c r="Z46" s="46"/>
    </row>
    <row r="47" spans="1:26" s="2" customFormat="1" x14ac:dyDescent="0.25">
      <c r="A47" s="32" t="s">
        <v>171</v>
      </c>
      <c r="B47" s="45"/>
      <c r="C47" s="45"/>
      <c r="D47" s="45"/>
      <c r="E47" s="45"/>
      <c r="F47" s="45"/>
      <c r="G47" s="45"/>
      <c r="H47" s="45"/>
      <c r="I47" s="45"/>
      <c r="J47" s="45"/>
      <c r="K47" s="45"/>
      <c r="L47" s="45"/>
      <c r="M47" s="45"/>
      <c r="N47" s="45"/>
      <c r="O47" s="45"/>
      <c r="P47" s="45"/>
      <c r="Q47" s="45"/>
      <c r="R47" s="45"/>
      <c r="S47" s="45"/>
      <c r="T47" s="45"/>
      <c r="U47" s="45"/>
      <c r="V47" s="45"/>
      <c r="W47" s="45"/>
      <c r="X47" s="45"/>
      <c r="Y47" s="45"/>
      <c r="Z47" s="46"/>
    </row>
    <row r="48" spans="1:26" s="2" customFormat="1" x14ac:dyDescent="0.25">
      <c r="A48" s="32" t="s">
        <v>172</v>
      </c>
      <c r="B48" s="45"/>
      <c r="C48" s="45"/>
      <c r="D48" s="45"/>
      <c r="E48" s="45"/>
      <c r="F48" s="45"/>
      <c r="G48" s="45"/>
      <c r="H48" s="45"/>
      <c r="I48" s="45"/>
      <c r="J48" s="45"/>
      <c r="K48" s="45"/>
      <c r="L48" s="45"/>
      <c r="M48" s="45"/>
      <c r="N48" s="45"/>
      <c r="O48" s="45"/>
      <c r="P48" s="45"/>
      <c r="Q48" s="45"/>
      <c r="R48" s="45"/>
      <c r="S48" s="45"/>
      <c r="T48" s="45"/>
      <c r="U48" s="45"/>
      <c r="V48" s="45"/>
      <c r="W48" s="45"/>
      <c r="X48" s="45"/>
      <c r="Y48" s="45"/>
      <c r="Z48" s="46"/>
    </row>
    <row r="49" spans="1:26" s="2" customFormat="1" x14ac:dyDescent="0.25">
      <c r="A49" s="31" t="s">
        <v>132</v>
      </c>
      <c r="B49" s="51"/>
      <c r="C49" s="51"/>
      <c r="D49" s="51"/>
      <c r="E49" s="51"/>
      <c r="F49" s="51"/>
      <c r="G49" s="51"/>
      <c r="H49" s="51"/>
      <c r="I49" s="51"/>
      <c r="J49" s="51"/>
      <c r="K49" s="51"/>
      <c r="L49" s="51"/>
      <c r="M49" s="51"/>
      <c r="N49" s="51"/>
      <c r="O49" s="51"/>
      <c r="P49" s="51"/>
      <c r="Q49" s="51"/>
      <c r="R49" s="51"/>
      <c r="S49" s="51"/>
      <c r="T49" s="51"/>
      <c r="U49" s="51"/>
      <c r="V49" s="51"/>
      <c r="W49" s="51"/>
      <c r="X49" s="51"/>
      <c r="Y49" s="51"/>
      <c r="Z49" s="54"/>
    </row>
    <row r="50" spans="1:26" s="2" customFormat="1" ht="15.75" thickBot="1" x14ac:dyDescent="0.3">
      <c r="A50" s="35"/>
      <c r="B50" s="48"/>
      <c r="C50" s="48"/>
      <c r="D50" s="48"/>
      <c r="E50" s="48"/>
      <c r="F50" s="48"/>
      <c r="G50" s="48"/>
      <c r="H50" s="48"/>
      <c r="I50" s="48"/>
      <c r="J50" s="48"/>
      <c r="K50" s="48"/>
      <c r="L50" s="48"/>
      <c r="M50" s="48"/>
      <c r="N50" s="48"/>
      <c r="O50" s="48"/>
      <c r="P50" s="48"/>
      <c r="Q50" s="48"/>
      <c r="R50" s="48"/>
      <c r="S50" s="48"/>
      <c r="T50" s="48"/>
      <c r="U50" s="48"/>
      <c r="V50" s="48"/>
      <c r="W50" s="48"/>
      <c r="X50" s="48"/>
      <c r="Y50" s="48"/>
      <c r="Z50" s="49"/>
    </row>
    <row r="51" spans="1:26" s="2" customFormat="1" ht="29.25" thickBot="1" x14ac:dyDescent="0.3">
      <c r="A51" s="29" t="s">
        <v>183</v>
      </c>
      <c r="B51" s="50">
        <f t="shared" ref="B51:Z51" si="6">B49+B41+B39+B35</f>
        <v>0</v>
      </c>
      <c r="C51" s="50">
        <f t="shared" si="6"/>
        <v>0</v>
      </c>
      <c r="D51" s="50">
        <f t="shared" si="6"/>
        <v>0</v>
      </c>
      <c r="E51" s="50">
        <f t="shared" si="6"/>
        <v>0</v>
      </c>
      <c r="F51" s="50">
        <f t="shared" si="6"/>
        <v>0</v>
      </c>
      <c r="G51" s="50">
        <f t="shared" si="6"/>
        <v>0</v>
      </c>
      <c r="H51" s="50">
        <f t="shared" si="6"/>
        <v>0</v>
      </c>
      <c r="I51" s="50">
        <f t="shared" si="6"/>
        <v>0</v>
      </c>
      <c r="J51" s="50">
        <f t="shared" si="6"/>
        <v>0</v>
      </c>
      <c r="K51" s="50">
        <f t="shared" si="6"/>
        <v>0</v>
      </c>
      <c r="L51" s="50">
        <f t="shared" si="6"/>
        <v>0</v>
      </c>
      <c r="M51" s="50">
        <f t="shared" si="6"/>
        <v>0</v>
      </c>
      <c r="N51" s="50">
        <f t="shared" si="6"/>
        <v>0</v>
      </c>
      <c r="O51" s="50">
        <f t="shared" si="6"/>
        <v>0</v>
      </c>
      <c r="P51" s="50">
        <f t="shared" si="6"/>
        <v>0</v>
      </c>
      <c r="Q51" s="50">
        <f t="shared" si="6"/>
        <v>0</v>
      </c>
      <c r="R51" s="50">
        <f t="shared" si="6"/>
        <v>0</v>
      </c>
      <c r="S51" s="50">
        <f t="shared" si="6"/>
        <v>0</v>
      </c>
      <c r="T51" s="50">
        <f t="shared" si="6"/>
        <v>0</v>
      </c>
      <c r="U51" s="50">
        <f t="shared" si="6"/>
        <v>0</v>
      </c>
      <c r="V51" s="50">
        <f t="shared" si="6"/>
        <v>0</v>
      </c>
      <c r="W51" s="50">
        <f t="shared" si="6"/>
        <v>0</v>
      </c>
      <c r="X51" s="50">
        <f t="shared" si="6"/>
        <v>0</v>
      </c>
      <c r="Y51" s="50">
        <f t="shared" si="6"/>
        <v>0</v>
      </c>
      <c r="Z51" s="50">
        <f t="shared" si="6"/>
        <v>0</v>
      </c>
    </row>
    <row r="52" spans="1:26" s="2" customFormat="1" ht="15.75" thickBot="1" x14ac:dyDescent="0.3">
      <c r="A52" s="36" t="s">
        <v>133</v>
      </c>
      <c r="B52" s="55">
        <f t="shared" ref="B52:Z52" si="7">B28-B51</f>
        <v>0</v>
      </c>
      <c r="C52" s="55">
        <f t="shared" si="7"/>
        <v>0</v>
      </c>
      <c r="D52" s="55">
        <f t="shared" si="7"/>
        <v>0</v>
      </c>
      <c r="E52" s="55">
        <f t="shared" si="7"/>
        <v>0</v>
      </c>
      <c r="F52" s="55">
        <f t="shared" si="7"/>
        <v>0</v>
      </c>
      <c r="G52" s="55">
        <f t="shared" si="7"/>
        <v>0</v>
      </c>
      <c r="H52" s="55">
        <f t="shared" si="7"/>
        <v>0</v>
      </c>
      <c r="I52" s="55">
        <f t="shared" si="7"/>
        <v>0</v>
      </c>
      <c r="J52" s="55">
        <f t="shared" si="7"/>
        <v>0</v>
      </c>
      <c r="K52" s="55">
        <f t="shared" si="7"/>
        <v>0</v>
      </c>
      <c r="L52" s="55">
        <f t="shared" si="7"/>
        <v>0</v>
      </c>
      <c r="M52" s="55">
        <f t="shared" si="7"/>
        <v>0</v>
      </c>
      <c r="N52" s="55">
        <f t="shared" si="7"/>
        <v>0</v>
      </c>
      <c r="O52" s="55">
        <f t="shared" si="7"/>
        <v>0</v>
      </c>
      <c r="P52" s="55">
        <f t="shared" si="7"/>
        <v>0</v>
      </c>
      <c r="Q52" s="55">
        <f t="shared" si="7"/>
        <v>0</v>
      </c>
      <c r="R52" s="55">
        <f t="shared" si="7"/>
        <v>0</v>
      </c>
      <c r="S52" s="55">
        <f t="shared" si="7"/>
        <v>0</v>
      </c>
      <c r="T52" s="55">
        <f t="shared" si="7"/>
        <v>0</v>
      </c>
      <c r="U52" s="55">
        <f t="shared" si="7"/>
        <v>0</v>
      </c>
      <c r="V52" s="55">
        <f t="shared" si="7"/>
        <v>0</v>
      </c>
      <c r="W52" s="55">
        <f t="shared" si="7"/>
        <v>0</v>
      </c>
      <c r="X52" s="55">
        <f t="shared" si="7"/>
        <v>0</v>
      </c>
      <c r="Y52" s="55">
        <f t="shared" si="7"/>
        <v>0</v>
      </c>
      <c r="Z52" s="55">
        <f t="shared" si="7"/>
        <v>0</v>
      </c>
    </row>
    <row r="53" spans="1:26" s="2" customFormat="1" x14ac:dyDescent="0.2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3"/>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3"/>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25">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3"/>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25">
      <c r="A60" s="23"/>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2"/>
  <sheetViews>
    <sheetView tabSelected="1" workbookViewId="0">
      <selection activeCell="G9" sqref="G9"/>
    </sheetView>
  </sheetViews>
  <sheetFormatPr baseColWidth="10" defaultColWidth="11.5703125" defaultRowHeight="15" x14ac:dyDescent="0.25"/>
  <cols>
    <col min="1" max="1" width="11.5703125" style="2"/>
    <col min="2" max="2" width="48.7109375" style="2" customWidth="1"/>
    <col min="3" max="3" width="15.85546875" style="2" customWidth="1"/>
    <col min="4" max="4" width="15" style="2" customWidth="1"/>
    <col min="5" max="16384" width="11.5703125" style="2"/>
  </cols>
  <sheetData>
    <row r="1" spans="1:9" s="56" customFormat="1" ht="15.75" x14ac:dyDescent="0.25">
      <c r="A1" s="56" t="s">
        <v>320</v>
      </c>
    </row>
    <row r="2" spans="1:9" s="56" customFormat="1" ht="15.75" x14ac:dyDescent="0.25"/>
    <row r="3" spans="1:9" ht="15.75" x14ac:dyDescent="0.25">
      <c r="A3" s="57" t="s">
        <v>300</v>
      </c>
      <c r="B3" s="22"/>
      <c r="C3" s="22"/>
      <c r="D3" s="22"/>
      <c r="E3" s="56"/>
      <c r="F3" s="56"/>
      <c r="G3" s="56"/>
      <c r="H3" s="56"/>
      <c r="I3" s="56"/>
    </row>
    <row r="4" spans="1:9" ht="15.75" x14ac:dyDescent="0.25">
      <c r="A4" s="58"/>
      <c r="B4" s="22"/>
      <c r="C4" s="22"/>
      <c r="D4" s="22"/>
      <c r="E4" s="56"/>
      <c r="F4" s="56"/>
      <c r="G4" s="56"/>
      <c r="H4" s="56"/>
      <c r="I4" s="56"/>
    </row>
    <row r="5" spans="1:9" ht="44.25" customHeight="1" x14ac:dyDescent="0.25">
      <c r="A5" s="342" t="s">
        <v>301</v>
      </c>
      <c r="B5" s="342"/>
      <c r="C5" s="342"/>
      <c r="D5" s="342"/>
      <c r="E5" s="56"/>
      <c r="F5" s="56"/>
      <c r="G5" s="56"/>
      <c r="H5" s="56"/>
      <c r="I5" s="56"/>
    </row>
    <row r="6" spans="1:9" ht="15.75" x14ac:dyDescent="0.25">
      <c r="A6" s="58"/>
      <c r="B6" s="22"/>
      <c r="C6" s="22"/>
      <c r="D6" s="22"/>
      <c r="E6" s="56"/>
      <c r="F6" s="56"/>
      <c r="G6" s="56"/>
      <c r="H6" s="56"/>
      <c r="I6" s="56"/>
    </row>
    <row r="7" spans="1:9" ht="56.25" customHeight="1" x14ac:dyDescent="0.25">
      <c r="A7" s="343"/>
      <c r="B7" s="344"/>
      <c r="C7" s="344"/>
      <c r="D7" s="345"/>
      <c r="E7" s="56"/>
      <c r="F7" s="56"/>
      <c r="G7" s="56"/>
      <c r="H7" s="56"/>
      <c r="I7" s="56"/>
    </row>
    <row r="8" spans="1:9" ht="15.75" x14ac:dyDescent="0.25">
      <c r="A8" s="58"/>
      <c r="B8" s="22"/>
      <c r="C8" s="22"/>
      <c r="D8" s="22"/>
      <c r="E8" s="56"/>
      <c r="F8" s="56"/>
      <c r="G8" s="56"/>
      <c r="H8" s="56"/>
      <c r="I8" s="56"/>
    </row>
    <row r="9" spans="1:9" ht="25.5" x14ac:dyDescent="0.25">
      <c r="A9" s="346" t="s">
        <v>173</v>
      </c>
      <c r="B9" s="346"/>
      <c r="C9" s="59" t="s">
        <v>159</v>
      </c>
      <c r="D9" s="22"/>
      <c r="E9" s="56"/>
      <c r="F9" s="56"/>
      <c r="G9" s="56"/>
      <c r="H9" s="56"/>
      <c r="I9" s="56"/>
    </row>
    <row r="10" spans="1:9" ht="15.75" x14ac:dyDescent="0.25">
      <c r="A10" s="346"/>
      <c r="B10" s="346"/>
      <c r="C10" s="59" t="s">
        <v>156</v>
      </c>
      <c r="D10" s="22"/>
      <c r="E10" s="56"/>
      <c r="F10" s="56"/>
      <c r="G10" s="56"/>
      <c r="H10" s="56"/>
      <c r="I10" s="56"/>
    </row>
    <row r="11" spans="1:9" ht="15.75" x14ac:dyDescent="0.25">
      <c r="A11" s="336" t="s">
        <v>302</v>
      </c>
      <c r="B11" s="60" t="s">
        <v>160</v>
      </c>
      <c r="C11" s="61"/>
      <c r="D11" s="62"/>
      <c r="E11" s="56"/>
      <c r="F11" s="56"/>
      <c r="G11" s="56"/>
      <c r="H11" s="56"/>
      <c r="I11" s="56"/>
    </row>
    <row r="12" spans="1:9" ht="15.75" x14ac:dyDescent="0.25">
      <c r="A12" s="336"/>
      <c r="B12" s="60" t="s">
        <v>161</v>
      </c>
      <c r="C12" s="61"/>
      <c r="D12" s="62"/>
      <c r="E12" s="56"/>
      <c r="F12" s="56"/>
      <c r="G12" s="56"/>
      <c r="H12" s="56"/>
      <c r="I12" s="56"/>
    </row>
    <row r="13" spans="1:9" ht="15.75" x14ac:dyDescent="0.25">
      <c r="A13" s="336"/>
      <c r="B13" s="60" t="s">
        <v>162</v>
      </c>
      <c r="C13" s="61"/>
      <c r="D13" s="62"/>
      <c r="E13" s="56"/>
      <c r="F13" s="56"/>
      <c r="G13" s="56"/>
      <c r="H13" s="56"/>
      <c r="I13" s="56"/>
    </row>
    <row r="14" spans="1:9" ht="25.5" x14ac:dyDescent="0.25">
      <c r="A14" s="336"/>
      <c r="B14" s="60" t="s">
        <v>163</v>
      </c>
      <c r="C14" s="61"/>
      <c r="D14" s="62"/>
      <c r="E14" s="56"/>
      <c r="F14" s="56"/>
      <c r="G14" s="56"/>
      <c r="H14" s="56"/>
      <c r="I14" s="56"/>
    </row>
    <row r="15" spans="1:9" ht="15.75" x14ac:dyDescent="0.25">
      <c r="A15" s="336"/>
      <c r="B15" s="60" t="s">
        <v>303</v>
      </c>
      <c r="C15" s="61"/>
      <c r="D15" s="62"/>
      <c r="E15" s="56"/>
      <c r="F15" s="56"/>
      <c r="G15" s="56"/>
      <c r="H15" s="56"/>
      <c r="I15" s="56"/>
    </row>
    <row r="16" spans="1:9" ht="15.75" x14ac:dyDescent="0.25">
      <c r="A16" s="336"/>
      <c r="B16" s="60" t="s">
        <v>164</v>
      </c>
      <c r="C16" s="61"/>
      <c r="D16" s="62"/>
      <c r="E16" s="56"/>
      <c r="F16" s="56"/>
      <c r="G16" s="56"/>
      <c r="H16" s="56"/>
      <c r="I16" s="56"/>
    </row>
    <row r="17" spans="1:9" ht="15.75" x14ac:dyDescent="0.25">
      <c r="A17" s="336"/>
      <c r="B17" s="60" t="s">
        <v>165</v>
      </c>
      <c r="C17" s="61"/>
      <c r="D17" s="62"/>
      <c r="E17" s="56"/>
      <c r="F17" s="56"/>
      <c r="G17" s="56"/>
      <c r="H17" s="56"/>
      <c r="I17" s="56"/>
    </row>
    <row r="18" spans="1:9" ht="15.75" x14ac:dyDescent="0.25">
      <c r="A18" s="336"/>
      <c r="B18" s="63" t="s">
        <v>166</v>
      </c>
      <c r="C18" s="61"/>
      <c r="D18" s="62"/>
      <c r="E18" s="56"/>
      <c r="F18" s="56"/>
      <c r="G18" s="56"/>
      <c r="H18" s="56"/>
      <c r="I18" s="56"/>
    </row>
    <row r="19" spans="1:9" s="56" customFormat="1" ht="15.75" x14ac:dyDescent="0.25"/>
    <row r="20" spans="1:9" ht="15.75" x14ac:dyDescent="0.25">
      <c r="A20" s="57" t="s">
        <v>317</v>
      </c>
      <c r="B20" s="22"/>
      <c r="C20" s="22"/>
      <c r="D20" s="22"/>
      <c r="E20" s="56"/>
      <c r="F20" s="56"/>
      <c r="G20" s="56"/>
      <c r="H20" s="56"/>
      <c r="I20" s="56"/>
    </row>
    <row r="21" spans="1:9" ht="16.5" thickBot="1" x14ac:dyDescent="0.3">
      <c r="A21" s="56"/>
      <c r="B21" s="38"/>
      <c r="C21" s="38"/>
      <c r="D21" s="38"/>
      <c r="E21" s="56"/>
      <c r="F21" s="56"/>
      <c r="G21" s="56"/>
      <c r="H21" s="56"/>
      <c r="I21" s="56"/>
    </row>
    <row r="22" spans="1:9" ht="34.5" thickBot="1" x14ac:dyDescent="0.3">
      <c r="A22" s="38"/>
      <c r="B22" s="17" t="s">
        <v>158</v>
      </c>
      <c r="C22" s="17" t="s">
        <v>156</v>
      </c>
      <c r="D22" s="18" t="s">
        <v>157</v>
      </c>
      <c r="E22" s="56"/>
      <c r="F22" s="56"/>
      <c r="G22" s="56"/>
      <c r="H22" s="56"/>
      <c r="I22" s="56"/>
    </row>
    <row r="23" spans="1:9" ht="19.899999999999999" customHeight="1" thickBot="1" x14ac:dyDescent="0.3">
      <c r="A23" s="337" t="s">
        <v>88</v>
      </c>
      <c r="B23" s="19" t="s">
        <v>89</v>
      </c>
      <c r="C23" s="9"/>
      <c r="D23" s="10"/>
      <c r="E23" s="56"/>
      <c r="F23" s="56"/>
      <c r="G23" s="56"/>
      <c r="H23" s="56"/>
      <c r="I23" s="56"/>
    </row>
    <row r="24" spans="1:9" ht="19.899999999999999" customHeight="1" thickBot="1" x14ac:dyDescent="0.3">
      <c r="A24" s="338"/>
      <c r="B24" s="20" t="s">
        <v>90</v>
      </c>
      <c r="C24" s="5"/>
      <c r="D24" s="6"/>
      <c r="E24" s="56"/>
      <c r="F24" s="56"/>
      <c r="G24" s="56"/>
      <c r="H24" s="56"/>
      <c r="I24" s="56"/>
    </row>
    <row r="25" spans="1:9" ht="26.25" customHeight="1" thickBot="1" x14ac:dyDescent="0.3">
      <c r="A25" s="338"/>
      <c r="B25" s="20" t="s">
        <v>91</v>
      </c>
      <c r="C25" s="5"/>
      <c r="D25" s="6"/>
      <c r="E25" s="56"/>
      <c r="F25" s="56"/>
      <c r="G25" s="56"/>
      <c r="H25" s="56"/>
      <c r="I25" s="56"/>
    </row>
    <row r="26" spans="1:9" ht="19.899999999999999" customHeight="1" thickBot="1" x14ac:dyDescent="0.3">
      <c r="A26" s="338"/>
      <c r="B26" s="21" t="s">
        <v>92</v>
      </c>
      <c r="C26" s="5"/>
      <c r="D26" s="6"/>
      <c r="E26" s="56"/>
      <c r="F26" s="56"/>
      <c r="G26" s="56"/>
      <c r="H26" s="56"/>
      <c r="I26" s="56"/>
    </row>
    <row r="27" spans="1:9" ht="19.899999999999999" customHeight="1" thickBot="1" x14ac:dyDescent="0.3">
      <c r="A27" s="338"/>
      <c r="B27" s="20" t="s">
        <v>93</v>
      </c>
      <c r="C27" s="5"/>
      <c r="D27" s="6"/>
      <c r="E27" s="56"/>
      <c r="F27" s="56"/>
      <c r="G27" s="56"/>
      <c r="H27" s="56"/>
      <c r="I27" s="56"/>
    </row>
    <row r="28" spans="1:9" ht="19.899999999999999" customHeight="1" thickBot="1" x14ac:dyDescent="0.3">
      <c r="A28" s="338"/>
      <c r="B28" s="20" t="s">
        <v>94</v>
      </c>
      <c r="C28" s="5"/>
      <c r="D28" s="6"/>
      <c r="E28" s="56"/>
      <c r="F28" s="56"/>
      <c r="G28" s="56"/>
      <c r="H28" s="56"/>
      <c r="I28" s="56"/>
    </row>
    <row r="29" spans="1:9" ht="23.25" customHeight="1" thickBot="1" x14ac:dyDescent="0.3">
      <c r="A29" s="338"/>
      <c r="B29" s="20" t="s">
        <v>95</v>
      </c>
      <c r="C29" s="5"/>
      <c r="D29" s="6"/>
      <c r="E29" s="56"/>
      <c r="F29" s="56"/>
      <c r="G29" s="56"/>
      <c r="H29" s="56"/>
      <c r="I29" s="56"/>
    </row>
    <row r="30" spans="1:9" ht="28.5" customHeight="1" thickBot="1" x14ac:dyDescent="0.3">
      <c r="A30" s="338"/>
      <c r="B30" s="20" t="s">
        <v>209</v>
      </c>
      <c r="C30" s="5"/>
      <c r="D30" s="6"/>
      <c r="E30" s="56"/>
      <c r="F30" s="56"/>
      <c r="G30" s="56"/>
      <c r="H30" s="56"/>
      <c r="I30" s="56"/>
    </row>
    <row r="31" spans="1:9" ht="19.899999999999999" customHeight="1" thickBot="1" x14ac:dyDescent="0.3">
      <c r="A31" s="338"/>
      <c r="B31" s="20" t="s">
        <v>96</v>
      </c>
      <c r="C31" s="5"/>
      <c r="D31" s="6"/>
      <c r="E31" s="56"/>
      <c r="F31" s="56"/>
      <c r="G31" s="56"/>
      <c r="H31" s="56"/>
      <c r="I31" s="56"/>
    </row>
    <row r="32" spans="1:9" ht="19.899999999999999" customHeight="1" thickBot="1" x14ac:dyDescent="0.3">
      <c r="A32" s="338"/>
      <c r="B32" s="21" t="s">
        <v>97</v>
      </c>
      <c r="C32" s="5"/>
      <c r="D32" s="6"/>
      <c r="E32" s="56"/>
      <c r="F32" s="56"/>
      <c r="G32" s="56"/>
      <c r="H32" s="56"/>
      <c r="I32" s="56"/>
    </row>
    <row r="33" spans="1:9" ht="24" customHeight="1" thickBot="1" x14ac:dyDescent="0.3">
      <c r="A33" s="338"/>
      <c r="B33" s="20" t="s">
        <v>98</v>
      </c>
      <c r="C33" s="5"/>
      <c r="D33" s="6"/>
      <c r="E33" s="56"/>
      <c r="F33" s="56"/>
      <c r="G33" s="56"/>
      <c r="H33" s="56"/>
      <c r="I33" s="56"/>
    </row>
    <row r="34" spans="1:9" ht="24.75" customHeight="1" thickBot="1" x14ac:dyDescent="0.3">
      <c r="A34" s="338"/>
      <c r="B34" s="20" t="s">
        <v>99</v>
      </c>
      <c r="C34" s="5"/>
      <c r="D34" s="6"/>
      <c r="E34" s="56"/>
      <c r="F34" s="56"/>
      <c r="G34" s="56"/>
      <c r="H34" s="56"/>
      <c r="I34" s="56"/>
    </row>
    <row r="35" spans="1:9" ht="19.899999999999999" customHeight="1" thickBot="1" x14ac:dyDescent="0.3">
      <c r="A35" s="338"/>
      <c r="B35" s="21" t="s">
        <v>100</v>
      </c>
      <c r="C35" s="5"/>
      <c r="D35" s="6"/>
      <c r="E35" s="56"/>
      <c r="F35" s="56"/>
      <c r="G35" s="56"/>
      <c r="H35" s="56"/>
      <c r="I35" s="56"/>
    </row>
    <row r="36" spans="1:9" ht="19.899999999999999" customHeight="1" thickBot="1" x14ac:dyDescent="0.3">
      <c r="A36" s="338"/>
      <c r="B36" s="20" t="s">
        <v>101</v>
      </c>
      <c r="C36" s="5"/>
      <c r="D36" s="6"/>
      <c r="E36" s="56"/>
      <c r="F36" s="56"/>
      <c r="G36" s="56"/>
      <c r="H36" s="56"/>
      <c r="I36" s="56"/>
    </row>
    <row r="37" spans="1:9" ht="19.899999999999999" customHeight="1" thickBot="1" x14ac:dyDescent="0.3">
      <c r="A37" s="338"/>
      <c r="B37" s="20" t="s">
        <v>102</v>
      </c>
      <c r="C37" s="5"/>
      <c r="D37" s="6"/>
      <c r="E37" s="56"/>
      <c r="F37" s="56"/>
      <c r="G37" s="56"/>
      <c r="H37" s="56"/>
      <c r="I37" s="56"/>
    </row>
    <row r="38" spans="1:9" ht="19.899999999999999" customHeight="1" thickBot="1" x14ac:dyDescent="0.3">
      <c r="A38" s="338"/>
      <c r="B38" s="20" t="s">
        <v>103</v>
      </c>
      <c r="C38" s="5"/>
      <c r="D38" s="6"/>
      <c r="E38" s="56"/>
      <c r="F38" s="56"/>
      <c r="G38" s="56"/>
      <c r="H38" s="56"/>
      <c r="I38" s="56"/>
    </row>
    <row r="39" spans="1:9" ht="24" customHeight="1" thickBot="1" x14ac:dyDescent="0.3">
      <c r="A39" s="338"/>
      <c r="B39" s="20" t="s">
        <v>104</v>
      </c>
      <c r="C39" s="5"/>
      <c r="D39" s="6"/>
      <c r="E39" s="56"/>
      <c r="F39" s="56"/>
      <c r="G39" s="56"/>
      <c r="H39" s="56"/>
      <c r="I39" s="56"/>
    </row>
    <row r="40" spans="1:9" ht="19.899999999999999" customHeight="1" thickBot="1" x14ac:dyDescent="0.3">
      <c r="A40" s="338"/>
      <c r="B40" s="20" t="s">
        <v>105</v>
      </c>
      <c r="C40" s="5"/>
      <c r="D40" s="6"/>
      <c r="E40" s="56"/>
      <c r="F40" s="56"/>
      <c r="G40" s="56"/>
      <c r="H40" s="56"/>
      <c r="I40" s="56"/>
    </row>
    <row r="41" spans="1:9" ht="19.899999999999999" customHeight="1" thickBot="1" x14ac:dyDescent="0.3">
      <c r="A41" s="338"/>
      <c r="B41" s="20" t="s">
        <v>106</v>
      </c>
      <c r="C41" s="5"/>
      <c r="D41" s="6"/>
      <c r="E41" s="56"/>
      <c r="F41" s="56"/>
      <c r="G41" s="56"/>
      <c r="H41" s="56"/>
      <c r="I41" s="56"/>
    </row>
    <row r="42" spans="1:9" ht="19.899999999999999" customHeight="1" thickBot="1" x14ac:dyDescent="0.3">
      <c r="A42" s="338"/>
      <c r="B42" s="20" t="s">
        <v>107</v>
      </c>
      <c r="C42" s="5"/>
      <c r="D42" s="6"/>
      <c r="E42" s="56"/>
      <c r="F42" s="56"/>
      <c r="G42" s="56"/>
      <c r="H42" s="56"/>
      <c r="I42" s="56"/>
    </row>
    <row r="43" spans="1:9" ht="19.899999999999999" customHeight="1" thickBot="1" x14ac:dyDescent="0.3">
      <c r="A43" s="339"/>
      <c r="B43" s="21" t="s">
        <v>108</v>
      </c>
      <c r="C43" s="5"/>
      <c r="D43" s="6"/>
      <c r="E43" s="56"/>
      <c r="F43" s="56"/>
      <c r="G43" s="56"/>
      <c r="H43" s="56"/>
      <c r="I43" s="56"/>
    </row>
    <row r="44" spans="1:9" ht="16.5" thickBot="1" x14ac:dyDescent="0.3">
      <c r="A44" s="340" t="s">
        <v>109</v>
      </c>
      <c r="B44" s="341"/>
      <c r="C44" s="7"/>
      <c r="D44" s="8"/>
      <c r="E44" s="56"/>
      <c r="F44" s="56"/>
      <c r="G44" s="56"/>
      <c r="H44" s="56"/>
      <c r="I44" s="56"/>
    </row>
    <row r="45" spans="1:9" ht="15.75" x14ac:dyDescent="0.25">
      <c r="A45" s="38"/>
      <c r="B45" s="38"/>
      <c r="C45" s="38"/>
      <c r="D45" s="38"/>
      <c r="E45" s="56"/>
      <c r="F45" s="56"/>
      <c r="G45" s="56"/>
      <c r="H45" s="56"/>
      <c r="I45" s="56"/>
    </row>
    <row r="46" spans="1:9" ht="15.75" x14ac:dyDescent="0.25">
      <c r="A46" s="38"/>
      <c r="B46" s="38"/>
      <c r="C46" s="38"/>
      <c r="D46" s="38"/>
      <c r="E46" s="56"/>
      <c r="F46" s="56"/>
      <c r="G46" s="56"/>
      <c r="H46" s="56"/>
      <c r="I46" s="56"/>
    </row>
    <row r="47" spans="1:9" ht="15.75" x14ac:dyDescent="0.25">
      <c r="E47" s="56"/>
      <c r="F47" s="56"/>
      <c r="G47" s="56"/>
      <c r="H47" s="56"/>
      <c r="I47" s="56"/>
    </row>
    <row r="48" spans="1:9" ht="15.75" x14ac:dyDescent="0.25">
      <c r="E48" s="56"/>
      <c r="F48" s="56"/>
      <c r="G48" s="56"/>
      <c r="H48" s="56"/>
      <c r="I48" s="56"/>
    </row>
    <row r="49" spans="1:9" ht="15.75" x14ac:dyDescent="0.25">
      <c r="E49" s="56"/>
      <c r="F49" s="56"/>
      <c r="G49" s="56"/>
      <c r="H49" s="56"/>
      <c r="I49" s="56"/>
    </row>
    <row r="50" spans="1:9" ht="15.75" x14ac:dyDescent="0.25">
      <c r="E50" s="56"/>
      <c r="F50" s="56"/>
      <c r="G50" s="56"/>
      <c r="H50" s="56"/>
      <c r="I50" s="56"/>
    </row>
    <row r="51" spans="1:9" ht="15.75" x14ac:dyDescent="0.25">
      <c r="E51" s="56"/>
      <c r="F51" s="56"/>
      <c r="G51" s="56"/>
      <c r="H51" s="56"/>
      <c r="I51" s="56"/>
    </row>
    <row r="52" spans="1:9" ht="15.75" x14ac:dyDescent="0.25">
      <c r="E52" s="56"/>
      <c r="F52" s="56"/>
      <c r="G52" s="56"/>
      <c r="H52" s="56"/>
      <c r="I52" s="56"/>
    </row>
    <row r="53" spans="1:9" ht="15.75" x14ac:dyDescent="0.25">
      <c r="E53" s="56"/>
      <c r="F53" s="56"/>
      <c r="G53" s="56"/>
      <c r="H53" s="56"/>
      <c r="I53" s="56"/>
    </row>
    <row r="54" spans="1:9" ht="15.75" x14ac:dyDescent="0.25">
      <c r="E54" s="56"/>
      <c r="F54" s="56"/>
      <c r="G54" s="56"/>
      <c r="H54" s="56"/>
      <c r="I54" s="56"/>
    </row>
    <row r="55" spans="1:9" ht="15.75" x14ac:dyDescent="0.25">
      <c r="E55" s="56"/>
      <c r="F55" s="56"/>
      <c r="G55" s="56"/>
      <c r="H55" s="56"/>
      <c r="I55" s="56"/>
    </row>
    <row r="56" spans="1:9" ht="15.75" x14ac:dyDescent="0.25">
      <c r="E56" s="56"/>
      <c r="F56" s="56"/>
      <c r="G56" s="56"/>
      <c r="H56" s="56"/>
      <c r="I56" s="56"/>
    </row>
    <row r="57" spans="1:9" ht="15.75" x14ac:dyDescent="0.25">
      <c r="E57" s="56"/>
      <c r="F57" s="56"/>
      <c r="G57" s="56"/>
      <c r="H57" s="56"/>
      <c r="I57" s="56"/>
    </row>
    <row r="58" spans="1:9" ht="15.75" x14ac:dyDescent="0.25">
      <c r="E58" s="56"/>
      <c r="F58" s="56"/>
      <c r="G58" s="56"/>
      <c r="H58" s="56"/>
      <c r="I58" s="56"/>
    </row>
    <row r="59" spans="1:9" ht="15.75" x14ac:dyDescent="0.25">
      <c r="E59" s="56"/>
      <c r="F59" s="56"/>
      <c r="G59" s="56"/>
      <c r="H59" s="56"/>
      <c r="I59" s="56"/>
    </row>
    <row r="60" spans="1:9" ht="15.75" x14ac:dyDescent="0.25">
      <c r="E60" s="56"/>
      <c r="F60" s="56"/>
      <c r="G60" s="56"/>
      <c r="H60" s="56"/>
      <c r="I60" s="56"/>
    </row>
    <row r="62" spans="1:9" x14ac:dyDescent="0.25">
      <c r="A62" s="38"/>
      <c r="B62" s="38"/>
      <c r="C62" s="38"/>
      <c r="D62" s="38"/>
    </row>
  </sheetData>
  <mergeCells count="6">
    <mergeCell ref="A11:A18"/>
    <mergeCell ref="A23:A43"/>
    <mergeCell ref="A44:B44"/>
    <mergeCell ref="A5:D5"/>
    <mergeCell ref="A7:D7"/>
    <mergeCell ref="A9:B10"/>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accueil</vt:lpstr>
      <vt:lpstr>T1 Descrip Production et RC</vt:lpstr>
      <vt:lpstr>T2 Besoins</vt:lpstr>
      <vt:lpstr>T3 Evolution besoins RC </vt:lpstr>
      <vt:lpstr>T4 Décomposition métrés</vt:lpstr>
      <vt:lpstr>T5 Coûts exploitation</vt:lpstr>
      <vt:lpstr>T6 Impact aide sur prix vente</vt:lpstr>
      <vt:lpstr>T7 CEP modèle ADEME</vt:lpstr>
      <vt:lpstr>T8 Invest Sol réf + RC</vt:lpstr>
      <vt:lpstr>Choix multiples</vt:lpstr>
      <vt:lpstr>'T1 Descrip Production et RC'!_Toc527460541</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CARDONA MAESTRO Astrid</cp:lastModifiedBy>
  <dcterms:created xsi:type="dcterms:W3CDTF">2018-07-26T07:47:34Z</dcterms:created>
  <dcterms:modified xsi:type="dcterms:W3CDTF">2022-11-23T07:48:07Z</dcterms:modified>
</cp:coreProperties>
</file>