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FRANCE_2030\3-POLES-PROCEDURES\1-INSTRUCTION\TRAMES DOCUMENTS\Dossier Projet\01 - Dossier(s) de demande d'aide\"/>
    </mc:Choice>
  </mc:AlternateContent>
  <xr:revisionPtr revIDLastSave="0" documentId="13_ncr:1_{F1E5598D-F342-4605-A9E8-6F27D3862B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state="hidden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8" i="4" l="1"/>
  <c r="Q78" i="4"/>
  <c r="R78" i="4"/>
  <c r="S78" i="4"/>
  <c r="T78" i="4"/>
  <c r="U78" i="4"/>
  <c r="V78" i="4"/>
  <c r="W78" i="4"/>
  <c r="X78" i="4"/>
  <c r="N78" i="4"/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0" i="10" l="1"/>
  <c r="C25" i="10" s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H36" i="12" l="1"/>
  <c r="O78" i="4"/>
  <c r="G104" i="8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C27" i="10" s="1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C10" i="10"/>
  <c r="D10" i="10" s="1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0" i="10"/>
  <c r="E25" i="10" s="1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0" i="10"/>
  <c r="D25" i="10" s="1"/>
  <c r="D26" i="10" s="1"/>
  <c r="D27" i="10" s="1"/>
  <c r="E27" i="10" s="1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0" i="10" s="1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F27" i="10" l="1"/>
  <c r="D98" i="8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0" i="10" s="1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L67" i="8"/>
  <c r="J67" i="8"/>
  <c r="S18" i="4"/>
  <c r="L66" i="8" s="1"/>
  <c r="Q72" i="4"/>
  <c r="R18" i="4"/>
  <c r="K66" i="8" s="1"/>
  <c r="Q24" i="4"/>
  <c r="Q39" i="4" s="1"/>
  <c r="Q55" i="4" s="1"/>
  <c r="R11" i="4"/>
  <c r="E98" i="8" l="1"/>
  <c r="D50" i="8" s="1"/>
  <c r="G27" i="10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M67" i="8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K67" i="8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N67" i="8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0" i="10" s="1"/>
  <c r="H25" i="10" s="1"/>
  <c r="H26" i="10" s="1"/>
  <c r="H27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O67" i="8"/>
  <c r="V18" i="4"/>
  <c r="O66" i="8" s="1"/>
  <c r="W12" i="4" l="1"/>
  <c r="W13" i="7"/>
  <c r="O40" i="8"/>
  <c r="V13" i="7"/>
  <c r="N40" i="8"/>
  <c r="P39" i="8"/>
  <c r="X12" i="7"/>
  <c r="R13" i="7"/>
  <c r="J40" i="8"/>
  <c r="R12" i="4"/>
  <c r="W84" i="4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S99" i="4"/>
  <c r="S115" i="4" s="1"/>
  <c r="S129" i="4" s="1"/>
  <c r="L102" i="8" s="1"/>
  <c r="L105" i="8" s="1"/>
  <c r="X18" i="4"/>
  <c r="X24" i="4" s="1"/>
  <c r="W18" i="4"/>
  <c r="W24" i="4" s="1"/>
  <c r="F108" i="8" l="1"/>
  <c r="I98" i="8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84" i="4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Q29" i="2" s="1"/>
  <c r="Q31" i="2" s="1"/>
  <c r="K45" i="8" s="1"/>
  <c r="L91" i="8"/>
  <c r="L71" i="8"/>
  <c r="T52" i="7"/>
  <c r="M91" i="8"/>
  <c r="M71" i="8"/>
  <c r="L23" i="2"/>
  <c r="J98" i="8" l="1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T29" i="2"/>
  <c r="T31" i="2" s="1"/>
  <c r="N45" i="8" s="1"/>
  <c r="V56" i="7"/>
  <c r="K41" i="8"/>
  <c r="Q21" i="2"/>
  <c r="U76" i="7" l="1"/>
  <c r="U35" i="7" s="1"/>
  <c r="M41" i="8" s="1"/>
  <c r="N97" i="8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U31" i="7" l="1"/>
  <c r="U29" i="7" s="1"/>
  <c r="S23" i="2" s="1"/>
  <c r="S21" i="2"/>
  <c r="W76" i="7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<sst xmlns="http://schemas.openxmlformats.org/spreadsheetml/2006/main" count="570" uniqueCount="427">
  <si>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</si>
  <si>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</si>
  <si>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</si>
  <si>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</si>
  <si>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</si>
  <si>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</si>
  <si>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</si>
  <si>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</si>
  <si>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</si>
  <si>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</si>
  <si>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</si>
  <si>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</si>
  <si>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</si>
  <si>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</si>
  <si>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</si>
  <si>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</si>
  <si>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</si>
  <si>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</si>
  <si>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</si>
  <si>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</si>
  <si>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</si>
  <si>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</si>
  <si>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</si>
  <si>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</si>
  <si>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</si>
  <si>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</si>
  <si>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</si>
  <si>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</si>
  <si>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</si>
  <si>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</si>
  <si>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</si>
  <si>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</si>
  <si>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</si>
  <si>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</si>
  <si>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</si>
  <si>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</si>
  <si>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</si>
  <si>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</si>
  <si>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</si>
  <si>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</si>
  <si>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</si>
  <si>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</si>
  <si>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</si>
  <si>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</si>
  <si>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</si>
  <si>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</si>
  <si>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</si>
  <si>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</si>
  <si>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</si>
  <si>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</si>
  <si>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</si>
  <si>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</si>
  <si>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</si>
  <si>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</si>
  <si>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</si>
  <si>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</si>
  <si>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</si>
  <si>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</si>
  <si>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</si>
  <si>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</si>
  <si>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</si>
  <si>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</si>
  <si>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</si>
  <si>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</si>
  <si>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</si>
  <si>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</si>
  <si>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</si>
  <si>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</si>
  <si>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</si>
  <si>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</si>
  <si>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</si>
  <si>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</si>
  <si>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</si>
  <si>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</si>
  <si>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</si>
  <si>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</si>
  <si>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</si>
  <si>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</si>
  <si>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</si>
  <si>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</si>
  <si>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</si>
  <si>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</si>
  <si>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</si>
  <si>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</si>
  <si>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</si>
  <si>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</si>
  <si>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</si>
  <si>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</si>
  <si>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</si>
  <si>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</si>
  <si>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</si>
  <si>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</si>
  <si>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</si>
  <si>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</si>
  <si>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</si>
  <si>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</si>
  <si>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</si>
  <si>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</si>
  <si>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</si>
  <si>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</si>
  <si>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</si>
  <si>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</si>
  <si>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</si>
  <si>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</si>
  <si>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</si>
  <si>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</si>
  <si>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</si>
  <si>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</si>
  <si>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</si>
  <si>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</si>
  <si>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</si>
  <si>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</si>
  <si>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</si>
  <si>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</si>
  <si>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</si>
  <si>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</si>
  <si>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</si>
  <si>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</si>
  <si>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</si>
  <si>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</si>
  <si>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</si>
  <si>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</si>
  <si>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</si>
  <si>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</si>
  <si>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</si>
  <si>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</si>
  <si>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</si>
  <si>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</si>
  <si>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</si>
  <si>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</si>
  <si>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</si>
  <si>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</si>
  <si>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</si>
  <si>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</si>
  <si>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</si>
  <si>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</si>
  <si>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</si>
  <si>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</si>
  <si>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</si>
  <si>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</si>
  <si>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</si>
  <si>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</si>
  <si>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</si>
  <si>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</si>
  <si>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</si>
  <si>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</si>
  <si>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</si>
  <si>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</si>
  <si>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</si>
  <si>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</si>
  <si>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</si>
  <si>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</si>
  <si>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</si>
  <si>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</si>
  <si>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</si>
  <si>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</si>
  <si>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</si>
  <si>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</si>
  <si>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</si>
  <si>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</si>
  <si>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</si>
  <si>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</si>
  <si>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</si>
  <si>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</si>
  <si>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</si>
  <si>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</si>
  <si>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</si>
  <si>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</si>
  <si>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</si>
  <si>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</si>
  <si>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</si>
  <si>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</si>
  <si>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</si>
  <si>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</si>
  <si>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</si>
  <si>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</si>
  <si>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</si>
  <si>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</si>
  <si>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</si>
  <si>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</si>
  <si>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</si>
  <si>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</si>
  <si>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</si>
  <si>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</si>
  <si>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</si>
  <si>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</si>
  <si>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</si>
  <si>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</si>
  <si>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</si>
  <si>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</si>
  <si>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</si>
  <si>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</si>
  <si>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</si>
  <si>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</si>
  <si>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</si>
  <si>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</si>
  <si>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</si>
  <si>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</si>
  <si>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</si>
  <si>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</si>
  <si>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</si>
  <si>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</si>
  <si>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</si>
  <si>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</si>
  <si>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</si>
  <si>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</si>
  <si>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</si>
  <si>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</si>
  <si>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</si>
  <si>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</si>
  <si>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</si>
  <si>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</si>
  <si>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</si>
  <si>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</si>
  <si>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</si>
  <si>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</si>
  <si>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</si>
  <si>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</si>
  <si>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</si>
  <si>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</si>
  <si>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</si>
  <si>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</si>
  <si>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</si>
  <si>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</si>
  <si>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</si>
  <si>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</si>
  <si>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</si>
  <si>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</si>
  <si>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</si>
  <si>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</si>
  <si>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</si>
  <si>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</si>
  <si>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</si>
  <si>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</si>
  <si>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</si>
  <si>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</si>
  <si>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</si>
  <si>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</si>
  <si>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</si>
  <si>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</si>
  <si>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</si>
  <si>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</si>
  <si>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</si>
  <si>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</si>
  <si>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</si>
  <si>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</si>
  <si>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</si>
  <si>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</si>
  <si>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</si>
  <si>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</si>
  <si>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</si>
  <si>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</si>
  <si>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</si>
  <si>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</si>
  <si>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</si>
  <si>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</si>
  <si>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</si>
  <si>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</si>
  <si>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</si>
  <si>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</si>
  <si>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</si>
  <si>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</si>
  <si>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</si>
  <si>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</si>
  <si>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</si>
  <si>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</si>
  <si>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</si>
  <si>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</si>
  <si>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</si>
  <si>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</si>
  <si>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</si>
  <si>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</si>
  <si>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</si>
  <si>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</si>
  <si>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</si>
  <si>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</si>
  <si>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</si>
  <si>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</si>
  <si>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</si>
  <si>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</si>
  <si>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</si>
  <si>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</si>
  <si>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</si>
  <si>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</si>
  <si>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</si>
  <si>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</si>
  <si>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</si>
  <si>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</si>
  <si>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</si>
  <si>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</si>
  <si>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</si>
  <si>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</si>
  <si>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2020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</si>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</sst>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8"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/>
    <xf numFmtId="0" fontId="16" fillId="8" borderId="1" xfId="0" applyFont="1" applyFill="1" applyBorder="1" applyAlignment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 applyProtection="1">
      <protection locked="0"/>
    </xf>
    <xf numFmtId="3" fontId="35" fillId="0" borderId="2" xfId="0" applyNumberFormat="1" applyFont="1" applyBorder="1" applyAlignment="1"/>
    <xf numFmtId="3" fontId="36" fillId="0" borderId="2" xfId="0" applyNumberFormat="1" applyFont="1" applyBorder="1" applyAlignment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 applyAlignment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/>
    <xf numFmtId="3" fontId="34" fillId="8" borderId="1" xfId="0" applyNumberFormat="1" applyFont="1" applyFill="1" applyBorder="1" applyAlignment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 applyAlignment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Alignment="1" applyProtection="1">
      <protection locked="0"/>
    </xf>
    <xf numFmtId="3" fontId="35" fillId="11" borderId="2" xfId="0" applyNumberFormat="1" applyFont="1" applyFill="1" applyBorder="1" applyAlignment="1"/>
    <xf numFmtId="0" fontId="4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 applyAlignment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 applyAlignment="1"/>
    <xf numFmtId="14" fontId="44" fillId="8" borderId="1" xfId="0" applyNumberFormat="1" applyFont="1" applyFill="1" applyBorder="1" applyAlignment="1"/>
    <xf numFmtId="0" fontId="45" fillId="8" borderId="1" xfId="0" applyFont="1" applyFill="1" applyBorder="1" applyAlignment="1"/>
    <xf numFmtId="0" fontId="40" fillId="8" borderId="1" xfId="0" applyFont="1" applyFill="1" applyBorder="1" applyAlignment="1"/>
    <xf numFmtId="0" fontId="44" fillId="8" borderId="1" xfId="0" applyFont="1" applyFill="1" applyBorder="1" applyAlignment="1"/>
    <xf numFmtId="0" fontId="44" fillId="8" borderId="1" xfId="0" applyNumberFormat="1" applyFont="1" applyFill="1" applyBorder="1" applyAlignment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/>
    <xf numFmtId="0" fontId="40" fillId="8" borderId="1" xfId="0" applyNumberFormat="1" applyFont="1" applyFill="1" applyBorder="1" applyAlignment="1"/>
    <xf numFmtId="0" fontId="40" fillId="10" borderId="2" xfId="0" applyNumberFormat="1" applyFont="1" applyFill="1" applyBorder="1" applyAlignment="1"/>
    <xf numFmtId="49" fontId="40" fillId="8" borderId="1" xfId="0" applyNumberFormat="1" applyFont="1" applyFill="1" applyBorder="1" applyAlignment="1"/>
    <xf numFmtId="3" fontId="46" fillId="8" borderId="2" xfId="0" applyNumberFormat="1" applyFont="1" applyFill="1" applyBorder="1" applyAlignment="1"/>
    <xf numFmtId="3" fontId="40" fillId="8" borderId="2" xfId="0" applyNumberFormat="1" applyFont="1" applyFill="1" applyBorder="1" applyAlignment="1"/>
    <xf numFmtId="3" fontId="4" fillId="8" borderId="2" xfId="0" applyNumberFormat="1" applyFont="1" applyFill="1" applyBorder="1" applyAlignment="1"/>
    <xf numFmtId="49" fontId="40" fillId="12" borderId="1" xfId="0" applyNumberFormat="1" applyFont="1" applyFill="1" applyBorder="1" applyAlignment="1"/>
    <xf numFmtId="0" fontId="4" fillId="12" borderId="1" xfId="0" applyNumberFormat="1" applyFont="1" applyFill="1" applyBorder="1" applyAlignment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 applyAlignment="1"/>
    <xf numFmtId="0" fontId="22" fillId="12" borderId="14" xfId="0" applyFont="1" applyFill="1" applyBorder="1" applyAlignment="1"/>
    <xf numFmtId="0" fontId="4" fillId="12" borderId="15" xfId="0" applyNumberFormat="1" applyFont="1" applyFill="1" applyBorder="1" applyAlignment="1"/>
    <xf numFmtId="0" fontId="4" fillId="12" borderId="16" xfId="0" applyFont="1" applyFill="1" applyBorder="1" applyAlignment="1"/>
    <xf numFmtId="0" fontId="4" fillId="12" borderId="1" xfId="0" applyFont="1" applyFill="1" applyBorder="1" applyAlignment="1"/>
    <xf numFmtId="0" fontId="4" fillId="12" borderId="17" xfId="0" applyNumberFormat="1" applyFont="1" applyFill="1" applyBorder="1" applyAlignment="1"/>
    <xf numFmtId="0" fontId="40" fillId="12" borderId="1" xfId="0" applyFont="1" applyFill="1" applyBorder="1" applyAlignment="1"/>
    <xf numFmtId="0" fontId="4" fillId="12" borderId="19" xfId="0" applyFont="1" applyFill="1" applyBorder="1" applyAlignment="1"/>
    <xf numFmtId="0" fontId="4" fillId="12" borderId="20" xfId="0" applyFont="1" applyFill="1" applyBorder="1" applyAlignment="1"/>
    <xf numFmtId="49" fontId="40" fillId="12" borderId="20" xfId="0" applyNumberFormat="1" applyFont="1" applyFill="1" applyBorder="1" applyAlignment="1"/>
    <xf numFmtId="0" fontId="4" fillId="12" borderId="21" xfId="0" applyNumberFormat="1" applyFont="1" applyFill="1" applyBorder="1" applyAlignment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/>
    <xf numFmtId="0" fontId="40" fillId="8" borderId="1" xfId="0" applyNumberFormat="1" applyFont="1" applyFill="1" applyBorder="1" applyAlignment="1" applyProtection="1"/>
    <xf numFmtId="0" fontId="4" fillId="8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12" fillId="0" borderId="1" xfId="0" applyFont="1" applyBorder="1" applyAlignment="1"/>
    <xf numFmtId="0" fontId="12" fillId="0" borderId="1" xfId="0" applyNumberFormat="1" applyFont="1" applyBorder="1" applyAlignment="1"/>
    <xf numFmtId="0" fontId="40" fillId="0" borderId="1" xfId="0" applyFont="1" applyBorder="1" applyAlignment="1"/>
    <xf numFmtId="0" fontId="40" fillId="0" borderId="1" xfId="0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 applyAlignment="1"/>
    <xf numFmtId="3" fontId="37" fillId="5" borderId="2" xfId="0" applyNumberFormat="1" applyFont="1" applyFill="1" applyBorder="1" applyAlignment="1" applyProtection="1">
      <protection locked="0"/>
    </xf>
    <xf numFmtId="0" fontId="40" fillId="5" borderId="2" xfId="0" applyFont="1" applyFill="1" applyBorder="1" applyAlignment="1" applyProtection="1">
      <protection locked="0"/>
    </xf>
    <xf numFmtId="3" fontId="4" fillId="8" borderId="1" xfId="0" applyNumberFormat="1" applyFont="1" applyFill="1" applyBorder="1" applyAlignment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 applyAlignment="1"/>
    <xf numFmtId="0" fontId="12" fillId="8" borderId="1" xfId="0" applyFont="1" applyFill="1" applyBorder="1" applyAlignment="1"/>
    <xf numFmtId="0" fontId="12" fillId="8" borderId="1" xfId="0" applyNumberFormat="1" applyFont="1" applyFill="1" applyBorder="1" applyAlignment="1"/>
    <xf numFmtId="0" fontId="40" fillId="14" borderId="1" xfId="0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 applyProtection="1">
      <protection locked="0"/>
    </xf>
    <xf numFmtId="3" fontId="37" fillId="11" borderId="2" xfId="0" applyNumberFormat="1" applyFont="1" applyFill="1" applyBorder="1" applyAlignment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/>
    <xf numFmtId="0" fontId="54" fillId="8" borderId="0" xfId="0" applyFont="1" applyFill="1" applyAlignment="1"/>
    <xf numFmtId="0" fontId="6" fillId="8" borderId="0" xfId="0" applyFont="1" applyFill="1" applyAlignment="1"/>
    <xf numFmtId="49" fontId="6" fillId="8" borderId="0" xfId="0" applyNumberFormat="1" applyFont="1" applyFill="1" applyAlignment="1"/>
    <xf numFmtId="0" fontId="6" fillId="16" borderId="2" xfId="0" applyFont="1" applyFill="1" applyBorder="1" applyAlignment="1"/>
    <xf numFmtId="0" fontId="6" fillId="17" borderId="2" xfId="0" applyFont="1" applyFill="1" applyBorder="1" applyAlignment="1"/>
    <xf numFmtId="0" fontId="55" fillId="0" borderId="2" xfId="0" applyFont="1" applyFill="1" applyBorder="1" applyAlignment="1"/>
    <xf numFmtId="0" fontId="6" fillId="18" borderId="2" xfId="0" applyFont="1" applyFill="1" applyBorder="1" applyAlignment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9" fontId="4" fillId="8" borderId="0" xfId="0" applyNumberFormat="1" applyFont="1" applyFill="1" applyAlignment="1"/>
    <xf numFmtId="0" fontId="4" fillId="8" borderId="2" xfId="0" applyFont="1" applyFill="1" applyBorder="1" applyAlignment="1"/>
    <xf numFmtId="2" fontId="4" fillId="8" borderId="2" xfId="0" applyNumberFormat="1" applyFont="1" applyFill="1" applyBorder="1" applyAlignment="1"/>
    <xf numFmtId="9" fontId="4" fillId="19" borderId="2" xfId="0" applyNumberFormat="1" applyFont="1" applyFill="1" applyBorder="1" applyAlignment="1"/>
    <xf numFmtId="0" fontId="28" fillId="20" borderId="2" xfId="0" applyFont="1" applyFill="1" applyBorder="1" applyAlignment="1"/>
    <xf numFmtId="0" fontId="4" fillId="16" borderId="2" xfId="0" applyFont="1" applyFill="1" applyBorder="1" applyAlignment="1"/>
    <xf numFmtId="164" fontId="51" fillId="20" borderId="2" xfId="1" applyFont="1" applyFill="1" applyBorder="1" applyAlignment="1"/>
    <xf numFmtId="0" fontId="4" fillId="17" borderId="2" xfId="0" applyFont="1" applyFill="1" applyBorder="1" applyAlignment="1"/>
    <xf numFmtId="0" fontId="4" fillId="18" borderId="2" xfId="0" applyFont="1" applyFill="1" applyBorder="1" applyAlignment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 applyAlignment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 applyAlignment="1"/>
    <xf numFmtId="9" fontId="28" fillId="7" borderId="26" xfId="0" applyNumberFormat="1" applyFont="1" applyFill="1" applyBorder="1" applyAlignment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Fill="1" applyAlignment="1">
      <alignment vertical="center" wrapText="1"/>
    </xf>
    <xf numFmtId="0" fontId="59" fillId="0" borderId="1" xfId="3" applyFont="1" applyFill="1" applyAlignment="1">
      <alignment horizontal="center" vertical="center"/>
    </xf>
    <xf numFmtId="0" fontId="60" fillId="0" borderId="1" xfId="3" applyFont="1" applyFill="1" applyAlignment="1">
      <alignment vertical="center"/>
    </xf>
    <xf numFmtId="0" fontId="64" fillId="0" borderId="1" xfId="3" applyFont="1" applyFill="1" applyAlignment="1">
      <alignment vertical="top" wrapText="1"/>
    </xf>
    <xf numFmtId="0" fontId="65" fillId="0" borderId="1" xfId="3" applyFont="1" applyFill="1"/>
    <xf numFmtId="0" fontId="40" fillId="0" borderId="2" xfId="0" applyNumberFormat="1" applyFont="1" applyFill="1" applyBorder="1" applyAlignment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Alignment="1" applyProtection="1"/>
    <xf numFmtId="0" fontId="0" fillId="0" borderId="2" xfId="0" applyFont="1" applyBorder="1" applyAlignment="1"/>
    <xf numFmtId="0" fontId="66" fillId="7" borderId="2" xfId="0" applyFont="1" applyFill="1" applyBorder="1" applyAlignment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 applyAlignment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Alignment="1" applyProtection="1"/>
    <xf numFmtId="3" fontId="33" fillId="11" borderId="2" xfId="0" applyNumberFormat="1" applyFont="1" applyFill="1" applyBorder="1" applyAlignment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49" fontId="16" fillId="0" borderId="2" xfId="0" applyNumberFormat="1" applyFont="1" applyBorder="1" applyAlignment="1"/>
    <xf numFmtId="0" fontId="16" fillId="0" borderId="2" xfId="0" applyFont="1" applyBorder="1" applyAlignment="1"/>
    <xf numFmtId="0" fontId="4" fillId="0" borderId="2" xfId="0" applyFont="1" applyBorder="1" applyAlignment="1"/>
    <xf numFmtId="49" fontId="10" fillId="0" borderId="2" xfId="0" applyNumberFormat="1" applyFont="1" applyBorder="1" applyAlignment="1">
      <alignment horizontal="left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0" fontId="70" fillId="0" borderId="38" xfId="3" applyFont="1" applyFill="1" applyBorder="1" applyAlignment="1">
      <alignment horizontal="left" vertical="center" wrapText="1"/>
    </xf>
    <xf numFmtId="0" fontId="70" fillId="0" borderId="23" xfId="3" applyFont="1" applyFill="1" applyBorder="1" applyAlignment="1">
      <alignment horizontal="left" vertical="center" wrapText="1"/>
    </xf>
    <xf numFmtId="0" fontId="70" fillId="0" borderId="34" xfId="3" applyFont="1" applyFill="1" applyBorder="1" applyAlignment="1">
      <alignment horizontal="left" vertical="center" wrapText="1"/>
    </xf>
    <xf numFmtId="0" fontId="70" fillId="0" borderId="35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 wrapText="1"/>
    </xf>
    <xf numFmtId="0" fontId="63" fillId="0" borderId="2" xfId="3" applyFont="1" applyFill="1" applyBorder="1" applyAlignment="1">
      <alignment horizontal="left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1" fillId="0" borderId="10" xfId="3" applyFont="1" applyFill="1" applyBorder="1" applyAlignment="1">
      <alignment horizontal="center" vertical="center" wrapText="1"/>
    </xf>
    <xf numFmtId="0" fontId="63" fillId="0" borderId="27" xfId="3" applyFont="1" applyFill="1" applyBorder="1" applyAlignment="1">
      <alignment horizontal="left" vertical="center" wrapText="1"/>
    </xf>
    <xf numFmtId="0" fontId="63" fillId="0" borderId="28" xfId="3" applyFont="1" applyFill="1" applyBorder="1" applyAlignment="1">
      <alignment horizontal="left" vertical="center" wrapText="1"/>
    </xf>
    <xf numFmtId="0" fontId="63" fillId="0" borderId="31" xfId="3" applyFont="1" applyFill="1" applyBorder="1" applyAlignment="1">
      <alignment horizontal="left" vertical="center" wrapText="1"/>
    </xf>
    <xf numFmtId="0" fontId="63" fillId="0" borderId="4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Fill="1" applyBorder="1" applyAlignment="1">
      <alignment horizontal="left" vertical="center" wrapText="1"/>
    </xf>
    <xf numFmtId="0" fontId="63" fillId="0" borderId="29" xfId="3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204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4</xdr:row>
      <xdr:rowOff>1861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69850</xdr:rowOff>
    </xdr:from>
    <xdr:to>
      <xdr:col>0</xdr:col>
      <xdr:colOff>641087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669070</xdr:colOff>
      <xdr:row>4</xdr:row>
      <xdr:rowOff>27214</xdr:rowOff>
    </xdr:from>
    <xdr:to>
      <xdr:col>7</xdr:col>
      <xdr:colOff>773350</xdr:colOff>
      <xdr:row>7</xdr:row>
      <xdr:rowOff>41554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abSelected="1" zoomScale="85" zoomScaleNormal="85" workbookViewId="0"/>
  </sheetViews>
  <sheetFormatPr baseColWidth="10" defaultColWidth="10.875" defaultRowHeight="15.95" customHeight="1"/>
  <cols>
    <col min="1" max="1" width="4.5" style="75" customWidth="1"/>
    <col min="2" max="2" width="34.625" style="75" customWidth="1"/>
    <col min="3" max="3" width="0.5" style="75" customWidth="1"/>
    <col min="4" max="8" width="1.125" style="75" customWidth="1"/>
    <col min="9" max="9" width="12.875" style="75" customWidth="1"/>
    <col min="10" max="10" width="18.625" style="75" customWidth="1"/>
    <col min="11" max="11" width="12.875" style="75" customWidth="1"/>
    <col min="12" max="21" width="13.375" style="75" customWidth="1"/>
    <col min="22" max="22" width="15.375" style="75" customWidth="1"/>
    <col min="23" max="23" width="6" style="75" customWidth="1"/>
    <col min="24" max="25" width="10.875" style="75" customWidth="1"/>
    <col min="26" max="16384" width="10.875" style="75"/>
  </cols>
  <sheetData>
    <row r="1" spans="1:31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00000000000001" customHeight="1">
      <c r="A2" s="74"/>
      <c r="B2" s="74"/>
      <c r="C2" s="74"/>
      <c r="D2" s="74"/>
      <c r="E2" s="74"/>
      <c r="F2" s="74"/>
      <c r="G2" s="74"/>
      <c r="H2" s="74"/>
      <c r="I2" s="29"/>
      <c r="J2" s="267" t="s">
        <v>268</v>
      </c>
      <c r="K2" s="267"/>
      <c r="L2" s="267"/>
      <c r="M2" s="267"/>
      <c r="N2" s="267"/>
      <c r="O2" s="267"/>
      <c r="P2" s="267"/>
      <c r="Q2" s="267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5.95" customHeight="1">
      <c r="A3" s="74"/>
      <c r="B3" s="74"/>
      <c r="C3" s="74"/>
      <c r="D3" s="74"/>
      <c r="E3" s="74"/>
      <c r="F3" s="74"/>
      <c r="G3" s="74"/>
      <c r="H3" s="74"/>
      <c r="I3" s="78"/>
      <c r="J3" s="267"/>
      <c r="K3" s="267"/>
      <c r="L3" s="267"/>
      <c r="M3" s="267"/>
      <c r="N3" s="267"/>
      <c r="O3" s="267"/>
      <c r="P3" s="267"/>
      <c r="Q3" s="267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5.95" customHeight="1">
      <c r="A4" s="74"/>
      <c r="B4" s="74"/>
      <c r="C4" s="74"/>
      <c r="D4" s="74"/>
      <c r="E4" s="74"/>
      <c r="F4" s="74"/>
      <c r="G4" s="74"/>
      <c r="H4" s="74"/>
      <c r="I4" s="74"/>
      <c r="J4" s="267"/>
      <c r="K4" s="267"/>
      <c r="L4" s="267"/>
      <c r="M4" s="267"/>
      <c r="N4" s="267"/>
      <c r="O4" s="267"/>
      <c r="P4" s="267"/>
      <c r="Q4" s="267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5.9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5.95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5.9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5.95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5.95" customHeight="1">
      <c r="A10" s="74"/>
      <c r="B10" s="74"/>
      <c r="C10" s="74"/>
      <c r="D10" s="74"/>
      <c r="E10" s="74"/>
      <c r="F10" s="74"/>
      <c r="G10" s="74"/>
      <c r="H10" s="74"/>
      <c r="I10" s="260" t="s">
        <v>267</v>
      </c>
      <c r="J10" s="261"/>
      <c r="K10" s="1"/>
      <c r="L10" s="235"/>
      <c r="M10" s="2"/>
      <c r="N10" s="260" t="s">
        <v>381</v>
      </c>
      <c r="O10" s="261"/>
      <c r="P10" s="191"/>
      <c r="Q10" s="257"/>
      <c r="R10" s="258"/>
      <c r="S10" s="258"/>
      <c r="T10" s="258"/>
      <c r="U10" s="258"/>
      <c r="V10" s="259"/>
      <c r="W10" s="74"/>
      <c r="X10" s="74"/>
    </row>
    <row r="11" spans="1:31" ht="15.9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5.95" customHeight="1">
      <c r="A12" s="74"/>
      <c r="B12" s="74"/>
      <c r="C12" s="74"/>
      <c r="D12" s="74"/>
      <c r="E12" s="74"/>
      <c r="F12" s="74"/>
      <c r="G12" s="74"/>
      <c r="H12" s="74"/>
      <c r="I12" s="260" t="s">
        <v>382</v>
      </c>
      <c r="J12" s="261"/>
      <c r="K12" s="191"/>
      <c r="L12" s="236"/>
      <c r="M12" s="81" t="s">
        <v>321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5.95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46580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5.95" customHeight="1">
      <c r="A14" s="74"/>
      <c r="B14" s="74"/>
      <c r="C14" s="74"/>
      <c r="D14" s="74"/>
      <c r="E14" s="74"/>
      <c r="F14" s="74"/>
      <c r="G14" s="74"/>
      <c r="H14" s="74"/>
      <c r="I14" s="260" t="s">
        <v>0</v>
      </c>
      <c r="J14" s="261"/>
      <c r="K14" s="1"/>
      <c r="L14" s="40">
        <v>2022</v>
      </c>
      <c r="M14" s="85"/>
      <c r="N14" s="260" t="s">
        <v>278</v>
      </c>
      <c r="O14" s="261"/>
      <c r="Q14" s="40">
        <v>2025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5.9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5.95" customHeight="1">
      <c r="A16" s="74"/>
      <c r="C16" s="74"/>
      <c r="D16" s="74"/>
      <c r="E16" s="74"/>
      <c r="F16" s="74"/>
      <c r="G16" s="74"/>
      <c r="H16" s="74"/>
      <c r="I16" s="262" t="s">
        <v>291</v>
      </c>
      <c r="J16" s="263"/>
      <c r="K16" s="264"/>
      <c r="L16" s="34" t="s">
        <v>292</v>
      </c>
      <c r="M16" s="74"/>
      <c r="N16" s="260" t="s">
        <v>399</v>
      </c>
      <c r="O16" s="261"/>
      <c r="P16" s="1"/>
      <c r="Q16" s="211">
        <f>IF(Q14=0,"",(Q14+5))</f>
        <v>2030</v>
      </c>
      <c r="R16" s="1"/>
      <c r="S16" s="1"/>
      <c r="T16" s="1"/>
      <c r="U16" s="1"/>
      <c r="V16" s="1"/>
      <c r="W16" s="74"/>
      <c r="X16" s="74"/>
    </row>
    <row r="17" spans="1:32" ht="15.95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5.95" customHeight="1">
      <c r="A18" s="74"/>
      <c r="B18" s="265" t="s">
        <v>290</v>
      </c>
      <c r="C18" s="265"/>
      <c r="D18" s="74"/>
      <c r="E18" s="74"/>
      <c r="F18" s="74"/>
      <c r="G18" s="74"/>
      <c r="H18" s="74"/>
      <c r="I18" s="88">
        <f>J18-1</f>
        <v>2018</v>
      </c>
      <c r="J18" s="88">
        <f>K18-1</f>
        <v>2019</v>
      </c>
      <c r="K18" s="89" t="str">
        <f>L16</f>
        <v>2020</v>
      </c>
      <c r="L18" s="90">
        <f>K18+1</f>
        <v>2021</v>
      </c>
      <c r="M18" s="90">
        <f>L18+1</f>
        <v>2022</v>
      </c>
      <c r="N18" s="90">
        <f>M18+1</f>
        <v>2023</v>
      </c>
      <c r="O18" s="90">
        <f>N18+1</f>
        <v>2024</v>
      </c>
      <c r="P18" s="90">
        <f>O18+1</f>
        <v>2025</v>
      </c>
      <c r="Q18" s="90">
        <f t="shared" ref="Q18:V18" si="0">P18+1</f>
        <v>2026</v>
      </c>
      <c r="R18" s="90">
        <f t="shared" si="0"/>
        <v>2027</v>
      </c>
      <c r="S18" s="90">
        <f t="shared" si="0"/>
        <v>2028</v>
      </c>
      <c r="T18" s="90">
        <f t="shared" si="0"/>
        <v>2029</v>
      </c>
      <c r="U18" s="90">
        <f t="shared" si="0"/>
        <v>2030</v>
      </c>
      <c r="V18" s="90">
        <f t="shared" si="0"/>
        <v>2031</v>
      </c>
      <c r="W18" s="86"/>
      <c r="X18" s="74"/>
    </row>
    <row r="19" spans="1:32" s="94" customFormat="1" ht="15.95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Prévision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Projet</v>
      </c>
      <c r="P19" s="93" t="str">
        <f t="shared" si="1"/>
        <v>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Postprojet</v>
      </c>
      <c r="U19" s="93" t="str">
        <f t="shared" si="1"/>
        <v>Postprojet</v>
      </c>
      <c r="V19" s="93" t="str">
        <f t="shared" si="1"/>
        <v>Non concerné</v>
      </c>
      <c r="W19" s="91"/>
      <c r="X19" s="91"/>
    </row>
    <row r="20" spans="1:32" s="94" customFormat="1" ht="15.95" customHeight="1">
      <c r="A20" s="91"/>
      <c r="B20" s="91"/>
      <c r="C20" s="57"/>
      <c r="D20" s="91"/>
      <c r="E20" s="91"/>
      <c r="F20" s="91"/>
      <c r="G20" s="91"/>
      <c r="H20" s="91"/>
      <c r="I20" s="208"/>
      <c r="J20" s="208"/>
      <c r="K20" s="208"/>
      <c r="L20" s="209"/>
      <c r="M20" s="209"/>
      <c r="N20" s="209"/>
      <c r="P20" s="209"/>
      <c r="Q20" s="209"/>
      <c r="R20" s="209"/>
      <c r="S20" s="209"/>
      <c r="T20" s="210"/>
      <c r="U20" s="209"/>
      <c r="V20" s="209"/>
      <c r="W20" s="91"/>
      <c r="X20" s="91"/>
    </row>
    <row r="21" spans="1:32" ht="15.95" customHeight="1">
      <c r="A21" s="74"/>
      <c r="B21" s="270" t="s">
        <v>383</v>
      </c>
      <c r="C21" s="270"/>
      <c r="D21" s="74"/>
      <c r="E21" s="74"/>
      <c r="F21" s="74"/>
      <c r="G21" s="74"/>
      <c r="H21" s="74"/>
      <c r="I21" s="200" t="str">
        <f>IF(ROUND(Bilan!K35/10,0)=ROUND(Bilan!K76/10,0)," ","erreur")</f>
        <v xml:space="preserve"> </v>
      </c>
      <c r="J21" s="200" t="str">
        <f>IF(ROUND(Bilan!L35/10,0)=ROUND(Bilan!L76/10,0)," ","erreur")</f>
        <v xml:space="preserve"> </v>
      </c>
      <c r="K21" s="200" t="str">
        <f>IF(ROUND(Bilan!M35/10,0)=ROUND(Bilan!M76/10,0)," ","erreur")</f>
        <v xml:space="preserve"> </v>
      </c>
      <c r="L21" s="200" t="str">
        <f>IF(ROUND(Bilan!N35/10,0)=ROUND(Bilan!N76/10,0)," ","erreur")</f>
        <v xml:space="preserve"> </v>
      </c>
      <c r="M21" s="200" t="str">
        <f>IF(ROUND(Bilan!O35/10,0)=ROUND(Bilan!O76/10,0)," ","erreur")</f>
        <v xml:space="preserve"> </v>
      </c>
      <c r="N21" s="200" t="str">
        <f>IF(ROUND(Bilan!P35/10,0)=ROUND(Bilan!P76/10,0)," ","erreur")</f>
        <v xml:space="preserve"> </v>
      </c>
      <c r="O21" s="200" t="str">
        <f>IF(ROUND(Bilan!Q35/10,0)=ROUND(Bilan!Q76/10,0)," ","erreur")</f>
        <v xml:space="preserve"> </v>
      </c>
      <c r="P21" s="200" t="str">
        <f>IF(ROUND(Bilan!R35/10,0)=ROUND(Bilan!R76/10,0)," ","erreur")</f>
        <v xml:space="preserve"> </v>
      </c>
      <c r="Q21" s="200" t="str">
        <f>IF(ROUND(Bilan!S35/10,0)=ROUND(Bilan!S76/10,0)," ","erreur")</f>
        <v xml:space="preserve"> </v>
      </c>
      <c r="R21" s="200" t="str">
        <f>IF(ROUND(Bilan!T35/10,0)=ROUND(Bilan!T76/10,0)," ","erreur")</f>
        <v xml:space="preserve"> </v>
      </c>
      <c r="S21" s="200" t="str">
        <f>IF(ROUND(Bilan!U35/10,0)=ROUND(Bilan!U76/10,0)," ","erreur")</f>
        <v xml:space="preserve"> </v>
      </c>
      <c r="T21" s="200" t="str">
        <f>IF(ROUND(Bilan!V35/10,0)=ROUND(Bilan!V76/10,0)," ","erreur")</f>
        <v xml:space="preserve"> </v>
      </c>
      <c r="U21" s="200" t="str">
        <f>IF(ROUND(Bilan!W35/10,0)=ROUND(Bilan!W76/10,0)," ","erreur")</f>
        <v xml:space="preserve"> </v>
      </c>
      <c r="V21" s="200" t="str">
        <f>IF(ROUND(Bilan!X35/10,0)=ROUND(Bilan!X76/10,0)," ","erreur")</f>
        <v xml:space="preserve"> </v>
      </c>
      <c r="W21" s="74"/>
      <c r="X21" s="97"/>
    </row>
    <row r="22" spans="1:32" ht="15.95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5.95" customHeight="1">
      <c r="A23" s="74"/>
      <c r="B23" s="265" t="s">
        <v>1</v>
      </c>
      <c r="C23" s="265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5.95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5.95" customHeight="1">
      <c r="A25" s="74"/>
      <c r="B25" s="265" t="s">
        <v>2</v>
      </c>
      <c r="C25" s="265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306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5.95" customHeight="1">
      <c r="A26" s="74"/>
      <c r="B26" s="265" t="s">
        <v>3</v>
      </c>
      <c r="C26" s="265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307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5.95" customHeight="1">
      <c r="A27" s="74"/>
      <c r="B27" s="265" t="s">
        <v>286</v>
      </c>
      <c r="C27" s="265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340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5.95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5.95" customHeight="1">
      <c r="A29" s="74"/>
      <c r="B29" s="265" t="s">
        <v>282</v>
      </c>
      <c r="C29" s="265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328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5.95" customHeight="1">
      <c r="A30" s="74"/>
      <c r="B30" s="265" t="s">
        <v>4</v>
      </c>
      <c r="C30" s="265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329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5.95" customHeight="1">
      <c r="A31" s="74"/>
      <c r="B31" s="265" t="s">
        <v>327</v>
      </c>
      <c r="C31" s="265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5.9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5.95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5.95" customHeight="1">
      <c r="A34" s="74"/>
      <c r="B34" s="106" t="s">
        <v>341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5.95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5.95" customHeight="1">
      <c r="A36" s="74"/>
      <c r="B36" s="273" t="s">
        <v>288</v>
      </c>
      <c r="C36" s="274"/>
      <c r="D36" s="266" t="s">
        <v>269</v>
      </c>
      <c r="E36" s="266"/>
      <c r="F36" s="266"/>
      <c r="G36" s="266"/>
      <c r="H36" s="266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5.95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5.95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5.95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5.95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5.95" customHeight="1">
      <c r="A41" s="74"/>
      <c r="B41" s="271" t="s">
        <v>6</v>
      </c>
      <c r="C41" s="272"/>
      <c r="D41" s="266" t="s">
        <v>269</v>
      </c>
      <c r="E41" s="266"/>
      <c r="F41" s="266"/>
      <c r="G41" s="266"/>
      <c r="H41" s="266"/>
      <c r="I41" s="101" t="s">
        <v>418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5.95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419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5.95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5.95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5.95" customHeight="1">
      <c r="A45" s="74"/>
      <c r="B45" s="268"/>
      <c r="C45" s="268"/>
      <c r="D45" s="269"/>
      <c r="E45" s="269"/>
      <c r="F45" s="269"/>
      <c r="G45" s="269"/>
      <c r="H45" s="269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5.95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5.95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  <mergeCell ref="Q10:V10"/>
    <mergeCell ref="N14:O14"/>
    <mergeCell ref="I16:K16"/>
    <mergeCell ref="N10:O10"/>
    <mergeCell ref="N16:O16"/>
    <mergeCell ref="I10:J10"/>
    <mergeCell ref="I12:J12"/>
    <mergeCell ref="I14:J14"/>
  </mergeCells>
  <conditionalFormatting sqref="I27:P27">
    <cfRule type="containsText" dxfId="203" priority="167" operator="containsText" text="DIFFICULTE">
      <formula>NOT(ISERROR(SEARCH("DIFFICULTE",I27)))</formula>
    </cfRule>
    <cfRule type="containsText" dxfId="202" priority="168" operator="containsText" text="&quot;&quot;">
      <formula>NOT(ISERROR(SEARCH("""""",I27)))</formula>
    </cfRule>
    <cfRule type="containsText" dxfId="201" priority="169" operator="containsText" text="RAS">
      <formula>NOT(ISERROR(SEARCH("RAS",I27)))</formula>
    </cfRule>
    <cfRule type="containsText" dxfId="200" priority="170" operator="containsText" text="RAS">
      <formula>NOT(ISERROR(SEARCH("RAS",I27)))</formula>
    </cfRule>
    <cfRule type="containsText" dxfId="199" priority="171" operator="containsText" text="RAS">
      <formula>NOT(ISERROR(SEARCH("RAS",I27)))</formula>
    </cfRule>
  </conditionalFormatting>
  <conditionalFormatting sqref="I31:P31">
    <cfRule type="containsText" dxfId="198" priority="165" operator="containsText" text="RAS">
      <formula>NOT(ISERROR(SEARCH("RAS",I31)))</formula>
    </cfRule>
    <cfRule type="containsText" dxfId="197" priority="166" operator="containsText" text="DIFFICULTE">
      <formula>NOT(ISERROR(SEARCH("DIFFICULTE",I31)))</formula>
    </cfRule>
  </conditionalFormatting>
  <conditionalFormatting sqref="J21">
    <cfRule type="containsText" dxfId="196" priority="146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5" priority="145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4" priority="144" stopIfTrue="1" operator="containsText" text="erreur">
      <formula>NOT(ISERROR(FIND(UPPER("erreur"),UPPER(J21))))</formula>
      <formula>"erreur"</formula>
    </cfRule>
  </conditionalFormatting>
  <conditionalFormatting sqref="I21:P21">
    <cfRule type="containsText" dxfId="193" priority="143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2" priority="142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1" priority="141" stopIfTrue="1" operator="containsText" text="erreur">
      <formula>NOT(ISERROR(FIND(UPPER("erreur"),UPPER(I21))))</formula>
      <formula>"erreur"</formula>
    </cfRule>
  </conditionalFormatting>
  <conditionalFormatting sqref="K21:P21">
    <cfRule type="containsText" dxfId="190" priority="140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9" priority="139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8" priority="138" stopIfTrue="1" operator="containsText" text="erreur">
      <formula>NOT(ISERROR(FIND(UPPER("erreur"),UPPER(K21))))</formula>
      <formula>"erreur"</formula>
    </cfRule>
  </conditionalFormatting>
  <conditionalFormatting sqref="L14">
    <cfRule type="containsBlanks" dxfId="187" priority="134">
      <formula>LEN(TRIM(L14))=0</formula>
    </cfRule>
  </conditionalFormatting>
  <conditionalFormatting sqref="L16">
    <cfRule type="containsBlanks" dxfId="186" priority="132">
      <formula>LEN(TRIM(L16))=0</formula>
    </cfRule>
  </conditionalFormatting>
  <conditionalFormatting sqref="Q14">
    <cfRule type="expression" dxfId="185" priority="128">
      <formula>$Q$14&lt;$L$14</formula>
    </cfRule>
    <cfRule type="containsBlanks" dxfId="184" priority="129">
      <formula>LEN(TRIM(Q14))=0</formula>
    </cfRule>
  </conditionalFormatting>
  <conditionalFormatting sqref="Q27">
    <cfRule type="containsText" dxfId="183" priority="123" operator="containsText" text="DIFFICULTE">
      <formula>NOT(ISERROR(SEARCH("DIFFICULTE",Q27)))</formula>
    </cfRule>
    <cfRule type="containsText" dxfId="182" priority="124" operator="containsText" text="&quot;&quot;">
      <formula>NOT(ISERROR(SEARCH("""""",Q27)))</formula>
    </cfRule>
    <cfRule type="containsText" dxfId="181" priority="125" operator="containsText" text="RAS">
      <formula>NOT(ISERROR(SEARCH("RAS",Q27)))</formula>
    </cfRule>
    <cfRule type="containsText" dxfId="180" priority="126" operator="containsText" text="RAS">
      <formula>NOT(ISERROR(SEARCH("RAS",Q27)))</formula>
    </cfRule>
    <cfRule type="containsText" dxfId="179" priority="127" operator="containsText" text="RAS">
      <formula>NOT(ISERROR(SEARCH("RAS",Q27)))</formula>
    </cfRule>
  </conditionalFormatting>
  <conditionalFormatting sqref="Q31">
    <cfRule type="containsText" dxfId="178" priority="121" operator="containsText" text="RAS">
      <formula>NOT(ISERROR(SEARCH("RAS",Q31)))</formula>
    </cfRule>
    <cfRule type="containsText" dxfId="177" priority="122" operator="containsText" text="DIFFICULTE">
      <formula>NOT(ISERROR(SEARCH("DIFFICULTE",Q31)))</formula>
    </cfRule>
  </conditionalFormatting>
  <conditionalFormatting sqref="R27:V27">
    <cfRule type="containsText" dxfId="176" priority="110" operator="containsText" text="DIFFICULTE">
      <formula>NOT(ISERROR(SEARCH("DIFFICULTE",R27)))</formula>
    </cfRule>
    <cfRule type="containsText" dxfId="175" priority="111" operator="containsText" text="&quot;&quot;">
      <formula>NOT(ISERROR(SEARCH("""""",R27)))</formula>
    </cfRule>
    <cfRule type="containsText" dxfId="174" priority="112" operator="containsText" text="RAS">
      <formula>NOT(ISERROR(SEARCH("RAS",R27)))</formula>
    </cfRule>
    <cfRule type="containsText" dxfId="173" priority="113" operator="containsText" text="RAS">
      <formula>NOT(ISERROR(SEARCH("RAS",R27)))</formula>
    </cfRule>
    <cfRule type="containsText" dxfId="172" priority="114" operator="containsText" text="RAS">
      <formula>NOT(ISERROR(SEARCH("RAS",R27)))</formula>
    </cfRule>
  </conditionalFormatting>
  <conditionalFormatting sqref="R31">
    <cfRule type="containsText" dxfId="171" priority="108" operator="containsText" text="RAS">
      <formula>NOT(ISERROR(SEARCH("RAS",R31)))</formula>
    </cfRule>
    <cfRule type="containsText" dxfId="170" priority="109" operator="containsText" text="DIFFICULTE">
      <formula>NOT(ISERROR(SEARCH("DIFFICULTE",R31)))</formula>
    </cfRule>
  </conditionalFormatting>
  <conditionalFormatting sqref="S27">
    <cfRule type="containsText" dxfId="169" priority="97" operator="containsText" text="DIFFICULTE">
      <formula>NOT(ISERROR(SEARCH("DIFFICULTE",S27)))</formula>
    </cfRule>
    <cfRule type="containsText" dxfId="168" priority="98" operator="containsText" text="&quot;&quot;">
      <formula>NOT(ISERROR(SEARCH("""""",S27)))</formula>
    </cfRule>
    <cfRule type="containsText" dxfId="167" priority="99" operator="containsText" text="RAS">
      <formula>NOT(ISERROR(SEARCH("RAS",S27)))</formula>
    </cfRule>
    <cfRule type="containsText" dxfId="166" priority="100" operator="containsText" text="RAS">
      <formula>NOT(ISERROR(SEARCH("RAS",S27)))</formula>
    </cfRule>
    <cfRule type="containsText" dxfId="165" priority="101" operator="containsText" text="RAS">
      <formula>NOT(ISERROR(SEARCH("RAS",S27)))</formula>
    </cfRule>
  </conditionalFormatting>
  <conditionalFormatting sqref="S31">
    <cfRule type="containsText" dxfId="164" priority="95" operator="containsText" text="RAS">
      <formula>NOT(ISERROR(SEARCH("RAS",S31)))</formula>
    </cfRule>
    <cfRule type="containsText" dxfId="163" priority="96" operator="containsText" text="DIFFICULTE">
      <formula>NOT(ISERROR(SEARCH("DIFFICULTE",S31)))</formula>
    </cfRule>
  </conditionalFormatting>
  <conditionalFormatting sqref="T27">
    <cfRule type="containsText" dxfId="162" priority="84" operator="containsText" text="DIFFICULTE">
      <formula>NOT(ISERROR(SEARCH("DIFFICULTE",T27)))</formula>
    </cfRule>
    <cfRule type="containsText" dxfId="161" priority="85" operator="containsText" text="&quot;&quot;">
      <formula>NOT(ISERROR(SEARCH("""""",T27)))</formula>
    </cfRule>
    <cfRule type="containsText" dxfId="160" priority="86" operator="containsText" text="RAS">
      <formula>NOT(ISERROR(SEARCH("RAS",T27)))</formula>
    </cfRule>
    <cfRule type="containsText" dxfId="159" priority="87" operator="containsText" text="RAS">
      <formula>NOT(ISERROR(SEARCH("RAS",T27)))</formula>
    </cfRule>
    <cfRule type="containsText" dxfId="158" priority="88" operator="containsText" text="RAS">
      <formula>NOT(ISERROR(SEARCH("RAS",T27)))</formula>
    </cfRule>
  </conditionalFormatting>
  <conditionalFormatting sqref="T31">
    <cfRule type="containsText" dxfId="157" priority="82" operator="containsText" text="RAS">
      <formula>NOT(ISERROR(SEARCH("RAS",T31)))</formula>
    </cfRule>
    <cfRule type="containsText" dxfId="156" priority="83" operator="containsText" text="DIFFICULTE">
      <formula>NOT(ISERROR(SEARCH("DIFFICULTE",T31)))</formula>
    </cfRule>
  </conditionalFormatting>
  <conditionalFormatting sqref="U27">
    <cfRule type="containsText" dxfId="155" priority="71" operator="containsText" text="DIFFICULTE">
      <formula>NOT(ISERROR(SEARCH("DIFFICULTE",U27)))</formula>
    </cfRule>
    <cfRule type="containsText" dxfId="154" priority="72" operator="containsText" text="&quot;&quot;">
      <formula>NOT(ISERROR(SEARCH("""""",U27)))</formula>
    </cfRule>
    <cfRule type="containsText" dxfId="153" priority="73" operator="containsText" text="RAS">
      <formula>NOT(ISERROR(SEARCH("RAS",U27)))</formula>
    </cfRule>
    <cfRule type="containsText" dxfId="152" priority="74" operator="containsText" text="RAS">
      <formula>NOT(ISERROR(SEARCH("RAS",U27)))</formula>
    </cfRule>
    <cfRule type="containsText" dxfId="151" priority="75" operator="containsText" text="RAS">
      <formula>NOT(ISERROR(SEARCH("RAS",U27)))</formula>
    </cfRule>
  </conditionalFormatting>
  <conditionalFormatting sqref="U31">
    <cfRule type="containsText" dxfId="150" priority="69" operator="containsText" text="RAS">
      <formula>NOT(ISERROR(SEARCH("RAS",U31)))</formula>
    </cfRule>
    <cfRule type="containsText" dxfId="149" priority="70" operator="containsText" text="DIFFICULTE">
      <formula>NOT(ISERROR(SEARCH("DIFFICULTE",U31)))</formula>
    </cfRule>
  </conditionalFormatting>
  <conditionalFormatting sqref="V27">
    <cfRule type="containsText" dxfId="148" priority="58" operator="containsText" text="DIFFICULTE">
      <formula>NOT(ISERROR(SEARCH("DIFFICULTE",V27)))</formula>
    </cfRule>
    <cfRule type="containsText" dxfId="147" priority="59" operator="containsText" text="&quot;&quot;">
      <formula>NOT(ISERROR(SEARCH("""""",V27)))</formula>
    </cfRule>
    <cfRule type="containsText" dxfId="146" priority="60" operator="containsText" text="RAS">
      <formula>NOT(ISERROR(SEARCH("RAS",V27)))</formula>
    </cfRule>
    <cfRule type="containsText" dxfId="145" priority="61" operator="containsText" text="RAS">
      <formula>NOT(ISERROR(SEARCH("RAS",V27)))</formula>
    </cfRule>
    <cfRule type="containsText" dxfId="144" priority="62" operator="containsText" text="RAS">
      <formula>NOT(ISERROR(SEARCH("RAS",V27)))</formula>
    </cfRule>
  </conditionalFormatting>
  <conditionalFormatting sqref="V31">
    <cfRule type="containsText" dxfId="143" priority="56" operator="containsText" text="RAS">
      <formula>NOT(ISERROR(SEARCH("RAS",V31)))</formula>
    </cfRule>
    <cfRule type="containsText" dxfId="142" priority="57" operator="containsText" text="DIFFICULTE">
      <formula>NOT(ISERROR(SEARCH("DIFFICULTE",V31)))</formula>
    </cfRule>
  </conditionalFormatting>
  <conditionalFormatting sqref="Q21">
    <cfRule type="containsText" dxfId="141" priority="43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40" priority="42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9" priority="41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8" priority="40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7" priority="39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6" priority="38" stopIfTrue="1" operator="containsText" text="erreur">
      <formula>NOT(ISERROR(FIND(UPPER("erreur"),UPPER(Q21))))</formula>
      <formula>"erreur"</formula>
    </cfRule>
  </conditionalFormatting>
  <conditionalFormatting sqref="R21">
    <cfRule type="containsText" dxfId="135" priority="37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4" priority="36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3" priority="35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2" priority="34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1" priority="33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0" priority="32" stopIfTrue="1" operator="containsText" text="erreur">
      <formula>NOT(ISERROR(FIND(UPPER("erreur"),UPPER(R21))))</formula>
      <formula>"erreur"</formula>
    </cfRule>
  </conditionalFormatting>
  <conditionalFormatting sqref="J21">
    <cfRule type="containsText" dxfId="129" priority="31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8" priority="30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7" priority="29" stopIfTrue="1" operator="containsText" text="erreur">
      <formula>NOT(ISERROR(FIND(UPPER("erreur"),UPPER(J21))))</formula>
      <formula>"erreur"</formula>
    </cfRule>
  </conditionalFormatting>
  <conditionalFormatting sqref="I21">
    <cfRule type="containsText" dxfId="126" priority="28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5" priority="27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4" priority="26" stopIfTrue="1" operator="containsText" text="erreur">
      <formula>NOT(ISERROR(FIND(UPPER("erreur"),UPPER(I21))))</formula>
      <formula>"erreur"</formula>
    </cfRule>
  </conditionalFormatting>
  <conditionalFormatting sqref="S21">
    <cfRule type="containsText" dxfId="123" priority="25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2" priority="24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1" priority="23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0" priority="22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9" priority="21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8" priority="20" stopIfTrue="1" operator="containsText" text="erreur">
      <formula>NOT(ISERROR(FIND(UPPER("erreur"),UPPER(S21))))</formula>
      <formula>"erreur"</formula>
    </cfRule>
  </conditionalFormatting>
  <conditionalFormatting sqref="T21">
    <cfRule type="containsText" dxfId="117" priority="19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6" priority="18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5" priority="17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4" priority="16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3" priority="15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2" priority="14" stopIfTrue="1" operator="containsText" text="erreur">
      <formula>NOT(ISERROR(FIND(UPPER("erreur"),UPPER(T21))))</formula>
      <formula>"erreur"</formula>
    </cfRule>
  </conditionalFormatting>
  <conditionalFormatting sqref="U21">
    <cfRule type="containsText" dxfId="111" priority="13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10" priority="12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9" priority="11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8" priority="10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7" priority="9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6" priority="8" stopIfTrue="1" operator="containsText" text="erreur">
      <formula>NOT(ISERROR(FIND(UPPER("erreur"),UPPER(U21))))</formula>
      <formula>"erreur"</formula>
    </cfRule>
  </conditionalFormatting>
  <conditionalFormatting sqref="V21">
    <cfRule type="containsText" dxfId="105" priority="7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4" priority="6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3" priority="5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2" priority="4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1" priority="3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0" priority="2" stopIfTrue="1" operator="containsText" text="erreur">
      <formula>NOT(ISERROR(FIND(UPPER("erreur"),UPPER(V21))))</formula>
      <formula>"erreur"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I26:R26 Q22:V31 Q18:V18 T20:V20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zoomScale="85" zoomScaleNormal="85" workbookViewId="0"/>
  </sheetViews>
  <sheetFormatPr baseColWidth="10" defaultColWidth="10.875" defaultRowHeight="15.95" customHeight="1"/>
  <cols>
    <col min="1" max="1" width="4.5" style="75" customWidth="1"/>
    <col min="2" max="2" width="5.625" style="75" customWidth="1"/>
    <col min="3" max="6" width="17.375" style="75" customWidth="1"/>
    <col min="7" max="7" width="3.375" style="75" customWidth="1"/>
    <col min="8" max="8" width="17.375" style="75" customWidth="1"/>
    <col min="9" max="18" width="13.375" style="75" customWidth="1"/>
    <col min="19" max="19" width="10.875" style="75" customWidth="1"/>
    <col min="20" max="16384" width="10.875" style="75"/>
  </cols>
  <sheetData>
    <row r="1" spans="1:25" ht="17.10000000000000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00000000000001" customHeight="1">
      <c r="A2" s="74"/>
      <c r="B2" s="74"/>
      <c r="C2" s="74"/>
      <c r="D2" s="290" t="s">
        <v>402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02"/>
      <c r="R2" s="76"/>
      <c r="S2" s="77"/>
      <c r="T2" s="77"/>
      <c r="U2" s="77"/>
      <c r="V2" s="77"/>
      <c r="W2" s="77"/>
      <c r="X2" s="77"/>
      <c r="Y2" s="77"/>
    </row>
    <row r="3" spans="1:25" ht="15.95" customHeight="1">
      <c r="A3" s="74"/>
      <c r="B3" s="74"/>
      <c r="C3" s="74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02"/>
      <c r="R3" s="76"/>
      <c r="S3" s="79"/>
      <c r="T3" s="79"/>
      <c r="U3" s="79"/>
      <c r="V3" s="79"/>
      <c r="W3" s="79"/>
      <c r="X3" s="79"/>
      <c r="Y3" s="79"/>
    </row>
    <row r="4" spans="1:25" ht="15.95" customHeight="1">
      <c r="A4" s="74"/>
      <c r="B4" s="74"/>
      <c r="C4" s="74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02"/>
      <c r="R4" s="76"/>
      <c r="S4" s="79"/>
      <c r="T4" s="79"/>
      <c r="U4" s="79"/>
      <c r="V4" s="79"/>
      <c r="W4" s="79"/>
      <c r="X4" s="79"/>
      <c r="Y4" s="79"/>
    </row>
    <row r="5" spans="1:25" ht="15.95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5.95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5.9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5.95" customHeight="1">
      <c r="A10" s="74"/>
      <c r="B10" s="74"/>
      <c r="C10" s="74"/>
      <c r="D10" s="74"/>
      <c r="E10" s="74"/>
      <c r="F10" s="74"/>
      <c r="G10" s="74"/>
      <c r="H10" s="201">
        <f>Accueil!L14</f>
        <v>2022</v>
      </c>
      <c r="I10" s="90">
        <f t="shared" ref="I10:R10" si="0">H10+1</f>
        <v>2023</v>
      </c>
      <c r="J10" s="90">
        <f t="shared" si="0"/>
        <v>2024</v>
      </c>
      <c r="K10" s="90">
        <f t="shared" si="0"/>
        <v>2025</v>
      </c>
      <c r="L10" s="90">
        <f t="shared" si="0"/>
        <v>2026</v>
      </c>
      <c r="M10" s="90">
        <f t="shared" si="0"/>
        <v>2027</v>
      </c>
      <c r="N10" s="90">
        <f t="shared" si="0"/>
        <v>2028</v>
      </c>
      <c r="O10" s="90">
        <f t="shared" si="0"/>
        <v>2029</v>
      </c>
      <c r="P10" s="90">
        <f t="shared" si="0"/>
        <v>2030</v>
      </c>
      <c r="Q10" s="90">
        <f t="shared" si="0"/>
        <v>2031</v>
      </c>
      <c r="R10" s="90">
        <f t="shared" si="0"/>
        <v>2032</v>
      </c>
    </row>
    <row r="11" spans="1:25" s="94" customFormat="1" ht="15.95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Postprojet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5.95" customHeight="1">
      <c r="A12" s="74"/>
      <c r="B12" s="74"/>
      <c r="C12" s="74"/>
      <c r="D12" s="219" t="s">
        <v>420</v>
      </c>
      <c r="E12" s="219" t="s">
        <v>421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5.95" customHeight="1">
      <c r="A13" s="74"/>
      <c r="B13" s="277" t="s">
        <v>384</v>
      </c>
      <c r="C13" s="279" t="s">
        <v>363</v>
      </c>
      <c r="D13" s="292"/>
      <c r="E13" s="285"/>
      <c r="F13" s="30" t="s">
        <v>8</v>
      </c>
      <c r="G13" s="74"/>
      <c r="H13" s="237"/>
      <c r="I13" s="237"/>
      <c r="J13" s="237"/>
      <c r="K13" s="237"/>
      <c r="L13" s="237"/>
      <c r="M13" s="237"/>
      <c r="N13" s="237"/>
      <c r="O13" s="238"/>
      <c r="P13" s="237"/>
      <c r="Q13" s="237"/>
      <c r="R13" s="237"/>
    </row>
    <row r="14" spans="1:25" ht="15.95" customHeight="1">
      <c r="A14" s="74"/>
      <c r="B14" s="278"/>
      <c r="C14" s="280"/>
      <c r="D14" s="293"/>
      <c r="E14" s="286"/>
      <c r="F14" s="30" t="s">
        <v>9</v>
      </c>
      <c r="G14" s="74"/>
      <c r="H14" s="237"/>
      <c r="I14" s="237"/>
      <c r="J14" s="237"/>
      <c r="K14" s="237"/>
      <c r="L14" s="237"/>
      <c r="M14" s="237"/>
      <c r="N14" s="237"/>
      <c r="O14" s="238"/>
      <c r="P14" s="237"/>
      <c r="Q14" s="237"/>
      <c r="R14" s="237"/>
    </row>
    <row r="15" spans="1:25" ht="15.95" customHeight="1">
      <c r="A15" s="74"/>
      <c r="B15" s="278"/>
      <c r="C15" s="280"/>
      <c r="D15" s="293"/>
      <c r="E15" s="286"/>
      <c r="F15" s="30" t="s">
        <v>10</v>
      </c>
      <c r="G15" s="74"/>
      <c r="H15" s="220">
        <f t="shared" ref="H15:R15" si="1">H13*H14</f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  <c r="L15" s="220">
        <f t="shared" si="1"/>
        <v>0</v>
      </c>
      <c r="M15" s="220">
        <f t="shared" si="1"/>
        <v>0</v>
      </c>
      <c r="N15" s="220">
        <f t="shared" si="1"/>
        <v>0</v>
      </c>
      <c r="O15" s="220">
        <f t="shared" si="1"/>
        <v>0</v>
      </c>
      <c r="P15" s="221">
        <f t="shared" si="1"/>
        <v>0</v>
      </c>
      <c r="Q15" s="221">
        <f t="shared" si="1"/>
        <v>0</v>
      </c>
      <c r="R15" s="221">
        <f t="shared" si="1"/>
        <v>0</v>
      </c>
    </row>
    <row r="16" spans="1:25" ht="15.95" customHeight="1">
      <c r="B16" s="278"/>
      <c r="C16" s="281"/>
      <c r="D16" s="294"/>
      <c r="E16" s="287"/>
      <c r="F16" s="30" t="s">
        <v>376</v>
      </c>
      <c r="G16" s="74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</row>
    <row r="17" spans="2:18" ht="15.95" customHeight="1">
      <c r="B17" s="278"/>
      <c r="C17" s="279" t="s">
        <v>377</v>
      </c>
      <c r="D17" s="282"/>
      <c r="E17" s="295"/>
      <c r="F17" s="30" t="s">
        <v>8</v>
      </c>
      <c r="G17" s="74"/>
      <c r="H17" s="237"/>
      <c r="I17" s="237"/>
      <c r="J17" s="237"/>
      <c r="K17" s="237"/>
      <c r="L17" s="237"/>
      <c r="M17" s="237"/>
      <c r="N17" s="237"/>
      <c r="O17" s="238"/>
      <c r="P17" s="237"/>
      <c r="Q17" s="237"/>
      <c r="R17" s="237"/>
    </row>
    <row r="18" spans="2:18" ht="15.95" customHeight="1">
      <c r="B18" s="278"/>
      <c r="C18" s="280"/>
      <c r="D18" s="283"/>
      <c r="E18" s="295"/>
      <c r="F18" s="30" t="s">
        <v>9</v>
      </c>
      <c r="G18" s="74"/>
      <c r="H18" s="237"/>
      <c r="I18" s="237"/>
      <c r="J18" s="237"/>
      <c r="K18" s="237"/>
      <c r="L18" s="237"/>
      <c r="M18" s="237"/>
      <c r="N18" s="237"/>
      <c r="O18" s="238"/>
      <c r="P18" s="237"/>
      <c r="Q18" s="237"/>
      <c r="R18" s="237"/>
    </row>
    <row r="19" spans="2:18" ht="15.95" customHeight="1">
      <c r="B19" s="278"/>
      <c r="C19" s="280"/>
      <c r="D19" s="283"/>
      <c r="E19" s="295"/>
      <c r="F19" s="30" t="s">
        <v>10</v>
      </c>
      <c r="G19" s="74"/>
      <c r="H19" s="220">
        <f t="shared" ref="H19:R19" si="2">H17*H18</f>
        <v>0</v>
      </c>
      <c r="I19" s="220">
        <f t="shared" si="2"/>
        <v>0</v>
      </c>
      <c r="J19" s="220">
        <f t="shared" si="2"/>
        <v>0</v>
      </c>
      <c r="K19" s="220">
        <f t="shared" si="2"/>
        <v>0</v>
      </c>
      <c r="L19" s="220">
        <f t="shared" si="2"/>
        <v>0</v>
      </c>
      <c r="M19" s="220">
        <f t="shared" si="2"/>
        <v>0</v>
      </c>
      <c r="N19" s="220">
        <f t="shared" si="2"/>
        <v>0</v>
      </c>
      <c r="O19" s="220">
        <f t="shared" si="2"/>
        <v>0</v>
      </c>
      <c r="P19" s="221">
        <f t="shared" si="2"/>
        <v>0</v>
      </c>
      <c r="Q19" s="221">
        <f t="shared" si="2"/>
        <v>0</v>
      </c>
      <c r="R19" s="221">
        <f t="shared" si="2"/>
        <v>0</v>
      </c>
    </row>
    <row r="20" spans="2:18" ht="15.95" customHeight="1">
      <c r="B20" s="278"/>
      <c r="C20" s="281"/>
      <c r="D20" s="284"/>
      <c r="E20" s="295"/>
      <c r="F20" s="30" t="s">
        <v>376</v>
      </c>
      <c r="G20" s="74"/>
      <c r="H20" s="237"/>
      <c r="I20" s="237"/>
      <c r="J20" s="237"/>
      <c r="K20" s="237"/>
      <c r="L20" s="237"/>
      <c r="M20" s="237"/>
      <c r="N20" s="237"/>
      <c r="O20" s="238"/>
      <c r="P20" s="237"/>
      <c r="Q20" s="237"/>
      <c r="R20" s="237"/>
    </row>
    <row r="21" spans="2:18" ht="15.95" customHeight="1">
      <c r="B21" s="278"/>
      <c r="C21" s="279" t="s">
        <v>378</v>
      </c>
      <c r="D21" s="282"/>
      <c r="E21" s="288"/>
      <c r="F21" s="30" t="s">
        <v>8</v>
      </c>
      <c r="G21" s="74"/>
      <c r="H21" s="237"/>
      <c r="I21" s="237"/>
      <c r="J21" s="237"/>
      <c r="K21" s="237"/>
      <c r="L21" s="237"/>
      <c r="M21" s="237"/>
      <c r="N21" s="237"/>
      <c r="O21" s="238"/>
      <c r="P21" s="237"/>
      <c r="Q21" s="237"/>
      <c r="R21" s="237"/>
    </row>
    <row r="22" spans="2:18" ht="15.95" customHeight="1">
      <c r="B22" s="278"/>
      <c r="C22" s="280"/>
      <c r="D22" s="283"/>
      <c r="E22" s="288"/>
      <c r="F22" s="30" t="s">
        <v>9</v>
      </c>
      <c r="G22" s="74"/>
      <c r="H22" s="237"/>
      <c r="I22" s="237"/>
      <c r="J22" s="237"/>
      <c r="K22" s="237"/>
      <c r="L22" s="237"/>
      <c r="M22" s="237"/>
      <c r="N22" s="237"/>
      <c r="O22" s="238"/>
      <c r="P22" s="237"/>
      <c r="Q22" s="237"/>
      <c r="R22" s="237"/>
    </row>
    <row r="23" spans="2:18" ht="15.95" customHeight="1">
      <c r="B23" s="278"/>
      <c r="C23" s="280"/>
      <c r="D23" s="283"/>
      <c r="E23" s="288"/>
      <c r="F23" s="30" t="s">
        <v>10</v>
      </c>
      <c r="G23" s="74"/>
      <c r="H23" s="220">
        <f t="shared" ref="H23:R23" si="3">H21*H22</f>
        <v>0</v>
      </c>
      <c r="I23" s="220">
        <f t="shared" si="3"/>
        <v>0</v>
      </c>
      <c r="J23" s="220">
        <f t="shared" si="3"/>
        <v>0</v>
      </c>
      <c r="K23" s="220">
        <f t="shared" si="3"/>
        <v>0</v>
      </c>
      <c r="L23" s="220">
        <f t="shared" si="3"/>
        <v>0</v>
      </c>
      <c r="M23" s="220">
        <f t="shared" si="3"/>
        <v>0</v>
      </c>
      <c r="N23" s="220">
        <f t="shared" si="3"/>
        <v>0</v>
      </c>
      <c r="O23" s="220">
        <f t="shared" si="3"/>
        <v>0</v>
      </c>
      <c r="P23" s="221">
        <f t="shared" si="3"/>
        <v>0</v>
      </c>
      <c r="Q23" s="221">
        <f t="shared" si="3"/>
        <v>0</v>
      </c>
      <c r="R23" s="221">
        <f t="shared" si="3"/>
        <v>0</v>
      </c>
    </row>
    <row r="24" spans="2:18" ht="15.95" customHeight="1">
      <c r="B24" s="278"/>
      <c r="C24" s="281"/>
      <c r="D24" s="284"/>
      <c r="E24" s="289"/>
      <c r="F24" s="30" t="s">
        <v>376</v>
      </c>
      <c r="G24" s="74"/>
      <c r="H24" s="237"/>
      <c r="I24" s="237"/>
      <c r="J24" s="237"/>
      <c r="K24" s="237"/>
      <c r="L24" s="237"/>
      <c r="M24" s="237"/>
      <c r="N24" s="237"/>
      <c r="O24" s="238"/>
      <c r="P24" s="237"/>
      <c r="Q24" s="237"/>
      <c r="R24" s="237"/>
    </row>
    <row r="25" spans="2:18" ht="15.95" customHeight="1">
      <c r="B25" s="278"/>
      <c r="C25" s="279" t="s">
        <v>379</v>
      </c>
      <c r="D25" s="282"/>
      <c r="E25" s="285"/>
      <c r="F25" s="30" t="s">
        <v>8</v>
      </c>
      <c r="G25" s="74"/>
      <c r="H25" s="237"/>
      <c r="I25" s="237"/>
      <c r="J25" s="237"/>
      <c r="K25" s="237"/>
      <c r="L25" s="237"/>
      <c r="M25" s="237"/>
      <c r="N25" s="237"/>
      <c r="O25" s="238"/>
      <c r="P25" s="237"/>
      <c r="Q25" s="237"/>
      <c r="R25" s="237"/>
    </row>
    <row r="26" spans="2:18" ht="15.95" customHeight="1">
      <c r="B26" s="278"/>
      <c r="C26" s="280"/>
      <c r="D26" s="283"/>
      <c r="E26" s="286"/>
      <c r="F26" s="30" t="s">
        <v>9</v>
      </c>
      <c r="G26" s="74"/>
      <c r="H26" s="237"/>
      <c r="I26" s="237"/>
      <c r="J26" s="237"/>
      <c r="K26" s="237"/>
      <c r="L26" s="237"/>
      <c r="M26" s="237"/>
      <c r="N26" s="237"/>
      <c r="O26" s="238"/>
      <c r="P26" s="237"/>
      <c r="Q26" s="237"/>
      <c r="R26" s="237"/>
    </row>
    <row r="27" spans="2:18" ht="15.95" customHeight="1">
      <c r="B27" s="278"/>
      <c r="C27" s="280"/>
      <c r="D27" s="283"/>
      <c r="E27" s="286"/>
      <c r="F27" s="30" t="s">
        <v>10</v>
      </c>
      <c r="G27" s="74"/>
      <c r="H27" s="220">
        <f t="shared" ref="H27:R27" si="4">H25*H26</f>
        <v>0</v>
      </c>
      <c r="I27" s="220">
        <f t="shared" si="4"/>
        <v>0</v>
      </c>
      <c r="J27" s="220">
        <f t="shared" si="4"/>
        <v>0</v>
      </c>
      <c r="K27" s="220">
        <f t="shared" si="4"/>
        <v>0</v>
      </c>
      <c r="L27" s="220">
        <f t="shared" si="4"/>
        <v>0</v>
      </c>
      <c r="M27" s="220">
        <f t="shared" si="4"/>
        <v>0</v>
      </c>
      <c r="N27" s="220">
        <f t="shared" si="4"/>
        <v>0</v>
      </c>
      <c r="O27" s="220">
        <f t="shared" si="4"/>
        <v>0</v>
      </c>
      <c r="P27" s="221">
        <f t="shared" si="4"/>
        <v>0</v>
      </c>
      <c r="Q27" s="221">
        <f t="shared" si="4"/>
        <v>0</v>
      </c>
      <c r="R27" s="221">
        <f t="shared" si="4"/>
        <v>0</v>
      </c>
    </row>
    <row r="28" spans="2:18" ht="15.95" customHeight="1">
      <c r="B28" s="278"/>
      <c r="C28" s="281"/>
      <c r="D28" s="284"/>
      <c r="E28" s="287"/>
      <c r="F28" s="30" t="s">
        <v>376</v>
      </c>
      <c r="G28" s="74"/>
      <c r="H28" s="237"/>
      <c r="I28" s="237"/>
      <c r="J28" s="237"/>
      <c r="K28" s="237"/>
      <c r="L28" s="237"/>
      <c r="M28" s="237"/>
      <c r="N28" s="237"/>
      <c r="O28" s="238"/>
      <c r="P28" s="237"/>
      <c r="Q28" s="237"/>
      <c r="R28" s="237"/>
    </row>
    <row r="29" spans="2:18" ht="15.95" customHeight="1">
      <c r="B29" s="278"/>
      <c r="C29" s="279" t="s">
        <v>380</v>
      </c>
      <c r="D29" s="282"/>
      <c r="E29" s="285"/>
      <c r="F29" s="30" t="s">
        <v>8</v>
      </c>
      <c r="G29" s="74"/>
      <c r="H29" s="237"/>
      <c r="I29" s="237"/>
      <c r="J29" s="237"/>
      <c r="K29" s="237"/>
      <c r="L29" s="237"/>
      <c r="M29" s="237"/>
      <c r="N29" s="237"/>
      <c r="O29" s="238"/>
      <c r="P29" s="237"/>
      <c r="Q29" s="237"/>
      <c r="R29" s="237"/>
    </row>
    <row r="30" spans="2:18" ht="15.95" customHeight="1">
      <c r="B30" s="278"/>
      <c r="C30" s="280"/>
      <c r="D30" s="283"/>
      <c r="E30" s="286"/>
      <c r="F30" s="30" t="s">
        <v>9</v>
      </c>
      <c r="G30" s="74"/>
      <c r="H30" s="237"/>
      <c r="I30" s="237"/>
      <c r="J30" s="237"/>
      <c r="K30" s="237"/>
      <c r="L30" s="237"/>
      <c r="M30" s="237"/>
      <c r="N30" s="237"/>
      <c r="O30" s="238"/>
      <c r="P30" s="237"/>
      <c r="Q30" s="237"/>
      <c r="R30" s="237"/>
    </row>
    <row r="31" spans="2:18" ht="15.95" customHeight="1">
      <c r="B31" s="278"/>
      <c r="C31" s="280"/>
      <c r="D31" s="283"/>
      <c r="E31" s="286"/>
      <c r="F31" s="30" t="s">
        <v>10</v>
      </c>
      <c r="G31" s="74"/>
      <c r="H31" s="220">
        <f t="shared" ref="H31:R31" si="5">H29*H30</f>
        <v>0</v>
      </c>
      <c r="I31" s="220">
        <f t="shared" si="5"/>
        <v>0</v>
      </c>
      <c r="J31" s="220">
        <f t="shared" si="5"/>
        <v>0</v>
      </c>
      <c r="K31" s="220">
        <f t="shared" si="5"/>
        <v>0</v>
      </c>
      <c r="L31" s="220">
        <f t="shared" si="5"/>
        <v>0</v>
      </c>
      <c r="M31" s="220">
        <f t="shared" si="5"/>
        <v>0</v>
      </c>
      <c r="N31" s="220">
        <f t="shared" si="5"/>
        <v>0</v>
      </c>
      <c r="O31" s="220">
        <f t="shared" si="5"/>
        <v>0</v>
      </c>
      <c r="P31" s="221">
        <f t="shared" si="5"/>
        <v>0</v>
      </c>
      <c r="Q31" s="221">
        <f t="shared" si="5"/>
        <v>0</v>
      </c>
      <c r="R31" s="221">
        <f t="shared" si="5"/>
        <v>0</v>
      </c>
    </row>
    <row r="32" spans="2:18" ht="15.95" customHeight="1">
      <c r="B32" s="278"/>
      <c r="C32" s="281"/>
      <c r="D32" s="284"/>
      <c r="E32" s="287"/>
      <c r="F32" s="30" t="s">
        <v>376</v>
      </c>
      <c r="G32" s="74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</row>
    <row r="33" spans="2:18" ht="8.1" customHeight="1">
      <c r="B33" s="278"/>
      <c r="H33" s="120"/>
      <c r="I33" s="120"/>
      <c r="J33" s="120"/>
      <c r="K33" s="120"/>
      <c r="L33" s="120"/>
      <c r="M33" s="120"/>
      <c r="N33" s="120"/>
      <c r="O33" s="120"/>
      <c r="P33" s="203"/>
      <c r="Q33" s="90"/>
      <c r="R33" s="90"/>
    </row>
    <row r="34" spans="2:18" ht="15.95" customHeight="1">
      <c r="B34" s="278"/>
      <c r="C34" s="275" t="s">
        <v>385</v>
      </c>
      <c r="D34" s="275"/>
      <c r="E34" s="275"/>
      <c r="F34" s="275"/>
      <c r="H34" s="220">
        <f t="shared" ref="H34:P34" si="6">H22+H19+H15</f>
        <v>0</v>
      </c>
      <c r="I34" s="220">
        <f t="shared" si="6"/>
        <v>0</v>
      </c>
      <c r="J34" s="220">
        <f t="shared" si="6"/>
        <v>0</v>
      </c>
      <c r="K34" s="220">
        <f t="shared" si="6"/>
        <v>0</v>
      </c>
      <c r="L34" s="220">
        <f t="shared" si="6"/>
        <v>0</v>
      </c>
      <c r="M34" s="220">
        <f t="shared" si="6"/>
        <v>0</v>
      </c>
      <c r="N34" s="220">
        <f t="shared" si="6"/>
        <v>0</v>
      </c>
      <c r="O34" s="220">
        <f t="shared" si="6"/>
        <v>0</v>
      </c>
      <c r="P34" s="221">
        <f t="shared" si="6"/>
        <v>0</v>
      </c>
      <c r="Q34" s="221">
        <f t="shared" ref="Q34:R34" si="7">Q22+Q19+Q15</f>
        <v>0</v>
      </c>
      <c r="R34" s="221">
        <f t="shared" si="7"/>
        <v>0</v>
      </c>
    </row>
    <row r="35" spans="2:18" ht="8.4499999999999993" customHeight="1">
      <c r="B35" s="278"/>
      <c r="H35" s="120"/>
      <c r="I35" s="120"/>
      <c r="J35" s="120"/>
      <c r="K35" s="120"/>
      <c r="L35" s="120"/>
      <c r="M35" s="120"/>
      <c r="N35" s="120"/>
      <c r="O35" s="120"/>
      <c r="P35" s="203"/>
      <c r="Q35" s="90"/>
      <c r="R35" s="90"/>
    </row>
    <row r="36" spans="2:18" ht="15.95" customHeight="1">
      <c r="B36" s="278"/>
      <c r="C36" s="276" t="s">
        <v>386</v>
      </c>
      <c r="D36" s="276"/>
      <c r="E36" s="276"/>
      <c r="F36" s="276"/>
      <c r="H36" s="222">
        <f t="shared" ref="H36:R36" si="8">H34</f>
        <v>0</v>
      </c>
      <c r="I36" s="222">
        <f t="shared" si="8"/>
        <v>0</v>
      </c>
      <c r="J36" s="222">
        <f t="shared" si="8"/>
        <v>0</v>
      </c>
      <c r="K36" s="222">
        <f t="shared" si="8"/>
        <v>0</v>
      </c>
      <c r="L36" s="222">
        <f t="shared" si="8"/>
        <v>0</v>
      </c>
      <c r="M36" s="222">
        <f t="shared" si="8"/>
        <v>0</v>
      </c>
      <c r="N36" s="222">
        <f t="shared" si="8"/>
        <v>0</v>
      </c>
      <c r="O36" s="222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</row>
    <row r="37" spans="2:18" ht="8.4499999999999993" customHeight="1">
      <c r="B37" s="278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5.95" customHeight="1">
      <c r="B38" s="278"/>
      <c r="C38" s="276" t="s">
        <v>403</v>
      </c>
      <c r="D38" s="276"/>
      <c r="E38" s="276"/>
      <c r="F38" s="276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2:18" ht="8.1" customHeight="1">
      <c r="B39" s="278"/>
    </row>
    <row r="40" spans="2:18" ht="15.95" customHeight="1">
      <c r="B40" s="278"/>
      <c r="C40" s="276" t="s">
        <v>404</v>
      </c>
      <c r="D40" s="276"/>
      <c r="E40" s="276"/>
      <c r="F40" s="276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</sheetData>
  <sheetProtection selectLockedCells="1"/>
  <mergeCells count="21">
    <mergeCell ref="D2:P4"/>
    <mergeCell ref="C13:C16"/>
    <mergeCell ref="D13:D16"/>
    <mergeCell ref="C17:C20"/>
    <mergeCell ref="D17:D20"/>
    <mergeCell ref="E17:E20"/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</mergeCells>
  <conditionalFormatting sqref="O37:P37">
    <cfRule type="expression" dxfId="98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Q32:R33 Q35:R35 H13:R14 H16:R18 H20:R22 H24:R26 H28:R30 H32:P32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4" zoomScaleNormal="100" workbookViewId="0">
      <selection activeCell="A4" sqref="A4"/>
    </sheetView>
  </sheetViews>
  <sheetFormatPr baseColWidth="10" defaultColWidth="10.875" defaultRowHeight="15.95" customHeight="1"/>
  <cols>
    <col min="1" max="6" width="10.875" style="123" customWidth="1"/>
    <col min="7" max="7" width="4.375" style="123" customWidth="1"/>
    <col min="8" max="9" width="1.375" style="123" customWidth="1"/>
    <col min="10" max="10" width="6.875" style="123" customWidth="1"/>
    <col min="11" max="24" width="11.125" style="123" customWidth="1"/>
    <col min="25" max="25" width="3.375" style="123" customWidth="1"/>
    <col min="26" max="16384" width="10.875" style="123"/>
  </cols>
  <sheetData>
    <row r="1" spans="1:25" ht="15.95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5.95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5.95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00000000000001" customHeight="1">
      <c r="A4" s="74"/>
      <c r="B4" s="74"/>
      <c r="C4" s="74"/>
      <c r="D4" s="290" t="s">
        <v>387</v>
      </c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02"/>
      <c r="R4" s="76"/>
      <c r="S4" s="77"/>
      <c r="T4" s="77"/>
      <c r="U4" s="77"/>
      <c r="V4" s="77"/>
      <c r="W4" s="77"/>
      <c r="X4" s="77"/>
      <c r="Y4" s="77"/>
    </row>
    <row r="5" spans="1:25" s="75" customFormat="1" ht="15.95" customHeight="1">
      <c r="A5" s="74"/>
      <c r="B5" s="74"/>
      <c r="C5" s="74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02"/>
      <c r="R5" s="76"/>
      <c r="S5" s="79"/>
      <c r="T5" s="79"/>
      <c r="U5" s="79"/>
      <c r="V5" s="79"/>
      <c r="W5" s="79"/>
      <c r="X5" s="79"/>
      <c r="Y5" s="79"/>
    </row>
    <row r="6" spans="1:25" s="75" customFormat="1" ht="15.95" customHeight="1">
      <c r="A6" s="74"/>
      <c r="B6" s="74"/>
      <c r="C6" s="74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02"/>
      <c r="R6" s="76"/>
      <c r="S6" s="79"/>
      <c r="T6" s="79"/>
      <c r="U6" s="79"/>
      <c r="V6" s="79"/>
      <c r="W6" s="79"/>
      <c r="X6" s="79"/>
      <c r="Y6" s="79"/>
    </row>
    <row r="7" spans="1:25" s="75" customFormat="1" ht="15.95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02"/>
      <c r="R7" s="76"/>
      <c r="S7" s="79"/>
      <c r="T7" s="79"/>
      <c r="U7" s="79"/>
      <c r="V7" s="79"/>
      <c r="W7" s="79"/>
      <c r="X7" s="79"/>
      <c r="Y7" s="79"/>
    </row>
    <row r="8" spans="1:25" s="75" customFormat="1" ht="15.95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202"/>
      <c r="R8" s="76"/>
      <c r="S8" s="79"/>
      <c r="T8" s="79"/>
      <c r="U8" s="79"/>
      <c r="V8" s="79"/>
      <c r="W8" s="79"/>
      <c r="X8" s="79"/>
      <c r="Y8" s="79"/>
    </row>
    <row r="9" spans="1:25" s="75" customFormat="1" ht="15.95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5.95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42">
        <f>Accueil!I18</f>
        <v>2018</v>
      </c>
      <c r="L11" s="242">
        <f>Accueil!J18</f>
        <v>2019</v>
      </c>
      <c r="M11" s="242" t="str">
        <f>Accueil!K18</f>
        <v>2020</v>
      </c>
      <c r="N11" s="242">
        <f>Accueil!L18</f>
        <v>2021</v>
      </c>
      <c r="O11" s="242">
        <f>Accueil!M18</f>
        <v>2022</v>
      </c>
      <c r="P11" s="242">
        <f>Accueil!N18</f>
        <v>2023</v>
      </c>
      <c r="Q11" s="242">
        <f>Accueil!O18</f>
        <v>2024</v>
      </c>
      <c r="R11" s="242">
        <f>Accueil!P18</f>
        <v>2025</v>
      </c>
      <c r="S11" s="242">
        <f>Accueil!Q18</f>
        <v>2026</v>
      </c>
      <c r="T11" s="242">
        <f>Accueil!R18</f>
        <v>2027</v>
      </c>
      <c r="U11" s="242">
        <f>Accueil!S18</f>
        <v>2028</v>
      </c>
      <c r="V11" s="242">
        <f>Accueil!T18</f>
        <v>2029</v>
      </c>
      <c r="W11" s="242">
        <f>+V11+1</f>
        <v>2030</v>
      </c>
      <c r="X11" s="242">
        <f>+W11+1</f>
        <v>2031</v>
      </c>
    </row>
    <row r="12" spans="1:25" s="125" customFormat="1" ht="14.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43" t="str">
        <f>HLOOKUP(K11,Accueil!I18:V19,2,TRUE)</f>
        <v>Réel - Liasse</v>
      </c>
      <c r="L12" s="243" t="str">
        <f>HLOOKUP(L11,Accueil!J18:W19,2,TRUE)</f>
        <v>Réel - Liasse</v>
      </c>
      <c r="M12" s="243" t="str">
        <f>HLOOKUP(M11,Accueil!K18:X19,2,TRUE)</f>
        <v>Réel - Liasse</v>
      </c>
      <c r="N12" s="243" t="str">
        <f>HLOOKUP(N11,Accueil!L18:Y19,2,TRUE)</f>
        <v>Prévision</v>
      </c>
      <c r="O12" s="243" t="str">
        <f>HLOOKUP(O11,Accueil!M18:Z19,2,TRUE)</f>
        <v>Projet</v>
      </c>
      <c r="P12" s="243" t="str">
        <f>HLOOKUP(P11,Accueil!N18:AA19,2,TRUE)</f>
        <v>Projet</v>
      </c>
      <c r="Q12" s="243" t="str">
        <f>HLOOKUP(Q11,Accueil!O18:AB19,2,TRUE)</f>
        <v>Projet</v>
      </c>
      <c r="R12" s="243" t="str">
        <f>HLOOKUP(R11,Accueil!P18:AC19,2,TRUE)</f>
        <v>Projet</v>
      </c>
      <c r="S12" s="243" t="str">
        <f>HLOOKUP(S11,Accueil!Q18:AD19,2,TRUE)</f>
        <v>Postprojet</v>
      </c>
      <c r="T12" s="243" t="str">
        <f>HLOOKUP(T11,Accueil!R18:AE19,2,TRUE)</f>
        <v>Postprojet</v>
      </c>
      <c r="U12" s="243" t="str">
        <f>HLOOKUP(U11,Accueil!S18:AF19,2,TRUE)</f>
        <v>Postprojet</v>
      </c>
      <c r="V12" s="243" t="str">
        <f>HLOOKUP(V11,Accueil!T18:AG19,2,TRUE)</f>
        <v>Postprojet</v>
      </c>
      <c r="W12" s="243" t="str">
        <f>HLOOKUP(W11,Accueil!U18:AH19,2,TRUE)</f>
        <v>Postprojet</v>
      </c>
      <c r="X12" s="243" t="str">
        <f>HLOOKUP(X11,Accueil!V18:AI19,2,TRUE)</f>
        <v>Non concerné</v>
      </c>
    </row>
    <row r="13" spans="1:25" ht="14.1" customHeight="1">
      <c r="A13" s="315" t="s">
        <v>279</v>
      </c>
      <c r="B13" s="315"/>
      <c r="C13" s="315"/>
      <c r="D13" s="315"/>
      <c r="E13" s="315"/>
      <c r="F13" s="315"/>
      <c r="G13" s="315"/>
      <c r="H13" s="315"/>
      <c r="I13" s="315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" customHeight="1">
      <c r="A14" s="122"/>
      <c r="B14" s="122"/>
      <c r="C14" s="122"/>
      <c r="D14" s="316"/>
      <c r="E14" s="316"/>
      <c r="F14" s="317"/>
      <c r="G14" s="317"/>
      <c r="H14" s="316"/>
      <c r="I14" s="316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" customHeight="1">
      <c r="A15" s="307" t="s">
        <v>12</v>
      </c>
      <c r="B15" s="296" t="s">
        <v>13</v>
      </c>
      <c r="C15" s="296"/>
      <c r="D15" s="296"/>
      <c r="E15" s="296"/>
      <c r="F15" s="296"/>
      <c r="G15" s="296"/>
      <c r="H15" s="296"/>
      <c r="I15" s="122"/>
      <c r="J15" s="7" t="s">
        <v>14</v>
      </c>
      <c r="K15" s="246"/>
      <c r="L15" s="246"/>
      <c r="M15" s="246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" customHeight="1">
      <c r="A16" s="308"/>
      <c r="B16" s="296" t="s">
        <v>15</v>
      </c>
      <c r="C16" s="296"/>
      <c r="D16" s="296"/>
      <c r="E16" s="296"/>
      <c r="F16" s="296"/>
      <c r="G16" s="296"/>
      <c r="H16" s="296"/>
      <c r="I16" s="122"/>
      <c r="J16" s="7" t="s">
        <v>16</v>
      </c>
      <c r="K16" s="246"/>
      <c r="L16" s="246"/>
      <c r="M16" s="2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" customHeight="1">
      <c r="A17" s="308"/>
      <c r="B17" s="296" t="s">
        <v>17</v>
      </c>
      <c r="C17" s="296"/>
      <c r="D17" s="296"/>
      <c r="E17" s="296"/>
      <c r="F17" s="296"/>
      <c r="G17" s="296"/>
      <c r="H17" s="296"/>
      <c r="I17" s="122"/>
      <c r="J17" s="7" t="s">
        <v>18</v>
      </c>
      <c r="K17" s="246"/>
      <c r="L17" s="246"/>
      <c r="M17" s="2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" customHeight="1">
      <c r="A18" s="308"/>
      <c r="B18" s="296" t="s">
        <v>19</v>
      </c>
      <c r="C18" s="296"/>
      <c r="D18" s="296"/>
      <c r="E18" s="296"/>
      <c r="F18" s="296"/>
      <c r="G18" s="296"/>
      <c r="H18" s="296"/>
      <c r="I18" s="122"/>
      <c r="J18" s="7" t="s">
        <v>20</v>
      </c>
      <c r="K18" s="246"/>
      <c r="L18" s="246"/>
      <c r="M18" s="246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" customHeight="1">
      <c r="A19" s="308"/>
      <c r="B19" s="296" t="s">
        <v>21</v>
      </c>
      <c r="C19" s="296"/>
      <c r="D19" s="296"/>
      <c r="E19" s="296"/>
      <c r="F19" s="296"/>
      <c r="G19" s="296"/>
      <c r="H19" s="296"/>
      <c r="I19" s="122"/>
      <c r="J19" s="7" t="s">
        <v>22</v>
      </c>
      <c r="K19" s="246"/>
      <c r="L19" s="246"/>
      <c r="M19" s="2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" customHeight="1">
      <c r="A20" s="308"/>
      <c r="B20" s="296" t="s">
        <v>23</v>
      </c>
      <c r="C20" s="296"/>
      <c r="D20" s="296"/>
      <c r="E20" s="296"/>
      <c r="F20" s="296"/>
      <c r="G20" s="296"/>
      <c r="H20" s="296"/>
      <c r="I20" s="122"/>
      <c r="J20" s="7" t="s">
        <v>24</v>
      </c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" customHeight="1">
      <c r="A21" s="308"/>
      <c r="B21" s="296" t="s">
        <v>25</v>
      </c>
      <c r="C21" s="296"/>
      <c r="D21" s="296"/>
      <c r="E21" s="296"/>
      <c r="F21" s="296"/>
      <c r="G21" s="296"/>
      <c r="H21" s="296"/>
      <c r="I21" s="122"/>
      <c r="J21" s="7" t="s">
        <v>26</v>
      </c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" customHeight="1">
      <c r="A22" s="308"/>
      <c r="B22" s="296" t="s">
        <v>27</v>
      </c>
      <c r="C22" s="296"/>
      <c r="D22" s="296"/>
      <c r="E22" s="296"/>
      <c r="F22" s="296"/>
      <c r="G22" s="296"/>
      <c r="H22" s="296"/>
      <c r="I22" s="122"/>
      <c r="J22" s="7" t="s">
        <v>28</v>
      </c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" customHeight="1">
      <c r="A23" s="308"/>
      <c r="B23" s="296" t="s">
        <v>29</v>
      </c>
      <c r="C23" s="296"/>
      <c r="D23" s="296"/>
      <c r="E23" s="296"/>
      <c r="F23" s="296"/>
      <c r="G23" s="296"/>
      <c r="H23" s="296"/>
      <c r="I23" s="122"/>
      <c r="J23" s="7" t="s">
        <v>30</v>
      </c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" customHeight="1">
      <c r="A24" s="308"/>
      <c r="B24" s="296" t="s">
        <v>31</v>
      </c>
      <c r="C24" s="296"/>
      <c r="D24" s="296"/>
      <c r="E24" s="296"/>
      <c r="F24" s="296"/>
      <c r="G24" s="296"/>
      <c r="H24" s="296"/>
      <c r="I24" s="122"/>
      <c r="J24" s="7" t="s">
        <v>32</v>
      </c>
      <c r="K24" s="246"/>
      <c r="L24" s="246"/>
      <c r="M24" s="246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" customHeight="1">
      <c r="A25" s="307" t="s">
        <v>33</v>
      </c>
      <c r="B25" s="296" t="s">
        <v>347</v>
      </c>
      <c r="C25" s="296"/>
      <c r="D25" s="296"/>
      <c r="E25" s="296"/>
      <c r="F25" s="296"/>
      <c r="G25" s="296"/>
      <c r="H25" s="296"/>
      <c r="I25" s="122"/>
      <c r="J25" s="7" t="s">
        <v>34</v>
      </c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" customHeight="1">
      <c r="A26" s="308"/>
      <c r="B26" s="296" t="s">
        <v>35</v>
      </c>
      <c r="C26" s="296"/>
      <c r="D26" s="296"/>
      <c r="E26" s="296"/>
      <c r="F26" s="296"/>
      <c r="G26" s="296"/>
      <c r="H26" s="296"/>
      <c r="I26" s="122"/>
      <c r="J26" s="7" t="s">
        <v>36</v>
      </c>
      <c r="K26" s="246"/>
      <c r="L26" s="246"/>
      <c r="M26" s="2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" customHeight="1">
      <c r="A27" s="308"/>
      <c r="B27" s="296" t="s">
        <v>348</v>
      </c>
      <c r="C27" s="296"/>
      <c r="D27" s="296"/>
      <c r="E27" s="296"/>
      <c r="F27" s="296"/>
      <c r="G27" s="296"/>
      <c r="H27" s="296"/>
      <c r="I27" s="122"/>
      <c r="J27" s="7" t="s">
        <v>37</v>
      </c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" customHeight="1">
      <c r="A28" s="308"/>
      <c r="B28" s="296" t="s">
        <v>38</v>
      </c>
      <c r="C28" s="296"/>
      <c r="D28" s="296"/>
      <c r="E28" s="296"/>
      <c r="F28" s="296"/>
      <c r="G28" s="296"/>
      <c r="H28" s="296"/>
      <c r="I28" s="122"/>
      <c r="J28" s="7" t="s">
        <v>39</v>
      </c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" customHeight="1">
      <c r="A29" s="308"/>
      <c r="B29" s="296" t="s">
        <v>40</v>
      </c>
      <c r="C29" s="296"/>
      <c r="D29" s="296"/>
      <c r="E29" s="296"/>
      <c r="F29" s="296"/>
      <c r="G29" s="296"/>
      <c r="H29" s="296"/>
      <c r="I29" s="122"/>
      <c r="J29" s="7" t="s">
        <v>41</v>
      </c>
      <c r="K29" s="246"/>
      <c r="L29" s="246"/>
      <c r="M29" s="2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" customHeight="1">
      <c r="A30" s="308"/>
      <c r="B30" s="296" t="s">
        <v>42</v>
      </c>
      <c r="C30" s="296"/>
      <c r="D30" s="296"/>
      <c r="E30" s="296"/>
      <c r="F30" s="296"/>
      <c r="G30" s="296"/>
      <c r="H30" s="296"/>
      <c r="I30" s="122"/>
      <c r="J30" s="7" t="s">
        <v>43</v>
      </c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" customHeight="1">
      <c r="A31" s="308"/>
      <c r="B31" s="296" t="s">
        <v>44</v>
      </c>
      <c r="C31" s="296"/>
      <c r="D31" s="296"/>
      <c r="E31" s="296"/>
      <c r="F31" s="296"/>
      <c r="G31" s="296"/>
      <c r="H31" s="296"/>
      <c r="I31" s="122"/>
      <c r="J31" s="7" t="s">
        <v>45</v>
      </c>
      <c r="K31" s="246"/>
      <c r="L31" s="246"/>
      <c r="M31" s="2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" customHeight="1">
      <c r="A32" s="308"/>
      <c r="B32" s="296" t="s">
        <v>46</v>
      </c>
      <c r="C32" s="296"/>
      <c r="D32" s="296"/>
      <c r="E32" s="296"/>
      <c r="F32" s="296"/>
      <c r="G32" s="296"/>
      <c r="H32" s="296"/>
      <c r="I32" s="122"/>
      <c r="J32" s="7" t="s">
        <v>47</v>
      </c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" customHeight="1">
      <c r="A33" s="308"/>
      <c r="B33" s="332" t="s">
        <v>48</v>
      </c>
      <c r="C33" s="335" t="s">
        <v>342</v>
      </c>
      <c r="D33" s="312" t="s">
        <v>49</v>
      </c>
      <c r="E33" s="312"/>
      <c r="F33" s="312"/>
      <c r="G33" s="312"/>
      <c r="H33" s="312"/>
      <c r="I33" s="122"/>
      <c r="J33" s="7" t="s">
        <v>50</v>
      </c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" customHeight="1">
      <c r="A34" s="308"/>
      <c r="B34" s="333"/>
      <c r="C34" s="336"/>
      <c r="D34" s="312" t="s">
        <v>51</v>
      </c>
      <c r="E34" s="312"/>
      <c r="F34" s="312"/>
      <c r="G34" s="312"/>
      <c r="H34" s="312"/>
      <c r="I34" s="122"/>
      <c r="J34" s="7" t="s">
        <v>52</v>
      </c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" customHeight="1">
      <c r="A35" s="308"/>
      <c r="B35" s="333"/>
      <c r="C35" s="296" t="s">
        <v>53</v>
      </c>
      <c r="D35" s="296"/>
      <c r="E35" s="296"/>
      <c r="F35" s="296"/>
      <c r="G35" s="296"/>
      <c r="H35" s="296"/>
      <c r="I35" s="122"/>
      <c r="J35" s="7" t="s">
        <v>54</v>
      </c>
      <c r="K35" s="246"/>
      <c r="L35" s="246"/>
      <c r="M35" s="2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" customHeight="1">
      <c r="A36" s="308"/>
      <c r="B36" s="334"/>
      <c r="C36" s="296" t="s">
        <v>55</v>
      </c>
      <c r="D36" s="296"/>
      <c r="E36" s="296"/>
      <c r="F36" s="296"/>
      <c r="G36" s="296"/>
      <c r="H36" s="296"/>
      <c r="I36" s="122"/>
      <c r="J36" s="7" t="s">
        <v>56</v>
      </c>
      <c r="K36" s="246"/>
      <c r="L36" s="246"/>
      <c r="M36" s="2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" customHeight="1">
      <c r="A37" s="308"/>
      <c r="B37" s="296" t="s">
        <v>57</v>
      </c>
      <c r="C37" s="296"/>
      <c r="D37" s="296"/>
      <c r="E37" s="296"/>
      <c r="F37" s="296"/>
      <c r="G37" s="296"/>
      <c r="H37" s="296"/>
      <c r="I37" s="122"/>
      <c r="J37" s="7" t="s">
        <v>58</v>
      </c>
      <c r="K37" s="246"/>
      <c r="L37" s="246"/>
      <c r="M37" s="2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" customHeight="1">
      <c r="A38" s="308"/>
      <c r="B38" s="296" t="s">
        <v>59</v>
      </c>
      <c r="C38" s="296"/>
      <c r="D38" s="296"/>
      <c r="E38" s="296"/>
      <c r="F38" s="296"/>
      <c r="G38" s="296"/>
      <c r="H38" s="296"/>
      <c r="I38" s="122"/>
      <c r="J38" s="7" t="s">
        <v>60</v>
      </c>
      <c r="K38" s="246"/>
      <c r="L38" s="246"/>
      <c r="M38" s="246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" customHeight="1">
      <c r="A39" s="300" t="s">
        <v>61</v>
      </c>
      <c r="B39" s="300"/>
      <c r="C39" s="300"/>
      <c r="D39" s="300"/>
      <c r="E39" s="300"/>
      <c r="F39" s="300"/>
      <c r="G39" s="300"/>
      <c r="H39" s="300"/>
      <c r="I39" s="122"/>
      <c r="J39" s="7" t="s">
        <v>62</v>
      </c>
      <c r="K39" s="246"/>
      <c r="L39" s="246"/>
      <c r="M39" s="246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" customHeight="1">
      <c r="A40" s="305" t="s">
        <v>63</v>
      </c>
      <c r="B40" s="296" t="s">
        <v>64</v>
      </c>
      <c r="C40" s="296"/>
      <c r="D40" s="296"/>
      <c r="E40" s="296"/>
      <c r="F40" s="296"/>
      <c r="G40" s="296"/>
      <c r="H40" s="296"/>
      <c r="I40" s="122"/>
      <c r="J40" s="7" t="s">
        <v>65</v>
      </c>
      <c r="K40" s="246"/>
      <c r="L40" s="246"/>
      <c r="M40" s="24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" customHeight="1">
      <c r="A41" s="306"/>
      <c r="B41" s="296" t="s">
        <v>349</v>
      </c>
      <c r="C41" s="296"/>
      <c r="D41" s="296"/>
      <c r="E41" s="296"/>
      <c r="F41" s="296"/>
      <c r="G41" s="296"/>
      <c r="H41" s="296"/>
      <c r="I41" s="122"/>
      <c r="J41" s="7" t="s">
        <v>66</v>
      </c>
      <c r="K41" s="246"/>
      <c r="L41" s="246"/>
      <c r="M41" s="246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" customHeight="1">
      <c r="A42" s="324" t="s">
        <v>67</v>
      </c>
      <c r="B42" s="296" t="s">
        <v>68</v>
      </c>
      <c r="C42" s="296"/>
      <c r="D42" s="296"/>
      <c r="E42" s="296"/>
      <c r="F42" s="296"/>
      <c r="G42" s="296"/>
      <c r="H42" s="296"/>
      <c r="I42" s="122"/>
      <c r="J42" s="7" t="s">
        <v>69</v>
      </c>
      <c r="K42" s="246"/>
      <c r="L42" s="246"/>
      <c r="M42" s="24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" customHeight="1">
      <c r="A43" s="325"/>
      <c r="B43" s="296" t="s">
        <v>70</v>
      </c>
      <c r="C43" s="296"/>
      <c r="D43" s="296"/>
      <c r="E43" s="296"/>
      <c r="F43" s="296"/>
      <c r="G43" s="296"/>
      <c r="H43" s="296"/>
      <c r="I43" s="122"/>
      <c r="J43" s="7" t="s">
        <v>71</v>
      </c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" customHeight="1">
      <c r="A44" s="325"/>
      <c r="B44" s="296" t="s">
        <v>72</v>
      </c>
      <c r="C44" s="296"/>
      <c r="D44" s="296"/>
      <c r="E44" s="296"/>
      <c r="F44" s="296"/>
      <c r="G44" s="296"/>
      <c r="H44" s="296"/>
      <c r="I44" s="122"/>
      <c r="J44" s="7" t="s">
        <v>73</v>
      </c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" customHeight="1">
      <c r="A45" s="325"/>
      <c r="B45" s="296" t="s">
        <v>74</v>
      </c>
      <c r="C45" s="296"/>
      <c r="D45" s="296"/>
      <c r="E45" s="296"/>
      <c r="F45" s="296"/>
      <c r="G45" s="296"/>
      <c r="H45" s="296"/>
      <c r="I45" s="122"/>
      <c r="J45" s="7" t="s">
        <v>75</v>
      </c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" customHeight="1">
      <c r="A46" s="325"/>
      <c r="B46" s="296" t="s">
        <v>76</v>
      </c>
      <c r="C46" s="296"/>
      <c r="D46" s="296"/>
      <c r="E46" s="296"/>
      <c r="F46" s="296"/>
      <c r="G46" s="296"/>
      <c r="H46" s="296"/>
      <c r="I46" s="122"/>
      <c r="J46" s="7" t="s">
        <v>77</v>
      </c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" customHeight="1">
      <c r="A47" s="325"/>
      <c r="B47" s="296" t="s">
        <v>78</v>
      </c>
      <c r="C47" s="296"/>
      <c r="D47" s="296"/>
      <c r="E47" s="296"/>
      <c r="F47" s="296"/>
      <c r="G47" s="296"/>
      <c r="H47" s="296"/>
      <c r="I47" s="122"/>
      <c r="J47" s="7" t="s">
        <v>79</v>
      </c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" customHeight="1">
      <c r="A48" s="326"/>
      <c r="B48" s="301" t="s">
        <v>80</v>
      </c>
      <c r="C48" s="301"/>
      <c r="D48" s="301"/>
      <c r="E48" s="301"/>
      <c r="F48" s="301"/>
      <c r="G48" s="301"/>
      <c r="H48" s="301"/>
      <c r="I48" s="122"/>
      <c r="J48" s="7" t="s">
        <v>81</v>
      </c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" customHeight="1">
      <c r="A49" s="327" t="s">
        <v>82</v>
      </c>
      <c r="B49" s="296" t="s">
        <v>83</v>
      </c>
      <c r="C49" s="296"/>
      <c r="D49" s="296"/>
      <c r="E49" s="296"/>
      <c r="F49" s="296"/>
      <c r="G49" s="296"/>
      <c r="H49" s="296"/>
      <c r="I49" s="122"/>
      <c r="J49" s="7" t="s">
        <v>84</v>
      </c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" customHeight="1">
      <c r="A50" s="328"/>
      <c r="B50" s="296" t="s">
        <v>85</v>
      </c>
      <c r="C50" s="296"/>
      <c r="D50" s="296"/>
      <c r="E50" s="296"/>
      <c r="F50" s="296"/>
      <c r="G50" s="296"/>
      <c r="H50" s="296"/>
      <c r="I50" s="122"/>
      <c r="J50" s="7" t="s">
        <v>86</v>
      </c>
      <c r="K50" s="246"/>
      <c r="L50" s="246"/>
      <c r="M50" s="2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" customHeight="1">
      <c r="A51" s="328"/>
      <c r="B51" s="296" t="s">
        <v>87</v>
      </c>
      <c r="C51" s="296"/>
      <c r="D51" s="296"/>
      <c r="E51" s="296"/>
      <c r="F51" s="296"/>
      <c r="G51" s="296"/>
      <c r="H51" s="296"/>
      <c r="I51" s="122"/>
      <c r="J51" s="7" t="s">
        <v>88</v>
      </c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" customHeight="1">
      <c r="A52" s="328"/>
      <c r="B52" s="296" t="s">
        <v>89</v>
      </c>
      <c r="C52" s="296"/>
      <c r="D52" s="296"/>
      <c r="E52" s="296"/>
      <c r="F52" s="296"/>
      <c r="G52" s="296"/>
      <c r="H52" s="296"/>
      <c r="I52" s="122"/>
      <c r="J52" s="7" t="s">
        <v>90</v>
      </c>
      <c r="K52" s="246"/>
      <c r="L52" s="246"/>
      <c r="M52" s="2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">
      <c r="A53" s="328"/>
      <c r="B53" s="301" t="s">
        <v>91</v>
      </c>
      <c r="C53" s="301"/>
      <c r="D53" s="301"/>
      <c r="E53" s="301"/>
      <c r="F53" s="301"/>
      <c r="G53" s="301"/>
      <c r="H53" s="301"/>
      <c r="I53" s="122"/>
      <c r="J53" s="7" t="s">
        <v>92</v>
      </c>
      <c r="K53" s="246"/>
      <c r="L53" s="246"/>
      <c r="M53" s="24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" customHeight="1">
      <c r="A54" s="300" t="s">
        <v>93</v>
      </c>
      <c r="B54" s="300"/>
      <c r="C54" s="300"/>
      <c r="D54" s="300"/>
      <c r="E54" s="300"/>
      <c r="F54" s="300"/>
      <c r="G54" s="300"/>
      <c r="H54" s="300"/>
      <c r="I54" s="122"/>
      <c r="J54" s="7" t="s">
        <v>94</v>
      </c>
      <c r="K54" s="246"/>
      <c r="L54" s="246"/>
      <c r="M54" s="246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" customHeight="1">
      <c r="A55" s="300" t="s">
        <v>95</v>
      </c>
      <c r="B55" s="300"/>
      <c r="C55" s="300"/>
      <c r="D55" s="300"/>
      <c r="E55" s="300"/>
      <c r="F55" s="300"/>
      <c r="G55" s="300"/>
      <c r="H55" s="300"/>
      <c r="I55" s="122"/>
      <c r="J55" s="7" t="s">
        <v>96</v>
      </c>
      <c r="K55" s="246"/>
      <c r="L55" s="246"/>
      <c r="M55" s="246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" customHeight="1">
      <c r="A56" s="322" t="s">
        <v>97</v>
      </c>
      <c r="B56" s="296" t="s">
        <v>98</v>
      </c>
      <c r="C56" s="302"/>
      <c r="D56" s="302"/>
      <c r="E56" s="302"/>
      <c r="F56" s="302"/>
      <c r="G56" s="302"/>
      <c r="H56" s="302"/>
      <c r="I56" s="122"/>
      <c r="J56" s="7" t="s">
        <v>99</v>
      </c>
      <c r="K56" s="246"/>
      <c r="L56" s="246"/>
      <c r="M56" s="24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" customHeight="1">
      <c r="A57" s="323"/>
      <c r="B57" s="296" t="s">
        <v>100</v>
      </c>
      <c r="C57" s="303"/>
      <c r="D57" s="303"/>
      <c r="E57" s="303"/>
      <c r="F57" s="303"/>
      <c r="G57" s="303"/>
      <c r="H57" s="303"/>
      <c r="I57" s="122"/>
      <c r="J57" s="7" t="s">
        <v>101</v>
      </c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" customHeight="1">
      <c r="A58" s="323"/>
      <c r="B58" s="296" t="s">
        <v>74</v>
      </c>
      <c r="C58" s="303"/>
      <c r="D58" s="303"/>
      <c r="E58" s="303"/>
      <c r="F58" s="303"/>
      <c r="G58" s="303"/>
      <c r="H58" s="303"/>
      <c r="I58" s="122"/>
      <c r="J58" s="7" t="s">
        <v>102</v>
      </c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" customHeight="1">
      <c r="A59" s="323"/>
      <c r="B59" s="301" t="s">
        <v>103</v>
      </c>
      <c r="C59" s="304"/>
      <c r="D59" s="304"/>
      <c r="E59" s="304"/>
      <c r="F59" s="304"/>
      <c r="G59" s="304"/>
      <c r="H59" s="304"/>
      <c r="I59" s="122"/>
      <c r="J59" s="7" t="s">
        <v>104</v>
      </c>
      <c r="K59" s="246"/>
      <c r="L59" s="246"/>
      <c r="M59" s="246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" customHeight="1">
      <c r="A60" s="322" t="s">
        <v>105</v>
      </c>
      <c r="B60" s="296" t="s">
        <v>106</v>
      </c>
      <c r="C60" s="303"/>
      <c r="D60" s="303"/>
      <c r="E60" s="303"/>
      <c r="F60" s="303"/>
      <c r="G60" s="303"/>
      <c r="H60" s="303"/>
      <c r="I60" s="122"/>
      <c r="J60" s="7" t="s">
        <v>107</v>
      </c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" customHeight="1">
      <c r="A61" s="323"/>
      <c r="B61" s="296" t="s">
        <v>108</v>
      </c>
      <c r="C61" s="303"/>
      <c r="D61" s="303"/>
      <c r="E61" s="303"/>
      <c r="F61" s="303"/>
      <c r="G61" s="303"/>
      <c r="H61" s="303"/>
      <c r="I61" s="122"/>
      <c r="J61" s="7" t="s">
        <v>109</v>
      </c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" customHeight="1">
      <c r="A62" s="323"/>
      <c r="B62" s="296" t="s">
        <v>110</v>
      </c>
      <c r="C62" s="302"/>
      <c r="D62" s="302"/>
      <c r="E62" s="302"/>
      <c r="F62" s="302"/>
      <c r="G62" s="302"/>
      <c r="H62" s="302"/>
      <c r="I62" s="122"/>
      <c r="J62" s="7" t="s">
        <v>111</v>
      </c>
      <c r="K62" s="246"/>
      <c r="L62" s="246"/>
      <c r="M62" s="2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">
      <c r="A63" s="323"/>
      <c r="B63" s="301" t="s">
        <v>112</v>
      </c>
      <c r="C63" s="321"/>
      <c r="D63" s="321"/>
      <c r="E63" s="321"/>
      <c r="F63" s="321"/>
      <c r="G63" s="321"/>
      <c r="H63" s="321"/>
      <c r="I63" s="122"/>
      <c r="J63" s="7" t="s">
        <v>113</v>
      </c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" customHeight="1">
      <c r="A64" s="300" t="s">
        <v>114</v>
      </c>
      <c r="B64" s="300"/>
      <c r="C64" s="300"/>
      <c r="D64" s="300"/>
      <c r="E64" s="300"/>
      <c r="F64" s="300"/>
      <c r="G64" s="300"/>
      <c r="H64" s="300"/>
      <c r="I64" s="122"/>
      <c r="J64" s="7" t="s">
        <v>115</v>
      </c>
      <c r="K64" s="246"/>
      <c r="L64" s="246"/>
      <c r="M64" s="246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" customHeight="1">
      <c r="A65" s="309" t="s">
        <v>116</v>
      </c>
      <c r="B65" s="310"/>
      <c r="C65" s="311"/>
      <c r="D65" s="311"/>
      <c r="E65" s="311"/>
      <c r="F65" s="311"/>
      <c r="G65" s="311"/>
      <c r="H65" s="311"/>
      <c r="I65" s="122"/>
      <c r="J65" s="7" t="s">
        <v>117</v>
      </c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" customHeight="1">
      <c r="A66" s="309" t="s">
        <v>118</v>
      </c>
      <c r="B66" s="310"/>
      <c r="C66" s="311"/>
      <c r="D66" s="311"/>
      <c r="E66" s="311"/>
      <c r="F66" s="311"/>
      <c r="G66" s="311"/>
      <c r="H66" s="311"/>
      <c r="I66" s="122"/>
      <c r="J66" s="7" t="s">
        <v>119</v>
      </c>
      <c r="K66" s="246"/>
      <c r="L66" s="246"/>
      <c r="M66" s="246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" customHeight="1">
      <c r="A67" s="300" t="s">
        <v>120</v>
      </c>
      <c r="B67" s="337"/>
      <c r="C67" s="302"/>
      <c r="D67" s="302"/>
      <c r="E67" s="302"/>
      <c r="F67" s="302"/>
      <c r="G67" s="302"/>
      <c r="H67" s="302"/>
      <c r="I67" s="122"/>
      <c r="J67" s="7" t="s">
        <v>121</v>
      </c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" customHeight="1">
      <c r="A68" s="300" t="s">
        <v>122</v>
      </c>
      <c r="B68" s="337"/>
      <c r="C68" s="302"/>
      <c r="D68" s="302"/>
      <c r="E68" s="302"/>
      <c r="F68" s="302"/>
      <c r="G68" s="302"/>
      <c r="H68" s="302"/>
      <c r="I68" s="122"/>
      <c r="J68" s="7" t="s">
        <v>123</v>
      </c>
      <c r="K68" s="246"/>
      <c r="L68" s="246"/>
      <c r="M68" s="2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" customHeight="1">
      <c r="A69" s="318" t="s">
        <v>124</v>
      </c>
      <c r="B69" s="318"/>
      <c r="C69" s="318"/>
      <c r="D69" s="318"/>
      <c r="E69" s="318"/>
      <c r="F69" s="318"/>
      <c r="G69" s="318"/>
      <c r="H69" s="318"/>
      <c r="I69" s="122"/>
      <c r="J69" s="8" t="s">
        <v>125</v>
      </c>
      <c r="K69" s="246"/>
      <c r="L69" s="246"/>
      <c r="M69" s="246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00000000000001" customHeight="1">
      <c r="A70" s="318" t="s">
        <v>400</v>
      </c>
      <c r="B70" s="318"/>
      <c r="C70" s="318"/>
      <c r="D70" s="318"/>
      <c r="E70" s="318"/>
      <c r="F70" s="318"/>
      <c r="G70" s="318"/>
      <c r="H70" s="318"/>
      <c r="I70" s="122"/>
      <c r="J70" s="122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5.9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" customHeight="1">
      <c r="J72" s="122"/>
      <c r="K72" s="244">
        <f>Accueil!I18</f>
        <v>2018</v>
      </c>
      <c r="L72" s="244">
        <f t="shared" ref="L72:X72" si="16">L11</f>
        <v>2019</v>
      </c>
      <c r="M72" s="244" t="str">
        <f t="shared" si="16"/>
        <v>2020</v>
      </c>
      <c r="N72" s="244">
        <f t="shared" si="16"/>
        <v>2021</v>
      </c>
      <c r="O72" s="244">
        <f t="shared" si="16"/>
        <v>2022</v>
      </c>
      <c r="P72" s="244">
        <f t="shared" si="16"/>
        <v>2023</v>
      </c>
      <c r="Q72" s="244">
        <f t="shared" si="16"/>
        <v>2024</v>
      </c>
      <c r="R72" s="244">
        <f t="shared" si="16"/>
        <v>2025</v>
      </c>
      <c r="S72" s="244">
        <f t="shared" si="16"/>
        <v>2026</v>
      </c>
      <c r="T72" s="244">
        <f t="shared" si="16"/>
        <v>2027</v>
      </c>
      <c r="U72" s="244">
        <f t="shared" si="16"/>
        <v>2028</v>
      </c>
      <c r="V72" s="244">
        <f t="shared" si="16"/>
        <v>2029</v>
      </c>
      <c r="W72" s="244">
        <f t="shared" si="16"/>
        <v>2030</v>
      </c>
      <c r="X72" s="244">
        <f t="shared" si="16"/>
        <v>2031</v>
      </c>
    </row>
    <row r="73" spans="1:24" ht="14.1" customHeight="1">
      <c r="A73" s="313" t="s">
        <v>426</v>
      </c>
      <c r="B73" s="313"/>
      <c r="C73" s="313"/>
      <c r="D73" s="313"/>
      <c r="E73" s="313"/>
      <c r="F73" s="313"/>
      <c r="G73" s="313"/>
      <c r="H73" s="313"/>
      <c r="I73" s="313"/>
      <c r="J73" s="122"/>
      <c r="K73" s="245" t="str">
        <f>K12</f>
        <v>Réel - Liasse</v>
      </c>
      <c r="L73" s="245" t="str">
        <f t="shared" ref="L73:X73" si="17">L12</f>
        <v>Réel - Liasse</v>
      </c>
      <c r="M73" s="245" t="str">
        <f t="shared" si="17"/>
        <v>Réel - Liasse</v>
      </c>
      <c r="N73" s="245" t="str">
        <f t="shared" si="17"/>
        <v>Prévision</v>
      </c>
      <c r="O73" s="245" t="str">
        <f t="shared" si="17"/>
        <v>Projet</v>
      </c>
      <c r="P73" s="245" t="str">
        <f t="shared" si="17"/>
        <v>Projet</v>
      </c>
      <c r="Q73" s="245" t="str">
        <f t="shared" si="17"/>
        <v>Projet</v>
      </c>
      <c r="R73" s="245" t="str">
        <f t="shared" si="17"/>
        <v>Projet</v>
      </c>
      <c r="S73" s="245" t="str">
        <f t="shared" si="17"/>
        <v>Postprojet</v>
      </c>
      <c r="T73" s="245" t="str">
        <f t="shared" si="17"/>
        <v>Postprojet</v>
      </c>
      <c r="U73" s="245" t="str">
        <f t="shared" si="17"/>
        <v>Postprojet</v>
      </c>
      <c r="V73" s="245" t="str">
        <f t="shared" si="17"/>
        <v>Postprojet</v>
      </c>
      <c r="W73" s="245" t="str">
        <f t="shared" si="17"/>
        <v>Postprojet</v>
      </c>
      <c r="X73" s="245" t="str">
        <f t="shared" si="17"/>
        <v>Non concerné</v>
      </c>
    </row>
    <row r="74" spans="1:24" ht="20.100000000000001" customHeight="1">
      <c r="A74" s="314"/>
      <c r="B74" s="314"/>
      <c r="C74" s="314"/>
      <c r="D74" s="314"/>
      <c r="E74" s="314"/>
      <c r="F74" s="314"/>
      <c r="G74" s="314"/>
      <c r="H74" s="314"/>
      <c r="I74" s="314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" customHeight="1">
      <c r="A75" s="307" t="s">
        <v>12</v>
      </c>
      <c r="B75" s="296" t="s">
        <v>13</v>
      </c>
      <c r="C75" s="296"/>
      <c r="D75" s="296"/>
      <c r="E75" s="296"/>
      <c r="F75" s="296"/>
      <c r="G75" s="296"/>
      <c r="H75" s="296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" customHeight="1">
      <c r="A76" s="308"/>
      <c r="B76" s="296" t="s">
        <v>15</v>
      </c>
      <c r="C76" s="296"/>
      <c r="D76" s="296"/>
      <c r="E76" s="296"/>
      <c r="F76" s="296"/>
      <c r="G76" s="296"/>
      <c r="H76" s="296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" customHeight="1">
      <c r="A77" s="308"/>
      <c r="B77" s="296" t="s">
        <v>17</v>
      </c>
      <c r="C77" s="296"/>
      <c r="D77" s="296"/>
      <c r="E77" s="296"/>
      <c r="F77" s="296"/>
      <c r="G77" s="296"/>
      <c r="H77" s="296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" customHeight="1">
      <c r="A78" s="308"/>
      <c r="B78" s="296" t="s">
        <v>19</v>
      </c>
      <c r="C78" s="296"/>
      <c r="D78" s="296"/>
      <c r="E78" s="296"/>
      <c r="F78" s="296"/>
      <c r="G78" s="296"/>
      <c r="H78" s="296"/>
      <c r="I78" s="122"/>
      <c r="J78" s="7" t="s">
        <v>20</v>
      </c>
      <c r="K78" s="130"/>
      <c r="L78" s="130"/>
      <c r="M78" s="130"/>
      <c r="N78" s="132">
        <f>IFERROR(HLOOKUP(N11,'Marché et emplois'!$H10:$X34,25),0)</f>
        <v>0</v>
      </c>
      <c r="O78" s="132">
        <f>IFERROR(HLOOKUP(O11,'Marché et emplois'!$H10:$X34,25),0)</f>
        <v>0</v>
      </c>
      <c r="P78" s="132">
        <f>IFERROR(HLOOKUP(P11,'Marché et emplois'!$H10:$X34,25),0)</f>
        <v>0</v>
      </c>
      <c r="Q78" s="132">
        <f>IFERROR(HLOOKUP(Q11,'Marché et emplois'!$H10:$X34,25),0)</f>
        <v>0</v>
      </c>
      <c r="R78" s="132">
        <f>IFERROR(HLOOKUP(R11,'Marché et emplois'!$H10:$X34,25),0)</f>
        <v>0</v>
      </c>
      <c r="S78" s="132">
        <f>IFERROR(HLOOKUP(S11,'Marché et emplois'!$H10:$X34,25),0)</f>
        <v>0</v>
      </c>
      <c r="T78" s="132">
        <f>IFERROR(HLOOKUP(T11,'Marché et emplois'!$H10:$X34,25),0)</f>
        <v>0</v>
      </c>
      <c r="U78" s="132">
        <f>IFERROR(HLOOKUP(U11,'Marché et emplois'!$H10:$X34,25),0)</f>
        <v>0</v>
      </c>
      <c r="V78" s="132">
        <f>IFERROR(HLOOKUP(V11,'Marché et emplois'!$H10:$X34,25),0)</f>
        <v>0</v>
      </c>
      <c r="W78" s="132">
        <f>IFERROR(HLOOKUP(W11,'Marché et emplois'!$H10:$X34,25),0)</f>
        <v>0</v>
      </c>
      <c r="X78" s="132">
        <f>IFERROR(HLOOKUP(X11,'Marché et emplois'!$H10:$X34,25),0)</f>
        <v>0</v>
      </c>
    </row>
    <row r="79" spans="1:24" ht="14.1" customHeight="1">
      <c r="A79" s="308"/>
      <c r="B79" s="296" t="s">
        <v>21</v>
      </c>
      <c r="C79" s="296"/>
      <c r="D79" s="296"/>
      <c r="E79" s="296"/>
      <c r="F79" s="296"/>
      <c r="G79" s="296"/>
      <c r="H79" s="296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" customHeight="1">
      <c r="A80" s="308"/>
      <c r="B80" s="296" t="s">
        <v>23</v>
      </c>
      <c r="C80" s="296"/>
      <c r="D80" s="296"/>
      <c r="E80" s="296"/>
      <c r="F80" s="296"/>
      <c r="G80" s="296"/>
      <c r="H80" s="296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" customHeight="1">
      <c r="A81" s="308"/>
      <c r="B81" s="296" t="s">
        <v>25</v>
      </c>
      <c r="C81" s="296"/>
      <c r="D81" s="296"/>
      <c r="E81" s="296"/>
      <c r="F81" s="296"/>
      <c r="G81" s="296"/>
      <c r="H81" s="296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" customHeight="1">
      <c r="A82" s="308"/>
      <c r="B82" s="296" t="s">
        <v>27</v>
      </c>
      <c r="C82" s="296"/>
      <c r="D82" s="296"/>
      <c r="E82" s="296"/>
      <c r="F82" s="296"/>
      <c r="G82" s="296"/>
      <c r="H82" s="296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" customHeight="1">
      <c r="A83" s="308"/>
      <c r="B83" s="296" t="s">
        <v>29</v>
      </c>
      <c r="C83" s="296"/>
      <c r="D83" s="296"/>
      <c r="E83" s="296"/>
      <c r="F83" s="296"/>
      <c r="G83" s="296"/>
      <c r="H83" s="296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" customHeight="1">
      <c r="A84" s="308"/>
      <c r="B84" s="301" t="s">
        <v>126</v>
      </c>
      <c r="C84" s="301"/>
      <c r="D84" s="301"/>
      <c r="E84" s="301"/>
      <c r="F84" s="301"/>
      <c r="G84" s="301"/>
      <c r="H84" s="301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" customHeight="1">
      <c r="A85" s="307" t="s">
        <v>33</v>
      </c>
      <c r="B85" s="296" t="s">
        <v>347</v>
      </c>
      <c r="C85" s="296"/>
      <c r="D85" s="296"/>
      <c r="E85" s="296"/>
      <c r="F85" s="296"/>
      <c r="G85" s="296"/>
      <c r="H85" s="296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" customHeight="1">
      <c r="A86" s="308"/>
      <c r="B86" s="296" t="s">
        <v>35</v>
      </c>
      <c r="C86" s="296"/>
      <c r="D86" s="296"/>
      <c r="E86" s="296"/>
      <c r="F86" s="296"/>
      <c r="G86" s="296"/>
      <c r="H86" s="296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" customHeight="1">
      <c r="A87" s="308"/>
      <c r="B87" s="296" t="s">
        <v>348</v>
      </c>
      <c r="C87" s="296"/>
      <c r="D87" s="296"/>
      <c r="E87" s="296"/>
      <c r="F87" s="296"/>
      <c r="G87" s="296"/>
      <c r="H87" s="296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" customHeight="1">
      <c r="A88" s="308"/>
      <c r="B88" s="296" t="s">
        <v>38</v>
      </c>
      <c r="C88" s="296"/>
      <c r="D88" s="296"/>
      <c r="E88" s="296"/>
      <c r="F88" s="296"/>
      <c r="G88" s="296"/>
      <c r="H88" s="296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" customHeight="1">
      <c r="A89" s="308"/>
      <c r="B89" s="296" t="s">
        <v>40</v>
      </c>
      <c r="C89" s="296"/>
      <c r="D89" s="296"/>
      <c r="E89" s="296"/>
      <c r="F89" s="296"/>
      <c r="G89" s="296"/>
      <c r="H89" s="296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" customHeight="1">
      <c r="A90" s="308"/>
      <c r="B90" s="296" t="s">
        <v>42</v>
      </c>
      <c r="C90" s="296"/>
      <c r="D90" s="296"/>
      <c r="E90" s="296"/>
      <c r="F90" s="296"/>
      <c r="G90" s="296"/>
      <c r="H90" s="296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" customHeight="1">
      <c r="A91" s="308"/>
      <c r="B91" s="296" t="s">
        <v>44</v>
      </c>
      <c r="C91" s="296"/>
      <c r="D91" s="296"/>
      <c r="E91" s="296"/>
      <c r="F91" s="296"/>
      <c r="G91" s="296"/>
      <c r="H91" s="296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" customHeight="1">
      <c r="A92" s="308"/>
      <c r="B92" s="296" t="s">
        <v>46</v>
      </c>
      <c r="C92" s="296"/>
      <c r="D92" s="296"/>
      <c r="E92" s="296"/>
      <c r="F92" s="296"/>
      <c r="G92" s="296"/>
      <c r="H92" s="296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" customHeight="1">
      <c r="A93" s="308"/>
      <c r="B93" s="305" t="s">
        <v>48</v>
      </c>
      <c r="C93" s="296" t="s">
        <v>342</v>
      </c>
      <c r="D93" s="312" t="s">
        <v>49</v>
      </c>
      <c r="E93" s="312"/>
      <c r="F93" s="312"/>
      <c r="G93" s="312"/>
      <c r="H93" s="312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" customHeight="1">
      <c r="A94" s="308"/>
      <c r="B94" s="306"/>
      <c r="C94" s="302"/>
      <c r="D94" s="312" t="s">
        <v>51</v>
      </c>
      <c r="E94" s="312"/>
      <c r="F94" s="312"/>
      <c r="G94" s="312"/>
      <c r="H94" s="312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" customHeight="1">
      <c r="A95" s="308"/>
      <c r="B95" s="306"/>
      <c r="C95" s="296" t="s">
        <v>53</v>
      </c>
      <c r="D95" s="296"/>
      <c r="E95" s="296"/>
      <c r="F95" s="296"/>
      <c r="G95" s="296"/>
      <c r="H95" s="296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" customHeight="1">
      <c r="A96" s="308"/>
      <c r="B96" s="306"/>
      <c r="C96" s="296" t="s">
        <v>55</v>
      </c>
      <c r="D96" s="296"/>
      <c r="E96" s="296"/>
      <c r="F96" s="296"/>
      <c r="G96" s="296"/>
      <c r="H96" s="296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" customHeight="1">
      <c r="A97" s="308"/>
      <c r="B97" s="296" t="s">
        <v>57</v>
      </c>
      <c r="C97" s="296"/>
      <c r="D97" s="296"/>
      <c r="E97" s="296"/>
      <c r="F97" s="296"/>
      <c r="G97" s="296"/>
      <c r="H97" s="296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" customHeight="1">
      <c r="A98" s="308"/>
      <c r="B98" s="301" t="s">
        <v>127</v>
      </c>
      <c r="C98" s="301"/>
      <c r="D98" s="301"/>
      <c r="E98" s="301"/>
      <c r="F98" s="301"/>
      <c r="G98" s="301"/>
      <c r="H98" s="301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" customHeight="1">
      <c r="A99" s="300" t="s">
        <v>61</v>
      </c>
      <c r="B99" s="300"/>
      <c r="C99" s="300"/>
      <c r="D99" s="300"/>
      <c r="E99" s="300"/>
      <c r="F99" s="300"/>
      <c r="G99" s="300"/>
      <c r="H99" s="300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" customHeight="1">
      <c r="A100" s="305" t="s">
        <v>63</v>
      </c>
      <c r="B100" s="296" t="s">
        <v>64</v>
      </c>
      <c r="C100" s="296"/>
      <c r="D100" s="296"/>
      <c r="E100" s="296"/>
      <c r="F100" s="296"/>
      <c r="G100" s="296"/>
      <c r="H100" s="296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" customHeight="1">
      <c r="A101" s="306"/>
      <c r="B101" s="297" t="s">
        <v>349</v>
      </c>
      <c r="C101" s="298"/>
      <c r="D101" s="298"/>
      <c r="E101" s="298"/>
      <c r="F101" s="298"/>
      <c r="G101" s="298"/>
      <c r="H101" s="299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" customHeight="1">
      <c r="A102" s="324" t="s">
        <v>67</v>
      </c>
      <c r="B102" s="297" t="s">
        <v>68</v>
      </c>
      <c r="C102" s="298"/>
      <c r="D102" s="298"/>
      <c r="E102" s="298"/>
      <c r="F102" s="298"/>
      <c r="G102" s="298"/>
      <c r="H102" s="299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" customHeight="1">
      <c r="A103" s="325"/>
      <c r="B103" s="297" t="s">
        <v>70</v>
      </c>
      <c r="C103" s="298"/>
      <c r="D103" s="298"/>
      <c r="E103" s="298"/>
      <c r="F103" s="298"/>
      <c r="G103" s="298"/>
      <c r="H103" s="299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" customHeight="1">
      <c r="A104" s="325"/>
      <c r="B104" s="297" t="s">
        <v>72</v>
      </c>
      <c r="C104" s="298"/>
      <c r="D104" s="298"/>
      <c r="E104" s="298"/>
      <c r="F104" s="298"/>
      <c r="G104" s="298"/>
      <c r="H104" s="299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" customHeight="1">
      <c r="A105" s="325"/>
      <c r="B105" s="297" t="s">
        <v>74</v>
      </c>
      <c r="C105" s="298"/>
      <c r="D105" s="298"/>
      <c r="E105" s="298"/>
      <c r="F105" s="298"/>
      <c r="G105" s="298"/>
      <c r="H105" s="299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" customHeight="1">
      <c r="A106" s="325"/>
      <c r="B106" s="297" t="s">
        <v>76</v>
      </c>
      <c r="C106" s="298"/>
      <c r="D106" s="298"/>
      <c r="E106" s="298"/>
      <c r="F106" s="298"/>
      <c r="G106" s="298"/>
      <c r="H106" s="299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" customHeight="1">
      <c r="A107" s="325"/>
      <c r="B107" s="297" t="s">
        <v>78</v>
      </c>
      <c r="C107" s="298"/>
      <c r="D107" s="298"/>
      <c r="E107" s="298"/>
      <c r="F107" s="298"/>
      <c r="G107" s="298"/>
      <c r="H107" s="299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" customHeight="1">
      <c r="A108" s="326"/>
      <c r="B108" s="329" t="s">
        <v>80</v>
      </c>
      <c r="C108" s="330"/>
      <c r="D108" s="330"/>
      <c r="E108" s="330"/>
      <c r="F108" s="330"/>
      <c r="G108" s="330"/>
      <c r="H108" s="331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" customHeight="1">
      <c r="A109" s="327" t="s">
        <v>82</v>
      </c>
      <c r="B109" s="297" t="s">
        <v>83</v>
      </c>
      <c r="C109" s="298"/>
      <c r="D109" s="298"/>
      <c r="E109" s="298"/>
      <c r="F109" s="298"/>
      <c r="G109" s="298"/>
      <c r="H109" s="299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" customHeight="1">
      <c r="A110" s="328"/>
      <c r="B110" s="297" t="s">
        <v>85</v>
      </c>
      <c r="C110" s="298"/>
      <c r="D110" s="298"/>
      <c r="E110" s="298"/>
      <c r="F110" s="298"/>
      <c r="G110" s="298"/>
      <c r="H110" s="299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" customHeight="1">
      <c r="A111" s="328"/>
      <c r="B111" s="297" t="s">
        <v>87</v>
      </c>
      <c r="C111" s="298"/>
      <c r="D111" s="298"/>
      <c r="E111" s="298"/>
      <c r="F111" s="298"/>
      <c r="G111" s="298"/>
      <c r="H111" s="299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" customHeight="1">
      <c r="A112" s="328"/>
      <c r="B112" s="297" t="s">
        <v>89</v>
      </c>
      <c r="C112" s="298"/>
      <c r="D112" s="298"/>
      <c r="E112" s="298"/>
      <c r="F112" s="298"/>
      <c r="G112" s="298"/>
      <c r="H112" s="299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" customHeight="1">
      <c r="A113" s="328"/>
      <c r="B113" s="329" t="s">
        <v>91</v>
      </c>
      <c r="C113" s="330"/>
      <c r="D113" s="330"/>
      <c r="E113" s="330"/>
      <c r="F113" s="330"/>
      <c r="G113" s="330"/>
      <c r="H113" s="331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" customHeight="1">
      <c r="A114" s="300" t="s">
        <v>93</v>
      </c>
      <c r="B114" s="300"/>
      <c r="C114" s="300"/>
      <c r="D114" s="300"/>
      <c r="E114" s="300"/>
      <c r="F114" s="300"/>
      <c r="G114" s="300"/>
      <c r="H114" s="300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" customHeight="1">
      <c r="A115" s="300" t="s">
        <v>95</v>
      </c>
      <c r="B115" s="300"/>
      <c r="C115" s="300"/>
      <c r="D115" s="300"/>
      <c r="E115" s="300"/>
      <c r="F115" s="300"/>
      <c r="G115" s="300"/>
      <c r="H115" s="300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" customHeight="1">
      <c r="A116" s="322" t="s">
        <v>97</v>
      </c>
      <c r="B116" s="296" t="s">
        <v>98</v>
      </c>
      <c r="C116" s="302"/>
      <c r="D116" s="302"/>
      <c r="E116" s="302"/>
      <c r="F116" s="302"/>
      <c r="G116" s="302"/>
      <c r="H116" s="302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" customHeight="1">
      <c r="A117" s="323"/>
      <c r="B117" s="296" t="s">
        <v>100</v>
      </c>
      <c r="C117" s="303"/>
      <c r="D117" s="303"/>
      <c r="E117" s="303"/>
      <c r="F117" s="303"/>
      <c r="G117" s="303"/>
      <c r="H117" s="303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" customHeight="1">
      <c r="A118" s="323"/>
      <c r="B118" s="296" t="s">
        <v>74</v>
      </c>
      <c r="C118" s="303"/>
      <c r="D118" s="303"/>
      <c r="E118" s="303"/>
      <c r="F118" s="303"/>
      <c r="G118" s="303"/>
      <c r="H118" s="303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" customHeight="1">
      <c r="A119" s="323"/>
      <c r="B119" s="301" t="s">
        <v>103</v>
      </c>
      <c r="C119" s="304"/>
      <c r="D119" s="304"/>
      <c r="E119" s="304"/>
      <c r="F119" s="304"/>
      <c r="G119" s="304"/>
      <c r="H119" s="304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" customHeight="1">
      <c r="A120" s="322" t="s">
        <v>105</v>
      </c>
      <c r="B120" s="296" t="s">
        <v>106</v>
      </c>
      <c r="C120" s="303"/>
      <c r="D120" s="303"/>
      <c r="E120" s="303"/>
      <c r="F120" s="303"/>
      <c r="G120" s="303"/>
      <c r="H120" s="303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" customHeight="1">
      <c r="A121" s="323"/>
      <c r="B121" s="296" t="s">
        <v>108</v>
      </c>
      <c r="C121" s="303"/>
      <c r="D121" s="303"/>
      <c r="E121" s="303"/>
      <c r="F121" s="303"/>
      <c r="G121" s="303"/>
      <c r="H121" s="303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" customHeight="1">
      <c r="A122" s="323"/>
      <c r="B122" s="296" t="s">
        <v>110</v>
      </c>
      <c r="C122" s="302"/>
      <c r="D122" s="302"/>
      <c r="E122" s="302"/>
      <c r="F122" s="302"/>
      <c r="G122" s="302"/>
      <c r="H122" s="302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" customHeight="1">
      <c r="A123" s="323"/>
      <c r="B123" s="301" t="s">
        <v>112</v>
      </c>
      <c r="C123" s="321"/>
      <c r="D123" s="321"/>
      <c r="E123" s="321"/>
      <c r="F123" s="321"/>
      <c r="G123" s="321"/>
      <c r="H123" s="321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" customHeight="1">
      <c r="A124" s="300" t="s">
        <v>114</v>
      </c>
      <c r="B124" s="300"/>
      <c r="C124" s="300"/>
      <c r="D124" s="300"/>
      <c r="E124" s="300"/>
      <c r="F124" s="300"/>
      <c r="G124" s="300"/>
      <c r="H124" s="300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" customHeight="1">
      <c r="A125" s="309" t="s">
        <v>391</v>
      </c>
      <c r="B125" s="310"/>
      <c r="C125" s="311"/>
      <c r="D125" s="311"/>
      <c r="E125" s="311"/>
      <c r="F125" s="311"/>
      <c r="G125" s="311"/>
      <c r="H125" s="311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" customHeight="1">
      <c r="A126" s="309" t="s">
        <v>390</v>
      </c>
      <c r="B126" s="310"/>
      <c r="C126" s="311"/>
      <c r="D126" s="311"/>
      <c r="E126" s="311"/>
      <c r="F126" s="311"/>
      <c r="G126" s="311"/>
      <c r="H126" s="311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" customHeight="1">
      <c r="A127" s="319" t="s">
        <v>388</v>
      </c>
      <c r="B127" s="320"/>
      <c r="C127" s="321"/>
      <c r="D127" s="321"/>
      <c r="E127" s="321"/>
      <c r="F127" s="321"/>
      <c r="G127" s="321"/>
      <c r="H127" s="321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" customHeight="1">
      <c r="A128" s="319" t="s">
        <v>389</v>
      </c>
      <c r="B128" s="320"/>
      <c r="C128" s="321"/>
      <c r="D128" s="321"/>
      <c r="E128" s="321"/>
      <c r="F128" s="321"/>
      <c r="G128" s="321"/>
      <c r="H128" s="321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" customHeight="1">
      <c r="A129" s="318" t="s">
        <v>124</v>
      </c>
      <c r="B129" s="318"/>
      <c r="C129" s="318"/>
      <c r="D129" s="318"/>
      <c r="E129" s="318"/>
      <c r="F129" s="318"/>
      <c r="G129" s="318"/>
      <c r="H129" s="318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00000000000001" customHeight="1">
      <c r="A130" s="318" t="s">
        <v>401</v>
      </c>
      <c r="B130" s="318"/>
      <c r="C130" s="318"/>
      <c r="D130" s="318"/>
      <c r="E130" s="318"/>
      <c r="F130" s="318"/>
      <c r="G130" s="318"/>
      <c r="H130" s="318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5.95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5.95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5.95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5.95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5.9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5.9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5.9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5.9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5.9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5.95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5.95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5.95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5.95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5.95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B92:H92"/>
    <mergeCell ref="D93:H93"/>
    <mergeCell ref="D94:H94"/>
    <mergeCell ref="C95:H95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</mergeCells>
  <conditionalFormatting sqref="X17:X39 X54:X55 X64:X66 X68:X77 X114:X115 X124:X130 X11 X13:X15 X79:X99">
    <cfRule type="expression" dxfId="96" priority="47">
      <formula>#REF!=3</formula>
    </cfRule>
  </conditionalFormatting>
  <conditionalFormatting sqref="W17:W39 W54:W55 W64:W66 W68:W77 W114:W115 W124:W131 W11 W13:W15 W79:W99">
    <cfRule type="expression" dxfId="95" priority="46">
      <formula>#REF!=3</formula>
    </cfRule>
  </conditionalFormatting>
  <conditionalFormatting sqref="V17:V39 V54:V55 V64:V65 V68:V77 V114:V115 V124:V131 V11 V13:V15 V79:V99">
    <cfRule type="expression" dxfId="94" priority="45">
      <formula>#REF!=3</formula>
    </cfRule>
  </conditionalFormatting>
  <conditionalFormatting sqref="U17:U39 U54:U55 U64:U65 U68:U77 U114:U115 U124:U131 U11 U13:U15 U79:U99">
    <cfRule type="expression" dxfId="93" priority="44">
      <formula>#REF!=3</formula>
    </cfRule>
  </conditionalFormatting>
  <conditionalFormatting sqref="T81:T85 T17:T25 U66:X66 T34:T39 T54:T55 T64:T66 T68:T77 T95:T99 T114:T115 T124:T131 T11 T13:T15 T79">
    <cfRule type="expression" dxfId="92" priority="43">
      <formula>#REF!=3</formula>
    </cfRule>
  </conditionalFormatting>
  <conditionalFormatting sqref="S81:S85 S17:S39 S54:S55 S64:S66 S68:S77 S87:S99 S114:S115 S124:S131 S11 S13:S15 S79">
    <cfRule type="expression" dxfId="91" priority="42">
      <formula>#REF!=3</formula>
    </cfRule>
  </conditionalFormatting>
  <conditionalFormatting sqref="R79 R11 R13:R15 R74:R77 R81:R85 R17:R39 R54:R55 R64:R66 R68:R72 R87:R99 R114:R115 R124:R131">
    <cfRule type="expression" dxfId="90" priority="41">
      <formula>#REF!=3</formula>
    </cfRule>
  </conditionalFormatting>
  <conditionalFormatting sqref="T33">
    <cfRule type="expression" dxfId="89" priority="39">
      <formula>#REF!=3</formula>
    </cfRule>
  </conditionalFormatting>
  <conditionalFormatting sqref="T87:T94">
    <cfRule type="expression" dxfId="88" priority="38">
      <formula>#REF!=3</formula>
    </cfRule>
  </conditionalFormatting>
  <conditionalFormatting sqref="T26:T32">
    <cfRule type="expression" dxfId="87" priority="36">
      <formula>#REF!=3</formula>
    </cfRule>
  </conditionalFormatting>
  <conditionalFormatting sqref="X40:X53">
    <cfRule type="expression" dxfId="86" priority="35">
      <formula>#REF!=3</formula>
    </cfRule>
  </conditionalFormatting>
  <conditionalFormatting sqref="W40:W53">
    <cfRule type="expression" dxfId="85" priority="34">
      <formula>#REF!=3</formula>
    </cfRule>
  </conditionalFormatting>
  <conditionalFormatting sqref="V40:V53">
    <cfRule type="expression" dxfId="84" priority="33">
      <formula>#REF!=3</formula>
    </cfRule>
  </conditionalFormatting>
  <conditionalFormatting sqref="U40:U53">
    <cfRule type="expression" dxfId="83" priority="32">
      <formula>#REF!=3</formula>
    </cfRule>
  </conditionalFormatting>
  <conditionalFormatting sqref="T40:T53">
    <cfRule type="expression" dxfId="82" priority="31">
      <formula>#REF!=3</formula>
    </cfRule>
  </conditionalFormatting>
  <conditionalFormatting sqref="S40:S53">
    <cfRule type="expression" dxfId="81" priority="30">
      <formula>#REF!=3</formula>
    </cfRule>
  </conditionalFormatting>
  <conditionalFormatting sqref="R40:R53">
    <cfRule type="expression" dxfId="80" priority="29">
      <formula>#REF!=3</formula>
    </cfRule>
  </conditionalFormatting>
  <conditionalFormatting sqref="X56:X63">
    <cfRule type="expression" dxfId="79" priority="28">
      <formula>#REF!=3</formula>
    </cfRule>
  </conditionalFormatting>
  <conditionalFormatting sqref="W56:W63">
    <cfRule type="expression" dxfId="78" priority="27">
      <formula>#REF!=3</formula>
    </cfRule>
  </conditionalFormatting>
  <conditionalFormatting sqref="V56:V63">
    <cfRule type="expression" dxfId="77" priority="26">
      <formula>#REF!=3</formula>
    </cfRule>
  </conditionalFormatting>
  <conditionalFormatting sqref="U56:U63">
    <cfRule type="expression" dxfId="76" priority="25">
      <formula>#REF!=3</formula>
    </cfRule>
  </conditionalFormatting>
  <conditionalFormatting sqref="T56:T63">
    <cfRule type="expression" dxfId="75" priority="24">
      <formula>#REF!=3</formula>
    </cfRule>
  </conditionalFormatting>
  <conditionalFormatting sqref="S56:S63">
    <cfRule type="expression" dxfId="74" priority="23">
      <formula>#REF!=3</formula>
    </cfRule>
  </conditionalFormatting>
  <conditionalFormatting sqref="R56:R63">
    <cfRule type="expression" dxfId="73" priority="22">
      <formula>#REF!=3</formula>
    </cfRule>
  </conditionalFormatting>
  <conditionalFormatting sqref="X67">
    <cfRule type="expression" dxfId="72" priority="21">
      <formula>#REF!=3</formula>
    </cfRule>
  </conditionalFormatting>
  <conditionalFormatting sqref="W67">
    <cfRule type="expression" dxfId="71" priority="20">
      <formula>#REF!=3</formula>
    </cfRule>
  </conditionalFormatting>
  <conditionalFormatting sqref="V67">
    <cfRule type="expression" dxfId="70" priority="19">
      <formula>#REF!=3</formula>
    </cfRule>
  </conditionalFormatting>
  <conditionalFormatting sqref="U67">
    <cfRule type="expression" dxfId="69" priority="18">
      <formula>#REF!=3</formula>
    </cfRule>
  </conditionalFormatting>
  <conditionalFormatting sqref="T67">
    <cfRule type="expression" dxfId="68" priority="17">
      <formula>#REF!=3</formula>
    </cfRule>
  </conditionalFormatting>
  <conditionalFormatting sqref="S67">
    <cfRule type="expression" dxfId="67" priority="16">
      <formula>#REF!=3</formula>
    </cfRule>
  </conditionalFormatting>
  <conditionalFormatting sqref="R67">
    <cfRule type="expression" dxfId="66" priority="15">
      <formula>#REF!=3</formula>
    </cfRule>
  </conditionalFormatting>
  <conditionalFormatting sqref="X100:X113">
    <cfRule type="expression" dxfId="65" priority="14">
      <formula>#REF!=3</formula>
    </cfRule>
  </conditionalFormatting>
  <conditionalFormatting sqref="W100:W113">
    <cfRule type="expression" dxfId="64" priority="13">
      <formula>#REF!=3</formula>
    </cfRule>
  </conditionalFormatting>
  <conditionalFormatting sqref="V100:V113">
    <cfRule type="expression" dxfId="63" priority="12">
      <formula>#REF!=3</formula>
    </cfRule>
  </conditionalFormatting>
  <conditionalFormatting sqref="U100:U113">
    <cfRule type="expression" dxfId="62" priority="11">
      <formula>#REF!=3</formula>
    </cfRule>
  </conditionalFormatting>
  <conditionalFormatting sqref="T100:T113">
    <cfRule type="expression" dxfId="61" priority="10">
      <formula>#REF!=3</formula>
    </cfRule>
  </conditionalFormatting>
  <conditionalFormatting sqref="S100:S113">
    <cfRule type="expression" dxfId="60" priority="9">
      <formula>#REF!=3</formula>
    </cfRule>
  </conditionalFormatting>
  <conditionalFormatting sqref="R100:R113">
    <cfRule type="expression" dxfId="59" priority="8">
      <formula>#REF!=3</formula>
    </cfRule>
  </conditionalFormatting>
  <conditionalFormatting sqref="X116:X123">
    <cfRule type="expression" dxfId="58" priority="7">
      <formula>#REF!=3</formula>
    </cfRule>
  </conditionalFormatting>
  <conditionalFormatting sqref="W116:W123">
    <cfRule type="expression" dxfId="57" priority="6">
      <formula>#REF!=3</formula>
    </cfRule>
  </conditionalFormatting>
  <conditionalFormatting sqref="V116:V123">
    <cfRule type="expression" dxfId="56" priority="5">
      <formula>#REF!=3</formula>
    </cfRule>
  </conditionalFormatting>
  <conditionalFormatting sqref="U116:U123">
    <cfRule type="expression" dxfId="55" priority="4">
      <formula>#REF!=3</formula>
    </cfRule>
  </conditionalFormatting>
  <conditionalFormatting sqref="T116:T123">
    <cfRule type="expression" dxfId="54" priority="3">
      <formula>#REF!=3</formula>
    </cfRule>
  </conditionalFormatting>
  <conditionalFormatting sqref="S116:S123">
    <cfRule type="expression" dxfId="53" priority="2">
      <formula>#REF!=3</formula>
    </cfRule>
  </conditionalFormatting>
  <conditionalFormatting sqref="R116:R123">
    <cfRule type="expression" dxfId="52" priority="1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24" zoomScale="70" zoomScaleNormal="70" workbookViewId="0">
      <selection activeCell="K43" sqref="K43:M82"/>
    </sheetView>
  </sheetViews>
  <sheetFormatPr baseColWidth="10" defaultColWidth="10.875" defaultRowHeight="15.95" customHeight="1"/>
  <cols>
    <col min="1" max="2" width="3.375" style="123" customWidth="1"/>
    <col min="3" max="3" width="10.875" style="123" customWidth="1"/>
    <col min="4" max="4" width="5.375" style="123" customWidth="1"/>
    <col min="5" max="6" width="10.875" style="123" customWidth="1"/>
    <col min="7" max="7" width="3.125" style="123" customWidth="1"/>
    <col min="8" max="8" width="1.375" style="123" customWidth="1"/>
    <col min="9" max="9" width="3.125" style="123" customWidth="1"/>
    <col min="10" max="10" width="2.875" style="123" customWidth="1"/>
    <col min="11" max="24" width="10.875" style="123" customWidth="1"/>
    <col min="25" max="16384" width="10.875" style="123"/>
  </cols>
  <sheetData>
    <row r="1" spans="1:30" s="75" customFormat="1" ht="17.100000000000001" customHeight="1">
      <c r="A1" s="74"/>
      <c r="B1" s="74"/>
      <c r="C1" s="74"/>
      <c r="D1" s="290" t="s">
        <v>392</v>
      </c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02"/>
      <c r="R1" s="76"/>
      <c r="S1" s="77"/>
      <c r="T1" s="77"/>
      <c r="U1" s="77"/>
      <c r="V1" s="77"/>
      <c r="W1" s="77"/>
      <c r="X1" s="77"/>
      <c r="Y1" s="77"/>
    </row>
    <row r="2" spans="1:30" s="75" customFormat="1" ht="15.95" customHeight="1">
      <c r="A2" s="74"/>
      <c r="B2" s="74"/>
      <c r="C2" s="74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02"/>
      <c r="R2" s="76"/>
      <c r="S2" s="79"/>
      <c r="T2" s="79"/>
      <c r="U2" s="79"/>
      <c r="V2" s="79"/>
      <c r="W2" s="79"/>
      <c r="X2" s="79"/>
      <c r="Y2" s="79"/>
    </row>
    <row r="3" spans="1:30" s="75" customFormat="1" ht="15.95" customHeight="1">
      <c r="A3" s="74"/>
      <c r="B3" s="74"/>
      <c r="C3" s="74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02"/>
      <c r="R3" s="76"/>
      <c r="S3" s="79"/>
      <c r="T3" s="79"/>
      <c r="U3" s="79"/>
      <c r="V3" s="79"/>
      <c r="W3" s="79"/>
      <c r="X3" s="79"/>
      <c r="Y3" s="79"/>
    </row>
    <row r="4" spans="1:30" s="75" customFormat="1" ht="15.95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202"/>
      <c r="R4" s="76"/>
      <c r="S4" s="79"/>
      <c r="T4" s="79"/>
      <c r="U4" s="79"/>
      <c r="V4" s="79"/>
      <c r="W4" s="79"/>
      <c r="X4" s="79"/>
      <c r="Y4" s="79"/>
    </row>
    <row r="5" spans="1:30" s="75" customFormat="1" ht="15.95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202"/>
      <c r="R5" s="76"/>
      <c r="S5" s="79"/>
      <c r="T5" s="79"/>
      <c r="U5" s="79"/>
      <c r="V5" s="79"/>
      <c r="W5" s="79"/>
      <c r="X5" s="79"/>
      <c r="Y5" s="79"/>
    </row>
    <row r="6" spans="1:30" s="75" customFormat="1" ht="15.95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5.95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66"/>
      <c r="C8" s="366"/>
      <c r="D8" s="37" t="s">
        <v>284</v>
      </c>
      <c r="E8" s="35"/>
      <c r="F8" s="136"/>
      <c r="G8" s="137"/>
      <c r="H8" s="137"/>
      <c r="I8" s="137"/>
      <c r="J8" s="137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344</v>
      </c>
      <c r="E10" s="141"/>
      <c r="F10" s="142"/>
      <c r="G10" s="143"/>
      <c r="H10" s="143"/>
      <c r="I10" s="143"/>
      <c r="J10" s="143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75"/>
      <c r="Z10" s="75"/>
      <c r="AA10" s="75"/>
      <c r="AB10" s="75"/>
      <c r="AC10" s="75"/>
      <c r="AD10" s="75"/>
    </row>
    <row r="11" spans="1:30" ht="14.1" customHeight="1">
      <c r="A11" s="17"/>
      <c r="B11" s="18"/>
      <c r="C11" s="18"/>
      <c r="D11" s="18"/>
      <c r="E11" s="18"/>
      <c r="F11" s="18"/>
      <c r="G11" s="17"/>
      <c r="H11" s="17"/>
      <c r="I11" s="367"/>
      <c r="J11" s="367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42">
        <f>Accueil!I18</f>
        <v>2018</v>
      </c>
      <c r="L12" s="242">
        <f>Accueil!J18</f>
        <v>2019</v>
      </c>
      <c r="M12" s="242" t="str">
        <f>Accueil!K18</f>
        <v>2020</v>
      </c>
      <c r="N12" s="247">
        <f>Accueil!L18</f>
        <v>2021</v>
      </c>
      <c r="O12" s="247">
        <f>Accueil!M18</f>
        <v>2022</v>
      </c>
      <c r="P12" s="247">
        <f>Accueil!N18</f>
        <v>2023</v>
      </c>
      <c r="Q12" s="247">
        <f>Accueil!O18</f>
        <v>2024</v>
      </c>
      <c r="R12" s="247">
        <f>Accueil!P18</f>
        <v>2025</v>
      </c>
      <c r="S12" s="247">
        <f>Accueil!Q18</f>
        <v>2026</v>
      </c>
      <c r="T12" s="247">
        <f>Accueil!R18</f>
        <v>2027</v>
      </c>
      <c r="U12" s="247">
        <f>Accueil!S18</f>
        <v>2028</v>
      </c>
      <c r="V12" s="247">
        <f>Accueil!T18</f>
        <v>2029</v>
      </c>
      <c r="W12" s="247">
        <f>Accueil!U18</f>
        <v>2030</v>
      </c>
      <c r="X12" s="247">
        <f>Accueil!V18</f>
        <v>2031</v>
      </c>
      <c r="Y12" s="75"/>
      <c r="Z12" s="75"/>
      <c r="AA12" s="75"/>
      <c r="AB12" s="75"/>
      <c r="AC12" s="75"/>
      <c r="AD12" s="75"/>
    </row>
    <row r="13" spans="1:30" s="125" customFormat="1" ht="14.1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43" t="str">
        <f>HLOOKUP(K12,Accueil!I18:V19,2,TRUE)</f>
        <v>Réel - Liasse</v>
      </c>
      <c r="L13" s="243" t="str">
        <f>HLOOKUP(L12,Accueil!J18:W19,2,TRUE)</f>
        <v>Réel - Liasse</v>
      </c>
      <c r="M13" s="243" t="str">
        <f>HLOOKUP(M12,Accueil!K18:X19,2,TRUE)</f>
        <v>Réel - Liasse</v>
      </c>
      <c r="N13" s="248" t="str">
        <f>HLOOKUP(N12,Accueil!L18:Y19,2,TRUE)</f>
        <v>Prévision</v>
      </c>
      <c r="O13" s="248" t="str">
        <f>HLOOKUP(O12,Accueil!M18:Z19,2,TRUE)</f>
        <v>Projet</v>
      </c>
      <c r="P13" s="248" t="str">
        <f>HLOOKUP(P12,Accueil!N18:AA19,2,TRUE)</f>
        <v>Projet</v>
      </c>
      <c r="Q13" s="248" t="str">
        <f>HLOOKUP(Q12,Accueil!O18:AB19,2,TRUE)</f>
        <v>Projet</v>
      </c>
      <c r="R13" s="248" t="str">
        <f>HLOOKUP(R12,Accueil!P18:AC19,2,TRUE)</f>
        <v>Projet</v>
      </c>
      <c r="S13" s="248" t="str">
        <f>HLOOKUP(S12,Accueil!Q18:AD19,2,TRUE)</f>
        <v>Postprojet</v>
      </c>
      <c r="T13" s="248" t="str">
        <f>HLOOKUP(T12,Accueil!R18:AE19,2,TRUE)</f>
        <v>Postprojet</v>
      </c>
      <c r="U13" s="248" t="str">
        <f>HLOOKUP(U12,Accueil!S18:AF19,2,TRUE)</f>
        <v>Postprojet</v>
      </c>
      <c r="V13" s="248" t="str">
        <f>HLOOKUP(V12,Accueil!T18:AG19,2,TRUE)</f>
        <v>Postprojet</v>
      </c>
      <c r="W13" s="248" t="str">
        <f>HLOOKUP(W12,Accueil!U18:AH19,2,TRUE)</f>
        <v>Postprojet</v>
      </c>
      <c r="X13" s="248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" customHeight="1">
      <c r="A14" s="315" t="s">
        <v>280</v>
      </c>
      <c r="B14" s="315"/>
      <c r="C14" s="315"/>
      <c r="D14" s="315"/>
      <c r="E14" s="315"/>
      <c r="F14" s="315"/>
      <c r="G14" s="315"/>
      <c r="H14" s="315"/>
      <c r="I14" s="315"/>
      <c r="J14" s="315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" customHeight="1">
      <c r="A16" s="363" t="s">
        <v>129</v>
      </c>
      <c r="B16" s="363"/>
      <c r="C16" s="363"/>
      <c r="D16" s="363"/>
      <c r="E16" s="363"/>
      <c r="F16" s="363"/>
      <c r="G16" s="32" t="s">
        <v>130</v>
      </c>
      <c r="H16" s="74"/>
      <c r="I16" s="74"/>
      <c r="J16" s="74"/>
      <c r="K16" s="249"/>
      <c r="L16" s="249"/>
      <c r="M16" s="249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" customHeight="1">
      <c r="A17" s="356" t="s">
        <v>131</v>
      </c>
      <c r="B17" s="357"/>
      <c r="C17" s="357"/>
      <c r="D17" s="357"/>
      <c r="E17" s="357"/>
      <c r="F17" s="358"/>
      <c r="G17" s="12"/>
      <c r="H17" s="74"/>
      <c r="I17" s="74"/>
      <c r="J17" s="74"/>
      <c r="K17" s="246"/>
      <c r="L17" s="246"/>
      <c r="M17" s="246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" customHeight="1">
      <c r="A18" s="345" t="s">
        <v>132</v>
      </c>
      <c r="B18" s="362"/>
      <c r="C18" s="362"/>
      <c r="D18" s="362"/>
      <c r="E18" s="362"/>
      <c r="F18" s="362"/>
      <c r="G18" s="32" t="s">
        <v>133</v>
      </c>
      <c r="H18" s="19"/>
      <c r="I18" s="20" t="s">
        <v>134</v>
      </c>
      <c r="J18" s="19"/>
      <c r="K18" s="250"/>
      <c r="L18" s="250"/>
      <c r="M18" s="250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" customHeight="1">
      <c r="A19" s="373" t="s">
        <v>135</v>
      </c>
      <c r="B19" s="375" t="s">
        <v>136</v>
      </c>
      <c r="C19" s="343" t="s">
        <v>137</v>
      </c>
      <c r="D19" s="354"/>
      <c r="E19" s="354"/>
      <c r="F19" s="354"/>
      <c r="G19" s="32" t="s">
        <v>138</v>
      </c>
      <c r="H19" s="13"/>
      <c r="I19" s="32" t="s">
        <v>139</v>
      </c>
      <c r="J19" s="4"/>
      <c r="K19" s="246"/>
      <c r="L19" s="246"/>
      <c r="M19" s="246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" customHeight="1">
      <c r="A20" s="374"/>
      <c r="B20" s="376"/>
      <c r="C20" s="343" t="s">
        <v>140</v>
      </c>
      <c r="D20" s="354"/>
      <c r="E20" s="344"/>
      <c r="F20" s="344"/>
      <c r="G20" s="32" t="s">
        <v>141</v>
      </c>
      <c r="H20" s="13"/>
      <c r="I20" s="32" t="s">
        <v>142</v>
      </c>
      <c r="J20" s="4"/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" customHeight="1">
      <c r="A21" s="374"/>
      <c r="B21" s="376"/>
      <c r="C21" s="343" t="s">
        <v>143</v>
      </c>
      <c r="D21" s="354"/>
      <c r="E21" s="344"/>
      <c r="F21" s="344"/>
      <c r="G21" s="32" t="s">
        <v>144</v>
      </c>
      <c r="H21" s="13"/>
      <c r="I21" s="32" t="s">
        <v>145</v>
      </c>
      <c r="J21" s="4"/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" customHeight="1">
      <c r="A22" s="374"/>
      <c r="B22" s="376"/>
      <c r="C22" s="343" t="s">
        <v>146</v>
      </c>
      <c r="D22" s="354"/>
      <c r="E22" s="344"/>
      <c r="F22" s="344"/>
      <c r="G22" s="32" t="s">
        <v>147</v>
      </c>
      <c r="H22" s="13"/>
      <c r="I22" s="32" t="s">
        <v>148</v>
      </c>
      <c r="J22" s="4"/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" customHeight="1">
      <c r="A23" s="374"/>
      <c r="B23" s="376"/>
      <c r="C23" s="343" t="s">
        <v>149</v>
      </c>
      <c r="D23" s="354"/>
      <c r="E23" s="344"/>
      <c r="F23" s="344"/>
      <c r="G23" s="32" t="s">
        <v>150</v>
      </c>
      <c r="H23" s="13"/>
      <c r="I23" s="32" t="s">
        <v>151</v>
      </c>
      <c r="J23" s="4"/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" customHeight="1">
      <c r="A24" s="374"/>
      <c r="B24" s="70"/>
      <c r="C24" s="343" t="s">
        <v>152</v>
      </c>
      <c r="D24" s="354"/>
      <c r="E24" s="344"/>
      <c r="F24" s="344"/>
      <c r="G24" s="32" t="s">
        <v>153</v>
      </c>
      <c r="H24" s="13"/>
      <c r="I24" s="32" t="s">
        <v>154</v>
      </c>
      <c r="J24" s="4"/>
      <c r="K24" s="246"/>
      <c r="L24" s="246"/>
      <c r="M24" s="2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" customHeight="1">
      <c r="A25" s="374"/>
      <c r="B25" s="375" t="s">
        <v>155</v>
      </c>
      <c r="C25" s="343" t="s">
        <v>156</v>
      </c>
      <c r="D25" s="354"/>
      <c r="E25" s="344"/>
      <c r="F25" s="344"/>
      <c r="G25" s="32" t="s">
        <v>157</v>
      </c>
      <c r="H25" s="13"/>
      <c r="I25" s="32" t="s">
        <v>158</v>
      </c>
      <c r="J25" s="4"/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" customHeight="1">
      <c r="A26" s="374"/>
      <c r="B26" s="376"/>
      <c r="C26" s="343" t="s">
        <v>159</v>
      </c>
      <c r="D26" s="354"/>
      <c r="E26" s="344"/>
      <c r="F26" s="344"/>
      <c r="G26" s="32" t="s">
        <v>160</v>
      </c>
      <c r="H26" s="13"/>
      <c r="I26" s="32" t="s">
        <v>161</v>
      </c>
      <c r="J26" s="4"/>
      <c r="K26" s="246"/>
      <c r="L26" s="246"/>
      <c r="M26" s="246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" customHeight="1">
      <c r="A27" s="374"/>
      <c r="B27" s="376"/>
      <c r="C27" s="343" t="s">
        <v>162</v>
      </c>
      <c r="D27" s="354"/>
      <c r="E27" s="344"/>
      <c r="F27" s="344"/>
      <c r="G27" s="32" t="s">
        <v>163</v>
      </c>
      <c r="H27" s="13"/>
      <c r="I27" s="32" t="s">
        <v>164</v>
      </c>
      <c r="J27" s="4"/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" customHeight="1">
      <c r="A28" s="374"/>
      <c r="B28" s="360" t="s">
        <v>165</v>
      </c>
      <c r="C28" s="343" t="s">
        <v>166</v>
      </c>
      <c r="D28" s="354"/>
      <c r="E28" s="344"/>
      <c r="F28" s="344"/>
      <c r="G28" s="32" t="s">
        <v>167</v>
      </c>
      <c r="H28" s="13"/>
      <c r="I28" s="32" t="s">
        <v>168</v>
      </c>
      <c r="J28" s="4"/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" customHeight="1">
      <c r="A29" s="374"/>
      <c r="B29" s="361"/>
      <c r="C29" s="343" t="s">
        <v>169</v>
      </c>
      <c r="D29" s="354"/>
      <c r="E29" s="344"/>
      <c r="F29" s="344"/>
      <c r="G29" s="32" t="s">
        <v>170</v>
      </c>
      <c r="H29" s="13"/>
      <c r="I29" s="32" t="s">
        <v>171</v>
      </c>
      <c r="J29" s="4"/>
      <c r="K29" s="246"/>
      <c r="L29" s="246"/>
      <c r="M29" s="246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" customHeight="1">
      <c r="A30" s="360" t="s">
        <v>172</v>
      </c>
      <c r="B30" s="361"/>
      <c r="C30" s="343" t="s">
        <v>173</v>
      </c>
      <c r="D30" s="354"/>
      <c r="E30" s="344"/>
      <c r="F30" s="344"/>
      <c r="G30" s="32" t="s">
        <v>174</v>
      </c>
      <c r="H30" s="13"/>
      <c r="I30" s="32" t="s">
        <v>175</v>
      </c>
      <c r="J30" s="4"/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" customHeight="1">
      <c r="A31" s="361"/>
      <c r="B31" s="361"/>
      <c r="C31" s="345" t="s">
        <v>176</v>
      </c>
      <c r="D31" s="362"/>
      <c r="E31" s="304"/>
      <c r="F31" s="304"/>
      <c r="G31" s="32" t="s">
        <v>177</v>
      </c>
      <c r="H31" s="13"/>
      <c r="I31" s="32" t="s">
        <v>178</v>
      </c>
      <c r="J31" s="13"/>
      <c r="K31" s="246"/>
      <c r="L31" s="246"/>
      <c r="M31" s="246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" customHeight="1">
      <c r="A32" s="361"/>
      <c r="B32" s="361"/>
      <c r="C32" s="343" t="s">
        <v>275</v>
      </c>
      <c r="D32" s="354"/>
      <c r="E32" s="354"/>
      <c r="F32" s="354"/>
      <c r="G32" s="32" t="s">
        <v>179</v>
      </c>
      <c r="H32" s="13"/>
      <c r="I32" s="27"/>
      <c r="J32" s="31"/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" customHeight="1">
      <c r="A33" s="361"/>
      <c r="B33" s="361"/>
      <c r="C33" s="343" t="s">
        <v>276</v>
      </c>
      <c r="D33" s="354"/>
      <c r="E33" s="354"/>
      <c r="F33" s="354"/>
      <c r="G33" s="21" t="s">
        <v>180</v>
      </c>
      <c r="H33" s="13"/>
      <c r="I33" s="27"/>
      <c r="J33" s="31"/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" customHeight="1">
      <c r="A34" s="361"/>
      <c r="B34" s="361"/>
      <c r="C34" s="343" t="s">
        <v>277</v>
      </c>
      <c r="D34" s="354"/>
      <c r="E34" s="354"/>
      <c r="F34" s="354"/>
      <c r="G34" s="21" t="s">
        <v>181</v>
      </c>
      <c r="H34" s="13"/>
      <c r="I34" s="27"/>
      <c r="J34" s="31"/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" customHeight="1">
      <c r="A35" s="361"/>
      <c r="B35" s="361"/>
      <c r="C35" s="345" t="s">
        <v>182</v>
      </c>
      <c r="D35" s="362"/>
      <c r="E35" s="362"/>
      <c r="F35" s="362"/>
      <c r="G35" s="21" t="s">
        <v>183</v>
      </c>
      <c r="H35" s="13"/>
      <c r="I35" s="32" t="s">
        <v>184</v>
      </c>
      <c r="J35" s="13"/>
      <c r="K35" s="246"/>
      <c r="L35" s="246"/>
      <c r="M35" s="246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" customHeight="1">
      <c r="A37" s="122"/>
      <c r="B37" s="122"/>
      <c r="C37" s="370" t="s">
        <v>185</v>
      </c>
      <c r="D37" s="371"/>
      <c r="E37" s="371"/>
      <c r="F37" s="371"/>
      <c r="G37" s="371"/>
      <c r="H37" s="371"/>
      <c r="I37" s="371"/>
      <c r="J37" s="371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" customHeight="1">
      <c r="A39" s="372"/>
      <c r="B39" s="372"/>
      <c r="C39" s="372"/>
      <c r="D39" s="372"/>
      <c r="E39" s="372"/>
      <c r="F39" s="372"/>
      <c r="G39" s="372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" customHeight="1">
      <c r="A40" s="372"/>
      <c r="B40" s="372"/>
      <c r="C40" s="372"/>
      <c r="D40" s="372"/>
      <c r="E40" s="372"/>
      <c r="F40" s="372"/>
      <c r="G40" s="372"/>
      <c r="H40" s="74"/>
      <c r="I40" s="33"/>
      <c r="J40" s="33"/>
      <c r="K40" s="244">
        <f t="shared" ref="K40:X40" si="15">K12</f>
        <v>2018</v>
      </c>
      <c r="L40" s="244">
        <f t="shared" si="15"/>
        <v>2019</v>
      </c>
      <c r="M40" s="244" t="str">
        <f t="shared" si="15"/>
        <v>2020</v>
      </c>
      <c r="N40" s="48">
        <f t="shared" si="15"/>
        <v>2021</v>
      </c>
      <c r="O40" s="48">
        <f t="shared" si="15"/>
        <v>2022</v>
      </c>
      <c r="P40" s="48">
        <f t="shared" si="15"/>
        <v>2023</v>
      </c>
      <c r="Q40" s="48">
        <f t="shared" si="15"/>
        <v>2024</v>
      </c>
      <c r="R40" s="48">
        <f t="shared" si="15"/>
        <v>2025</v>
      </c>
      <c r="S40" s="48">
        <f t="shared" si="15"/>
        <v>2026</v>
      </c>
      <c r="T40" s="48">
        <f t="shared" si="15"/>
        <v>2027</v>
      </c>
      <c r="U40" s="48">
        <f t="shared" si="15"/>
        <v>2028</v>
      </c>
      <c r="V40" s="48">
        <f t="shared" si="15"/>
        <v>2029</v>
      </c>
      <c r="W40" s="48">
        <f t="shared" si="15"/>
        <v>2030</v>
      </c>
      <c r="X40" s="48">
        <f t="shared" si="15"/>
        <v>2031</v>
      </c>
      <c r="Y40" s="75"/>
      <c r="Z40" s="75"/>
      <c r="AA40" s="75"/>
      <c r="AB40" s="75"/>
      <c r="AC40" s="75"/>
      <c r="AD40" s="75"/>
    </row>
    <row r="41" spans="1:30" ht="14.1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51" t="str">
        <f t="shared" ref="K41:X41" si="16">K13</f>
        <v>Réel - Liasse</v>
      </c>
      <c r="L41" s="251" t="str">
        <f t="shared" si="16"/>
        <v>Réel - Liasse</v>
      </c>
      <c r="M41" s="251" t="str">
        <f t="shared" si="16"/>
        <v>Réel - Liasse</v>
      </c>
      <c r="N41" s="49" t="str">
        <f t="shared" si="16"/>
        <v>Prévision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Projet</v>
      </c>
      <c r="R41" s="58" t="str">
        <f t="shared" si="16"/>
        <v>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Postprojet</v>
      </c>
      <c r="W41" s="58" t="str">
        <f t="shared" si="16"/>
        <v>Postprojet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" customHeight="1">
      <c r="A42" s="359" t="s">
        <v>186</v>
      </c>
      <c r="B42" s="359"/>
      <c r="C42" s="359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" customHeight="1">
      <c r="A43" s="364"/>
      <c r="B43" s="369"/>
      <c r="C43" s="343" t="s">
        <v>187</v>
      </c>
      <c r="D43" s="365"/>
      <c r="E43" s="365"/>
      <c r="F43" s="365"/>
      <c r="G43" s="365"/>
      <c r="H43" s="74"/>
      <c r="I43" s="71" t="s">
        <v>188</v>
      </c>
      <c r="J43" s="74"/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" customHeight="1">
      <c r="A44" s="369"/>
      <c r="B44" s="369"/>
      <c r="C44" s="343" t="s">
        <v>189</v>
      </c>
      <c r="D44" s="365"/>
      <c r="E44" s="365"/>
      <c r="F44" s="365"/>
      <c r="G44" s="365"/>
      <c r="H44" s="74"/>
      <c r="I44" s="71" t="s">
        <v>190</v>
      </c>
      <c r="J44" s="74"/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" customHeight="1">
      <c r="A45" s="369"/>
      <c r="B45" s="369"/>
      <c r="C45" s="343" t="s">
        <v>191</v>
      </c>
      <c r="D45" s="365"/>
      <c r="E45" s="365"/>
      <c r="F45" s="68" t="s">
        <v>192</v>
      </c>
      <c r="G45" s="25"/>
      <c r="H45" s="74"/>
      <c r="I45" s="71" t="s">
        <v>193</v>
      </c>
      <c r="J45" s="74"/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" customHeight="1">
      <c r="A46" s="369"/>
      <c r="B46" s="369"/>
      <c r="C46" s="343" t="s">
        <v>194</v>
      </c>
      <c r="D46" s="365"/>
      <c r="E46" s="365"/>
      <c r="F46" s="365"/>
      <c r="G46" s="365"/>
      <c r="H46" s="74"/>
      <c r="I46" s="71" t="s">
        <v>195</v>
      </c>
      <c r="J46" s="74"/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" customHeight="1">
      <c r="A47" s="369"/>
      <c r="B47" s="369"/>
      <c r="C47" s="343" t="s">
        <v>196</v>
      </c>
      <c r="D47" s="344"/>
      <c r="E47" s="344"/>
      <c r="F47" s="344"/>
      <c r="G47" s="344"/>
      <c r="H47" s="74"/>
      <c r="I47" s="71" t="s">
        <v>197</v>
      </c>
      <c r="J47" s="74"/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" customHeight="1">
      <c r="A48" s="369"/>
      <c r="B48" s="369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" customHeight="1">
      <c r="A49" s="369"/>
      <c r="B49" s="369"/>
      <c r="C49" s="64" t="s">
        <v>202</v>
      </c>
      <c r="D49" s="368"/>
      <c r="E49" s="368"/>
      <c r="F49" s="69"/>
      <c r="G49" s="25"/>
      <c r="H49" s="74"/>
      <c r="I49" s="22"/>
      <c r="J49" s="74"/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" customHeight="1">
      <c r="A50" s="369"/>
      <c r="B50" s="369"/>
      <c r="C50" s="343" t="s">
        <v>203</v>
      </c>
      <c r="D50" s="344"/>
      <c r="E50" s="344"/>
      <c r="F50" s="344"/>
      <c r="G50" s="344"/>
      <c r="H50" s="74"/>
      <c r="I50" s="71" t="s">
        <v>204</v>
      </c>
      <c r="J50" s="74"/>
      <c r="K50" s="246"/>
      <c r="L50" s="246"/>
      <c r="M50" s="246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" customHeight="1">
      <c r="A51" s="369"/>
      <c r="B51" s="369"/>
      <c r="C51" s="64" t="s">
        <v>343</v>
      </c>
      <c r="D51" s="151"/>
      <c r="E51" s="151"/>
      <c r="F51" s="151"/>
      <c r="G51" s="151"/>
      <c r="H51" s="74"/>
      <c r="I51" s="22"/>
      <c r="J51" s="74"/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" customHeight="1">
      <c r="A52" s="369"/>
      <c r="B52" s="369"/>
      <c r="C52" s="343" t="s">
        <v>205</v>
      </c>
      <c r="D52" s="365"/>
      <c r="E52" s="365"/>
      <c r="F52" s="365"/>
      <c r="G52" s="365"/>
      <c r="H52" s="74"/>
      <c r="I52" s="71" t="s">
        <v>206</v>
      </c>
      <c r="J52" s="74"/>
      <c r="K52" s="246"/>
      <c r="L52" s="246"/>
      <c r="M52" s="246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" customHeight="1">
      <c r="A53" s="369"/>
      <c r="B53" s="369"/>
      <c r="C53" s="343" t="s">
        <v>207</v>
      </c>
      <c r="D53" s="344"/>
      <c r="E53" s="344"/>
      <c r="F53" s="344"/>
      <c r="G53" s="344"/>
      <c r="H53" s="74"/>
      <c r="I53" s="71" t="s">
        <v>208</v>
      </c>
      <c r="J53" s="74"/>
      <c r="K53" s="246"/>
      <c r="L53" s="246"/>
      <c r="M53" s="24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" customHeight="1">
      <c r="A54" s="369"/>
      <c r="B54" s="369"/>
      <c r="C54" s="341" t="s">
        <v>394</v>
      </c>
      <c r="D54" s="342"/>
      <c r="E54" s="342"/>
      <c r="F54" s="342"/>
      <c r="G54" s="342"/>
      <c r="H54" s="74"/>
      <c r="I54" s="71"/>
      <c r="J54" s="74"/>
      <c r="K54" s="246"/>
      <c r="L54" s="246"/>
      <c r="M54" s="246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" customHeight="1">
      <c r="A55" s="369"/>
      <c r="B55" s="369"/>
      <c r="C55" s="343" t="s">
        <v>209</v>
      </c>
      <c r="D55" s="354"/>
      <c r="E55" s="354"/>
      <c r="F55" s="354"/>
      <c r="G55" s="354"/>
      <c r="H55" s="74"/>
      <c r="I55" s="71" t="s">
        <v>210</v>
      </c>
      <c r="J55" s="74"/>
      <c r="K55" s="246"/>
      <c r="L55" s="246"/>
      <c r="M55" s="246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" customHeight="1">
      <c r="A56" s="369"/>
      <c r="B56" s="369"/>
      <c r="C56" s="345" t="s">
        <v>211</v>
      </c>
      <c r="D56" s="304"/>
      <c r="E56" s="304"/>
      <c r="F56" s="304"/>
      <c r="G56" s="304"/>
      <c r="H56" s="74"/>
      <c r="I56" s="71" t="s">
        <v>212</v>
      </c>
      <c r="J56" s="74"/>
      <c r="K56" s="246"/>
      <c r="L56" s="246"/>
      <c r="M56" s="246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" customHeight="1">
      <c r="A57" s="323"/>
      <c r="B57" s="323"/>
      <c r="C57" s="343" t="s">
        <v>213</v>
      </c>
      <c r="D57" s="344"/>
      <c r="E57" s="344"/>
      <c r="F57" s="344"/>
      <c r="G57" s="344"/>
      <c r="H57" s="74"/>
      <c r="I57" s="71" t="s">
        <v>214</v>
      </c>
      <c r="J57" s="74"/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" customHeight="1">
      <c r="A58" s="323"/>
      <c r="B58" s="323"/>
      <c r="C58" s="343" t="s">
        <v>215</v>
      </c>
      <c r="D58" s="344"/>
      <c r="E58" s="344"/>
      <c r="F58" s="344"/>
      <c r="G58" s="344"/>
      <c r="H58" s="74"/>
      <c r="I58" s="71" t="s">
        <v>216</v>
      </c>
      <c r="J58" s="74"/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" customHeight="1">
      <c r="A59" s="323"/>
      <c r="B59" s="323"/>
      <c r="C59" s="318" t="s">
        <v>272</v>
      </c>
      <c r="D59" s="303"/>
      <c r="E59" s="303"/>
      <c r="F59" s="303"/>
      <c r="G59" s="303"/>
      <c r="H59" s="74"/>
      <c r="I59" s="71" t="s">
        <v>217</v>
      </c>
      <c r="J59" s="74"/>
      <c r="K59" s="246"/>
      <c r="L59" s="246"/>
      <c r="M59" s="246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" customHeight="1">
      <c r="A60" s="323"/>
      <c r="B60" s="323"/>
      <c r="C60" s="343" t="s">
        <v>218</v>
      </c>
      <c r="D60" s="354"/>
      <c r="E60" s="354"/>
      <c r="F60" s="354"/>
      <c r="G60" s="354"/>
      <c r="H60" s="74"/>
      <c r="I60" s="71" t="s">
        <v>219</v>
      </c>
      <c r="J60" s="74"/>
      <c r="K60" s="250"/>
      <c r="L60" s="250"/>
      <c r="M60" s="250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" customHeight="1">
      <c r="A61" s="323"/>
      <c r="B61" s="323"/>
      <c r="C61" s="343" t="s">
        <v>220</v>
      </c>
      <c r="D61" s="354"/>
      <c r="E61" s="354"/>
      <c r="F61" s="354"/>
      <c r="G61" s="354"/>
      <c r="H61" s="74"/>
      <c r="I61" s="71" t="s">
        <v>221</v>
      </c>
      <c r="J61" s="74"/>
      <c r="K61" s="250"/>
      <c r="L61" s="250"/>
      <c r="M61" s="250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" customHeight="1">
      <c r="A62" s="323"/>
      <c r="B62" s="323"/>
      <c r="C62" s="318" t="s">
        <v>274</v>
      </c>
      <c r="D62" s="303"/>
      <c r="E62" s="303"/>
      <c r="F62" s="303"/>
      <c r="G62" s="303"/>
      <c r="H62" s="74"/>
      <c r="I62" s="71" t="s">
        <v>222</v>
      </c>
      <c r="J62" s="74"/>
      <c r="K62" s="246"/>
      <c r="L62" s="246"/>
      <c r="M62" s="246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" customHeight="1">
      <c r="A63" s="363" t="s">
        <v>223</v>
      </c>
      <c r="B63" s="364"/>
      <c r="C63" s="343" t="s">
        <v>224</v>
      </c>
      <c r="D63" s="344"/>
      <c r="E63" s="344"/>
      <c r="F63" s="344"/>
      <c r="G63" s="344"/>
      <c r="H63" s="74"/>
      <c r="I63" s="71" t="s">
        <v>225</v>
      </c>
      <c r="J63" s="74"/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" customHeight="1">
      <c r="A64" s="364"/>
      <c r="B64" s="364"/>
      <c r="C64" s="343" t="s">
        <v>226</v>
      </c>
      <c r="D64" s="344"/>
      <c r="E64" s="344"/>
      <c r="F64" s="344"/>
      <c r="G64" s="344"/>
      <c r="H64" s="74"/>
      <c r="I64" s="71" t="s">
        <v>227</v>
      </c>
      <c r="J64" s="74"/>
      <c r="K64" s="246"/>
      <c r="L64" s="246"/>
      <c r="M64" s="2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" customHeight="1">
      <c r="A65" s="364"/>
      <c r="B65" s="364"/>
      <c r="C65" s="343" t="s">
        <v>228</v>
      </c>
      <c r="D65" s="344"/>
      <c r="E65" s="344"/>
      <c r="F65" s="344"/>
      <c r="G65" s="344"/>
      <c r="H65" s="74"/>
      <c r="I65" s="71" t="s">
        <v>229</v>
      </c>
      <c r="J65" s="74"/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" customHeight="1">
      <c r="A66" s="364"/>
      <c r="B66" s="364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6"/>
      <c r="L66" s="246"/>
      <c r="M66" s="2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" customHeight="1">
      <c r="A67" s="364"/>
      <c r="B67" s="364"/>
      <c r="C67" s="341" t="s">
        <v>281</v>
      </c>
      <c r="D67" s="342"/>
      <c r="E67" s="342"/>
      <c r="F67" s="342"/>
      <c r="G67" s="342"/>
      <c r="H67" s="74"/>
      <c r="I67" s="71"/>
      <c r="J67" s="74"/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" customHeight="1">
      <c r="A68" s="364"/>
      <c r="B68" s="364"/>
      <c r="C68" s="343" t="s">
        <v>234</v>
      </c>
      <c r="D68" s="344"/>
      <c r="E68" s="344"/>
      <c r="F68" s="344"/>
      <c r="G68" s="344"/>
      <c r="H68" s="74"/>
      <c r="I68" s="71" t="s">
        <v>235</v>
      </c>
      <c r="J68" s="74"/>
      <c r="K68" s="246"/>
      <c r="L68" s="246"/>
      <c r="M68" s="2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" customHeight="1">
      <c r="A69" s="364"/>
      <c r="B69" s="364"/>
      <c r="C69" s="343" t="s">
        <v>236</v>
      </c>
      <c r="D69" s="344"/>
      <c r="E69" s="344"/>
      <c r="F69" s="344"/>
      <c r="G69" s="344"/>
      <c r="H69" s="74"/>
      <c r="I69" s="71" t="s">
        <v>237</v>
      </c>
      <c r="J69" s="74"/>
      <c r="K69" s="246"/>
      <c r="L69" s="246"/>
      <c r="M69" s="2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" customHeight="1">
      <c r="A70" s="364"/>
      <c r="B70" s="364"/>
      <c r="C70" s="64" t="s">
        <v>238</v>
      </c>
      <c r="D70" s="67"/>
      <c r="E70" s="66"/>
      <c r="F70" s="353"/>
      <c r="G70" s="353"/>
      <c r="H70" s="74"/>
      <c r="I70" s="71" t="s">
        <v>239</v>
      </c>
      <c r="J70" s="74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" customHeight="1">
      <c r="A71" s="364"/>
      <c r="B71" s="364"/>
      <c r="C71" s="343" t="s">
        <v>240</v>
      </c>
      <c r="D71" s="344"/>
      <c r="E71" s="344"/>
      <c r="F71" s="344"/>
      <c r="G71" s="344"/>
      <c r="H71" s="74"/>
      <c r="I71" s="71" t="s">
        <v>241</v>
      </c>
      <c r="J71" s="74"/>
      <c r="K71" s="246"/>
      <c r="L71" s="246"/>
      <c r="M71" s="2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" customHeight="1">
      <c r="A72" s="364"/>
      <c r="B72" s="364"/>
      <c r="C72" s="343" t="s">
        <v>242</v>
      </c>
      <c r="D72" s="344"/>
      <c r="E72" s="344"/>
      <c r="F72" s="344"/>
      <c r="G72" s="344"/>
      <c r="H72" s="74"/>
      <c r="I72" s="71" t="s">
        <v>243</v>
      </c>
      <c r="J72" s="74"/>
      <c r="K72" s="246"/>
      <c r="L72" s="246"/>
      <c r="M72" s="2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" customHeight="1">
      <c r="A73" s="322" t="s">
        <v>244</v>
      </c>
      <c r="B73" s="323"/>
      <c r="C73" s="343" t="s">
        <v>245</v>
      </c>
      <c r="D73" s="344"/>
      <c r="E73" s="344"/>
      <c r="F73" s="344"/>
      <c r="G73" s="344"/>
      <c r="H73" s="74"/>
      <c r="I73" s="71" t="s">
        <v>246</v>
      </c>
      <c r="J73" s="74"/>
      <c r="K73" s="246"/>
      <c r="L73" s="246"/>
      <c r="M73" s="2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" customHeight="1">
      <c r="A74" s="67"/>
      <c r="B74" s="67"/>
      <c r="C74" s="345" t="s">
        <v>247</v>
      </c>
      <c r="D74" s="304"/>
      <c r="E74" s="304"/>
      <c r="F74" s="304"/>
      <c r="G74" s="304"/>
      <c r="H74" s="74"/>
      <c r="I74" s="71" t="s">
        <v>248</v>
      </c>
      <c r="J74" s="74"/>
      <c r="K74" s="246"/>
      <c r="L74" s="246"/>
      <c r="M74" s="246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" customHeight="1">
      <c r="A75" s="67"/>
      <c r="B75" s="67"/>
      <c r="C75" s="343" t="s">
        <v>273</v>
      </c>
      <c r="D75" s="344"/>
      <c r="E75" s="344"/>
      <c r="F75" s="344"/>
      <c r="G75" s="344"/>
      <c r="H75" s="74"/>
      <c r="I75" s="71" t="s">
        <v>249</v>
      </c>
      <c r="J75" s="74"/>
      <c r="K75" s="246"/>
      <c r="L75" s="246"/>
      <c r="M75" s="2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" customHeight="1">
      <c r="A76" s="9"/>
      <c r="B76" s="9"/>
      <c r="C76" s="345" t="s">
        <v>250</v>
      </c>
      <c r="D76" s="346"/>
      <c r="E76" s="346"/>
      <c r="F76" s="346"/>
      <c r="G76" s="346"/>
      <c r="H76" s="74"/>
      <c r="I76" s="23" t="s">
        <v>251</v>
      </c>
      <c r="J76" s="74"/>
      <c r="K76" s="246"/>
      <c r="L76" s="246"/>
      <c r="M76" s="246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" customHeight="1">
      <c r="A77" s="347" t="s">
        <v>252</v>
      </c>
      <c r="B77" s="65" t="s">
        <v>253</v>
      </c>
      <c r="C77" s="347" t="s">
        <v>254</v>
      </c>
      <c r="D77" s="348"/>
      <c r="E77" s="348"/>
      <c r="F77" s="348"/>
      <c r="G77" s="348"/>
      <c r="H77" s="74"/>
      <c r="I77" s="24" t="s">
        <v>255</v>
      </c>
      <c r="J77" s="74"/>
      <c r="K77" s="246"/>
      <c r="L77" s="246"/>
      <c r="M77" s="2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" customHeight="1">
      <c r="A78" s="348"/>
      <c r="B78" s="350" t="s">
        <v>256</v>
      </c>
      <c r="C78" s="26"/>
      <c r="D78" s="347" t="s">
        <v>257</v>
      </c>
      <c r="E78" s="348"/>
      <c r="F78" s="348"/>
      <c r="G78" s="348"/>
      <c r="H78" s="74"/>
      <c r="I78" s="24" t="s">
        <v>258</v>
      </c>
      <c r="J78" s="74"/>
      <c r="K78" s="246"/>
      <c r="L78" s="246"/>
      <c r="M78" s="2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" customHeight="1">
      <c r="A79" s="348"/>
      <c r="B79" s="351"/>
      <c r="C79" s="65" t="s">
        <v>259</v>
      </c>
      <c r="D79" s="347" t="s">
        <v>260</v>
      </c>
      <c r="E79" s="348"/>
      <c r="F79" s="348"/>
      <c r="G79" s="348"/>
      <c r="H79" s="74"/>
      <c r="I79" s="24" t="s">
        <v>261</v>
      </c>
      <c r="J79" s="74"/>
      <c r="K79" s="246"/>
      <c r="L79" s="246"/>
      <c r="M79" s="2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" customHeight="1">
      <c r="A80" s="348"/>
      <c r="B80" s="350"/>
      <c r="C80" s="26"/>
      <c r="D80" s="347" t="s">
        <v>262</v>
      </c>
      <c r="E80" s="348"/>
      <c r="F80" s="348"/>
      <c r="G80" s="348"/>
      <c r="H80" s="74"/>
      <c r="I80" s="24" t="s">
        <v>263</v>
      </c>
      <c r="J80" s="74"/>
      <c r="K80" s="246"/>
      <c r="L80" s="246"/>
      <c r="M80" s="2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" customHeight="1">
      <c r="A81" s="349"/>
      <c r="B81" s="28" t="s">
        <v>264</v>
      </c>
      <c r="C81" s="352" t="s">
        <v>265</v>
      </c>
      <c r="D81" s="349"/>
      <c r="E81" s="349"/>
      <c r="F81" s="349"/>
      <c r="G81" s="349"/>
      <c r="H81" s="74"/>
      <c r="I81" s="193" t="s">
        <v>266</v>
      </c>
      <c r="J81" s="74"/>
      <c r="K81" s="252"/>
      <c r="L81" s="252"/>
      <c r="M81" s="25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5.95" customHeight="1">
      <c r="A82" s="338" t="s">
        <v>393</v>
      </c>
      <c r="B82" s="339"/>
      <c r="C82" s="339"/>
      <c r="D82" s="339"/>
      <c r="E82" s="339"/>
      <c r="F82" s="339"/>
      <c r="G82" s="340"/>
      <c r="H82" s="74"/>
      <c r="I82" s="192"/>
      <c r="J82" s="74"/>
      <c r="K82" s="246"/>
      <c r="L82" s="246"/>
      <c r="M82" s="246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5.95" customHeight="1">
      <c r="A83" s="11"/>
      <c r="B83" s="11"/>
      <c r="C83" s="11"/>
      <c r="D83" s="11"/>
      <c r="E83" s="11"/>
      <c r="F83" s="11"/>
      <c r="G83" s="11"/>
      <c r="H83" s="11"/>
      <c r="I83" s="192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5.95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5.95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5.95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5.95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5.95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5.95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5.95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5.95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5.95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5.95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5.95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5.95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5.95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5.95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5.95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5.95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5.95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5.95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5.95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5.95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5.95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5.95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5.95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5.95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5.95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5.95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5.95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5.95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5.95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5.95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5.95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5.95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5.95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5.95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5.95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5.95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5.95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5.95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5.95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5.95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5.95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5.95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5.95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5.95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5.95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5.95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5.95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5.95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5.95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5.95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5.95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5.95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5.95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5.95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5.95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5.95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5.95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5.95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5.95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5.95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5.95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5.95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5.95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5.95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5.95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5.95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5.95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5.95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5.95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5.95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5.95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5.95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5.95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5.95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5.95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5.95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5.95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5.95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5.95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5.95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5.95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5.95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5.95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5.95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5.95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5.95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5.95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5.95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5.95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5.95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5.95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5.95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5.95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5.95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5.95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5.95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5.95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5.95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5.95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5.95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5.95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5.95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5.95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5.95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5.95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5.95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5.95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5.95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5.95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5.95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5.95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5.95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5.95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5.95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5.95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5.95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5.95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5.95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5.95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5.95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5.95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5.95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5.95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5.95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5.95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5.95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5.95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5.95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5.95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5.95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5.95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5.95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5.95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5.95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5.95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5.95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5.95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5.95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5.95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5.95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5.95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5.95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5.95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5.95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5.95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5.95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5.95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5.95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5.95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5.95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5.95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5.95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5.95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5.95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5.95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5.95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5.95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5.95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5.95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5.95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5.95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5.95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5.95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5.95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5.95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5.95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5.95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5.95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5.95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5.95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5.95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5.95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5.95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5.95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5.95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5.95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5.95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5.95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5.95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5.95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5.95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5.95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5.95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5.95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5.95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5.95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5.95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5.95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5.95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5.95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5.95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5.95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5.95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5.95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5.95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5.95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5.95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5.95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5.95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5.95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5.95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5.95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5.95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5.95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5.95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5.95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5.95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5.95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5.95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5.95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5.95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5.95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5.95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5.95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5.95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5.95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5.95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5.95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5.95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5.95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5.95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5.95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5.95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5.95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5.95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5.95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5.95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5.95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5.95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5.95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5.95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5.95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5.95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5.95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5.95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5.95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5.95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5.95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5.95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5.95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5.95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5.95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5.95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5.95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5.95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5.95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5.95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5.95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5.95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5.95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5.95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5.95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5.95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5.95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5.95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5.95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5.95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5.95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5.95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5.95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5.95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5.95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5.95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5.95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5.95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5.95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5.95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5.95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5.95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5.95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5.95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5.95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5.95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5.95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5.95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5.95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5.95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5.95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5.95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5.95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5.95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5.95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5.95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5.95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5.95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5.95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5.95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5.95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5.95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5.95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5.95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5.95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5.95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5.95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5.95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5.95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5.95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5.95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5.95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5.95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5.95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5.95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5.95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5.95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5.95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5.95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5.95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5.95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5.95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5.95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5.95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5.95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5.95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5.95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5.95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5.95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5.95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5.95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5.95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5.95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5.95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5.95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5.95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5.95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5.95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5.95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5.95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5.95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5.95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5.95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5.95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5.95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5.95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5.95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5.95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5.95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5.95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5.95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5.95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5.95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5.95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5.95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5.95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5.95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5.95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5.95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5.95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5.95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5.95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5.95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5.95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5.95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5.95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5.95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5.95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5.95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5.95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5.95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5.95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5.95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5.95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5.95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5.95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5.95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5.95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5.95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5.95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5.95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5.95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5.95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5.95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5.95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5.95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5.95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5.95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5.95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5.95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5.95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5.95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5.95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5.95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5.95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5.95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5.95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5.95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5.95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5.95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5.95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5.95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5.95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5.95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5.95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5.95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5.95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5.95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5.95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5.95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5.95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5.95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5.95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5.95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5.95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5.95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5.95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5.95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5.95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5.95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5.95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5.95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5.95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5.95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37:J37"/>
    <mergeCell ref="A39:G40"/>
    <mergeCell ref="C43:G43"/>
    <mergeCell ref="C44:G44"/>
    <mergeCell ref="C45:E45"/>
    <mergeCell ref="C61:G61"/>
    <mergeCell ref="C62:G62"/>
    <mergeCell ref="C52:G52"/>
    <mergeCell ref="C53:G53"/>
    <mergeCell ref="A63:B72"/>
    <mergeCell ref="C63:G63"/>
    <mergeCell ref="C64:G64"/>
    <mergeCell ref="C65:G65"/>
    <mergeCell ref="C68:G68"/>
    <mergeCell ref="C69:G69"/>
    <mergeCell ref="C71:G71"/>
    <mergeCell ref="C72:G72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B8:C8"/>
    <mergeCell ref="I11:J11"/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S26:S51 S53:S68 S19:S24 T50:X50 S14:S17 T17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zoomScale="70" zoomScaleNormal="70" workbookViewId="0">
      <selection activeCell="C21" sqref="C21:H22"/>
    </sheetView>
  </sheetViews>
  <sheetFormatPr baseColWidth="10" defaultColWidth="11" defaultRowHeight="14.25"/>
  <cols>
    <col min="1" max="1" width="11" style="194"/>
    <col min="2" max="2" width="31.875" style="194" customWidth="1"/>
    <col min="3" max="8" width="12.625" style="194" customWidth="1"/>
    <col min="9" max="16384" width="11" style="194"/>
  </cols>
  <sheetData>
    <row r="1" spans="1:16" s="155" customFormat="1" ht="15.6" customHeight="1">
      <c r="B1" s="290" t="s">
        <v>417</v>
      </c>
      <c r="C1" s="290"/>
      <c r="D1" s="290"/>
      <c r="E1" s="290"/>
      <c r="F1" s="290"/>
      <c r="G1" s="290"/>
      <c r="H1" s="290"/>
      <c r="I1" s="217"/>
      <c r="J1" s="217"/>
      <c r="K1" s="217"/>
      <c r="L1" s="217"/>
      <c r="M1" s="202"/>
      <c r="N1" s="202"/>
      <c r="O1" s="202"/>
      <c r="P1" s="202"/>
    </row>
    <row r="2" spans="1:16" s="155" customFormat="1" ht="15.6" customHeight="1">
      <c r="B2" s="290"/>
      <c r="C2" s="290"/>
      <c r="D2" s="290"/>
      <c r="E2" s="290"/>
      <c r="F2" s="290"/>
      <c r="G2" s="290"/>
      <c r="H2" s="290"/>
      <c r="I2" s="217"/>
      <c r="J2" s="217"/>
      <c r="K2" s="217"/>
      <c r="L2" s="217"/>
      <c r="M2" s="202"/>
      <c r="N2" s="202"/>
      <c r="O2" s="202"/>
      <c r="P2" s="202"/>
    </row>
    <row r="3" spans="1:16" s="155" customFormat="1" ht="15.6" customHeight="1">
      <c r="B3" s="290"/>
      <c r="C3" s="290"/>
      <c r="D3" s="290"/>
      <c r="E3" s="290"/>
      <c r="F3" s="290"/>
      <c r="G3" s="290"/>
      <c r="H3" s="290"/>
      <c r="I3" s="217"/>
      <c r="J3" s="217"/>
      <c r="K3" s="217"/>
      <c r="L3" s="217"/>
      <c r="M3" s="202"/>
      <c r="N3" s="202"/>
      <c r="O3" s="202"/>
      <c r="P3" s="202"/>
    </row>
    <row r="4" spans="1:16" s="155" customFormat="1" ht="15.6" customHeight="1">
      <c r="B4" s="218"/>
      <c r="C4" s="218"/>
      <c r="D4" s="218"/>
      <c r="E4" s="218"/>
      <c r="F4" s="218"/>
      <c r="G4" s="218"/>
      <c r="H4" s="218"/>
      <c r="I4" s="217"/>
      <c r="J4" s="217"/>
      <c r="K4" s="217"/>
      <c r="L4" s="217"/>
      <c r="M4" s="202"/>
      <c r="N4" s="202"/>
      <c r="O4" s="202"/>
      <c r="P4" s="202"/>
    </row>
    <row r="5" spans="1:16" s="155" customFormat="1" ht="15.6" customHeight="1">
      <c r="B5" s="218"/>
      <c r="C5" s="218"/>
      <c r="D5" s="218"/>
      <c r="E5" s="218"/>
      <c r="F5" s="218"/>
      <c r="G5" s="218"/>
      <c r="H5" s="218"/>
      <c r="I5" s="217"/>
      <c r="J5" s="217"/>
      <c r="K5" s="217"/>
      <c r="L5" s="217"/>
      <c r="M5" s="202"/>
      <c r="N5" s="202"/>
      <c r="O5" s="202"/>
      <c r="P5" s="202"/>
    </row>
    <row r="6" spans="1:16" s="155" customFormat="1" ht="15.6" customHeight="1">
      <c r="B6" s="218"/>
      <c r="C6" s="218"/>
      <c r="D6" s="218"/>
      <c r="E6" s="218"/>
      <c r="F6" s="218"/>
      <c r="G6" s="218"/>
      <c r="H6" s="218"/>
      <c r="I6" s="217"/>
      <c r="J6" s="217"/>
      <c r="K6" s="217"/>
      <c r="L6" s="217"/>
      <c r="M6" s="202"/>
      <c r="N6" s="202"/>
      <c r="O6" s="202"/>
      <c r="P6" s="202"/>
    </row>
    <row r="7" spans="1:16" s="155" customFormat="1" ht="15.6" customHeight="1">
      <c r="B7" s="218"/>
      <c r="C7" s="218"/>
      <c r="D7" s="218"/>
      <c r="E7" s="218"/>
      <c r="F7" s="218"/>
      <c r="G7" s="218"/>
      <c r="H7" s="218"/>
      <c r="I7" s="217"/>
      <c r="J7" s="217"/>
      <c r="K7" s="217"/>
      <c r="L7" s="217"/>
      <c r="M7" s="202"/>
      <c r="N7" s="202"/>
      <c r="O7" s="202"/>
      <c r="P7" s="202"/>
    </row>
    <row r="8" spans="1:16" s="155" customFormat="1" ht="15" customHeight="1">
      <c r="B8" s="218"/>
      <c r="C8" s="218"/>
      <c r="D8" s="218"/>
      <c r="E8" s="218"/>
      <c r="F8" s="218"/>
      <c r="G8" s="218"/>
      <c r="H8" s="218"/>
      <c r="I8" s="217"/>
      <c r="J8" s="217"/>
      <c r="K8" s="217"/>
      <c r="L8" s="217"/>
      <c r="M8" s="202"/>
      <c r="N8" s="202"/>
      <c r="O8" s="202"/>
      <c r="P8" s="202"/>
    </row>
    <row r="9" spans="1:16" ht="15" thickBot="1">
      <c r="A9" s="195"/>
      <c r="B9" s="195"/>
      <c r="C9" s="196"/>
      <c r="D9" s="196"/>
      <c r="E9" s="196"/>
      <c r="F9" s="197"/>
      <c r="G9" s="197"/>
      <c r="H9" s="226"/>
    </row>
    <row r="10" spans="1:16" ht="15" thickBot="1">
      <c r="A10" s="383"/>
      <c r="B10" s="384"/>
      <c r="C10" s="234">
        <f>Analyses!F39</f>
        <v>2021</v>
      </c>
      <c r="D10" s="234">
        <f>C10+1</f>
        <v>2022</v>
      </c>
      <c r="E10" s="234">
        <f t="shared" ref="E10:H10" si="0">D10+1</f>
        <v>2023</v>
      </c>
      <c r="F10" s="234">
        <f t="shared" si="0"/>
        <v>2024</v>
      </c>
      <c r="G10" s="234">
        <f t="shared" si="0"/>
        <v>2025</v>
      </c>
      <c r="H10" s="234">
        <f t="shared" si="0"/>
        <v>2026</v>
      </c>
    </row>
    <row r="11" spans="1:16" ht="35.1" customHeight="1">
      <c r="A11" s="385" t="s">
        <v>423</v>
      </c>
      <c r="B11" s="386"/>
      <c r="C11" s="253"/>
      <c r="D11" s="253"/>
      <c r="E11" s="253"/>
      <c r="F11" s="253"/>
      <c r="G11" s="253"/>
      <c r="H11" s="254"/>
    </row>
    <row r="12" spans="1:16" ht="30.75" customHeight="1">
      <c r="A12" s="387" t="s">
        <v>416</v>
      </c>
      <c r="B12" s="388"/>
      <c r="C12" s="255"/>
      <c r="D12" s="255"/>
      <c r="E12" s="255"/>
      <c r="F12" s="255"/>
      <c r="G12" s="255"/>
      <c r="H12" s="256"/>
    </row>
    <row r="13" spans="1:16" ht="24.6" customHeight="1">
      <c r="A13" s="387" t="s">
        <v>424</v>
      </c>
      <c r="B13" s="388"/>
      <c r="C13" s="255"/>
      <c r="D13" s="255"/>
      <c r="E13" s="255"/>
      <c r="F13" s="255"/>
      <c r="G13" s="255"/>
      <c r="H13" s="256"/>
    </row>
    <row r="14" spans="1:16">
      <c r="A14" s="387" t="s">
        <v>425</v>
      </c>
      <c r="B14" s="388"/>
      <c r="C14" s="227">
        <f>Analyses!G103</f>
        <v>0</v>
      </c>
      <c r="D14" s="227">
        <f>Analyses!H103</f>
        <v>0</v>
      </c>
      <c r="E14" s="227">
        <f>Analyses!I103</f>
        <v>0</v>
      </c>
      <c r="F14" s="227">
        <f>Analyses!J103</f>
        <v>0</v>
      </c>
      <c r="G14" s="227">
        <f>Analyses!K103</f>
        <v>0</v>
      </c>
      <c r="H14" s="229">
        <f>Analyses!L103</f>
        <v>0</v>
      </c>
    </row>
    <row r="15" spans="1:16">
      <c r="A15" s="381" t="s">
        <v>351</v>
      </c>
      <c r="B15" s="382"/>
      <c r="C15" s="255"/>
      <c r="D15" s="255"/>
      <c r="E15" s="255"/>
      <c r="F15" s="255"/>
      <c r="G15" s="255"/>
      <c r="H15" s="256"/>
    </row>
    <row r="16" spans="1:16">
      <c r="A16" s="381" t="s">
        <v>352</v>
      </c>
      <c r="B16" s="382"/>
      <c r="C16" s="255"/>
      <c r="D16" s="255"/>
      <c r="E16" s="255"/>
      <c r="F16" s="255"/>
      <c r="G16" s="255"/>
      <c r="H16" s="256"/>
    </row>
    <row r="17" spans="1:8" ht="15" thickBot="1">
      <c r="A17" s="390" t="s">
        <v>353</v>
      </c>
      <c r="B17" s="391"/>
      <c r="C17" s="230">
        <f>SUM(C11:C16)</f>
        <v>0</v>
      </c>
      <c r="D17" s="230">
        <f t="shared" ref="D17:H17" si="1">SUM(D11:D16)</f>
        <v>0</v>
      </c>
      <c r="E17" s="230">
        <f t="shared" si="1"/>
        <v>0</v>
      </c>
      <c r="F17" s="230">
        <f t="shared" si="1"/>
        <v>0</v>
      </c>
      <c r="G17" s="230">
        <f t="shared" si="1"/>
        <v>0</v>
      </c>
      <c r="H17" s="231">
        <f t="shared" si="1"/>
        <v>0</v>
      </c>
    </row>
    <row r="18" spans="1:8">
      <c r="A18" s="392" t="s">
        <v>128</v>
      </c>
      <c r="B18" s="393"/>
      <c r="C18" s="253"/>
      <c r="D18" s="253"/>
      <c r="E18" s="253"/>
      <c r="F18" s="253"/>
      <c r="G18" s="253"/>
      <c r="H18" s="254"/>
    </row>
    <row r="19" spans="1:8">
      <c r="A19" s="381" t="s">
        <v>354</v>
      </c>
      <c r="B19" s="382"/>
      <c r="C19" s="255"/>
      <c r="D19" s="255"/>
      <c r="E19" s="255"/>
      <c r="F19" s="255"/>
      <c r="G19" s="255"/>
      <c r="H19" s="256"/>
    </row>
    <row r="20" spans="1:8">
      <c r="A20" s="381" t="s">
        <v>355</v>
      </c>
      <c r="B20" s="382"/>
      <c r="C20" s="227">
        <f>Analyses!D91</f>
        <v>0</v>
      </c>
      <c r="D20" s="227">
        <f>Analyses!E91</f>
        <v>0</v>
      </c>
      <c r="E20" s="227">
        <f>Analyses!F91</f>
        <v>0</v>
      </c>
      <c r="F20" s="227">
        <f>Analyses!G91</f>
        <v>0</v>
      </c>
      <c r="G20" s="227">
        <f>Analyses!H91</f>
        <v>0</v>
      </c>
      <c r="H20" s="229">
        <f>Analyses!I91</f>
        <v>0</v>
      </c>
    </row>
    <row r="21" spans="1:8">
      <c r="A21" s="389" t="s">
        <v>356</v>
      </c>
      <c r="B21" s="216" t="s">
        <v>357</v>
      </c>
      <c r="C21" s="255"/>
      <c r="D21" s="255"/>
      <c r="E21" s="255"/>
      <c r="F21" s="255"/>
      <c r="G21" s="255"/>
      <c r="H21" s="256"/>
    </row>
    <row r="22" spans="1:8">
      <c r="A22" s="389"/>
      <c r="B22" s="216" t="s">
        <v>358</v>
      </c>
      <c r="C22" s="255"/>
      <c r="D22" s="255"/>
      <c r="E22" s="255"/>
      <c r="F22" s="255"/>
      <c r="G22" s="255"/>
      <c r="H22" s="256"/>
    </row>
    <row r="23" spans="1:8">
      <c r="A23" s="381" t="s">
        <v>362</v>
      </c>
      <c r="B23" s="382"/>
      <c r="C23" s="227">
        <f>Bilan!N54</f>
        <v>0</v>
      </c>
      <c r="D23" s="227">
        <f>Bilan!O54</f>
        <v>0</v>
      </c>
      <c r="E23" s="227">
        <f>Bilan!P54</f>
        <v>0</v>
      </c>
      <c r="F23" s="227">
        <f>Bilan!Q54</f>
        <v>0</v>
      </c>
      <c r="G23" s="227">
        <f>Bilan!R54</f>
        <v>0</v>
      </c>
      <c r="H23" s="229">
        <f>Bilan!S54</f>
        <v>0</v>
      </c>
    </row>
    <row r="24" spans="1:8">
      <c r="A24" s="381" t="s">
        <v>359</v>
      </c>
      <c r="B24" s="382"/>
      <c r="C24" s="227">
        <f>Bilan!N53</f>
        <v>0</v>
      </c>
      <c r="D24" s="227">
        <f>Bilan!O53</f>
        <v>0</v>
      </c>
      <c r="E24" s="227">
        <f>Bilan!P53</f>
        <v>0</v>
      </c>
      <c r="F24" s="227">
        <f>Bilan!Q53</f>
        <v>0</v>
      </c>
      <c r="G24" s="227">
        <f>Bilan!R53</f>
        <v>0</v>
      </c>
      <c r="H24" s="229">
        <f>Bilan!S53</f>
        <v>0</v>
      </c>
    </row>
    <row r="25" spans="1:8" ht="15" thickBot="1">
      <c r="A25" s="390" t="s">
        <v>360</v>
      </c>
      <c r="B25" s="391"/>
      <c r="C25" s="230">
        <f>SUM(C18:C24)</f>
        <v>0</v>
      </c>
      <c r="D25" s="230">
        <f t="shared" ref="D25:H25" si="2">SUM(D18:D24)</f>
        <v>0</v>
      </c>
      <c r="E25" s="230">
        <f t="shared" si="2"/>
        <v>0</v>
      </c>
      <c r="F25" s="230">
        <f t="shared" si="2"/>
        <v>0</v>
      </c>
      <c r="G25" s="230">
        <f t="shared" si="2"/>
        <v>0</v>
      </c>
      <c r="H25" s="230">
        <f t="shared" si="2"/>
        <v>0</v>
      </c>
    </row>
    <row r="26" spans="1:8">
      <c r="A26" s="377" t="s">
        <v>361</v>
      </c>
      <c r="B26" s="378"/>
      <c r="C26" s="232">
        <f>C25-C17</f>
        <v>0</v>
      </c>
      <c r="D26" s="232">
        <f t="shared" ref="D26:H26" si="3">D25-D17</f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</row>
    <row r="27" spans="1:8" ht="15" thickBot="1">
      <c r="A27" s="379" t="s">
        <v>422</v>
      </c>
      <c r="B27" s="380"/>
      <c r="C27" s="233">
        <f>Analyses!D82</f>
        <v>0</v>
      </c>
      <c r="D27" s="233">
        <f>C27+D26</f>
        <v>0</v>
      </c>
      <c r="E27" s="233">
        <f t="shared" ref="E27:H27" si="4">D27+E26</f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</row>
    <row r="28" spans="1:8" ht="15">
      <c r="A28" s="198"/>
      <c r="B28" s="198"/>
      <c r="C28" s="198"/>
      <c r="D28" s="198"/>
      <c r="E28" s="198"/>
      <c r="F28" s="199"/>
      <c r="G28" s="199"/>
    </row>
    <row r="29" spans="1:8">
      <c r="C29" s="228"/>
    </row>
  </sheetData>
  <mergeCells count="18">
    <mergeCell ref="B1:H3"/>
    <mergeCell ref="A16:B16"/>
    <mergeCell ref="A17:B17"/>
    <mergeCell ref="A18:B18"/>
    <mergeCell ref="A19:B19"/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zoomScale="70" zoomScaleNormal="70" workbookViewId="0">
      <selection activeCell="U32" sqref="U32"/>
    </sheetView>
  </sheetViews>
  <sheetFormatPr baseColWidth="10" defaultColWidth="11" defaultRowHeight="15"/>
  <cols>
    <col min="1" max="1" width="15.25" style="155" bestFit="1" customWidth="1"/>
    <col min="2" max="2" width="29.5" style="155" customWidth="1"/>
    <col min="3" max="3" width="21.125" style="154" customWidth="1"/>
    <col min="4" max="9" width="12.625" style="154" customWidth="1"/>
    <col min="10" max="13" width="15.75" style="155" bestFit="1" customWidth="1"/>
    <col min="14" max="14" width="14.87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625" style="155" bestFit="1" customWidth="1"/>
    <col min="29" max="33" width="0" style="155" hidden="1" customWidth="1"/>
    <col min="34" max="16384" width="11" style="155"/>
  </cols>
  <sheetData>
    <row r="1" spans="2:17" ht="15.6" customHeight="1">
      <c r="B1" s="290" t="s">
        <v>397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02"/>
      <c r="O1" s="202"/>
      <c r="P1" s="202"/>
      <c r="Q1" s="202"/>
    </row>
    <row r="2" spans="2:17" ht="15.6" customHeight="1"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02"/>
      <c r="O2" s="202"/>
      <c r="P2" s="202"/>
      <c r="Q2" s="202"/>
    </row>
    <row r="3" spans="2:17" ht="15.6" customHeight="1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02"/>
      <c r="O3" s="202"/>
      <c r="P3" s="202"/>
      <c r="Q3" s="202"/>
    </row>
    <row r="4" spans="2:17" ht="15.6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2"/>
      <c r="O4" s="202"/>
      <c r="P4" s="202"/>
      <c r="Q4" s="202"/>
    </row>
    <row r="5" spans="2:17" ht="15.6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2"/>
      <c r="O5" s="202"/>
      <c r="P5" s="202"/>
      <c r="Q5" s="202"/>
    </row>
    <row r="6" spans="2:17" ht="15.6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2"/>
      <c r="O6" s="202"/>
      <c r="P6" s="202"/>
      <c r="Q6" s="202"/>
    </row>
    <row r="7" spans="2:17" ht="15.6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2"/>
      <c r="O7" s="202"/>
      <c r="P7" s="202"/>
      <c r="Q7" s="202"/>
    </row>
    <row r="8" spans="2:17" ht="23.25">
      <c r="D8" s="397" t="s">
        <v>398</v>
      </c>
      <c r="E8" s="397"/>
      <c r="F8" s="397"/>
      <c r="G8" s="397"/>
      <c r="H8" s="397"/>
      <c r="I8" s="397"/>
      <c r="J8" s="397"/>
      <c r="K8" s="397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2018</v>
      </c>
      <c r="D39" s="187">
        <f>Accueil!J18</f>
        <v>2019</v>
      </c>
      <c r="E39" s="187" t="str">
        <f>Accueil!K18</f>
        <v>2020</v>
      </c>
      <c r="F39" s="188">
        <f>Accueil!L18</f>
        <v>2021</v>
      </c>
      <c r="G39" s="188">
        <f>Accueil!M18</f>
        <v>2022</v>
      </c>
      <c r="H39" s="188">
        <f>Accueil!N18</f>
        <v>2023</v>
      </c>
      <c r="I39" s="188">
        <f>Accueil!O18</f>
        <v>2024</v>
      </c>
      <c r="J39" s="188">
        <f>Accueil!P18</f>
        <v>2025</v>
      </c>
      <c r="K39" s="188">
        <f>Accueil!Q18</f>
        <v>2026</v>
      </c>
      <c r="L39" s="188">
        <f>Accueil!R18</f>
        <v>2027</v>
      </c>
      <c r="M39" s="188">
        <f>Accueil!S18</f>
        <v>2028</v>
      </c>
      <c r="N39" s="188">
        <f>Accueil!T18</f>
        <v>2029</v>
      </c>
      <c r="O39" s="188">
        <f>Accueil!U18</f>
        <v>2030</v>
      </c>
      <c r="P39" s="188">
        <f>Accueil!V18</f>
        <v>2031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Prévision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Projet</v>
      </c>
      <c r="J40" s="190" t="str">
        <f>HLOOKUP(J39,Accueil!P18:AC19,2,TRUE)</f>
        <v>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Postprojet</v>
      </c>
      <c r="O40" s="190" t="str">
        <f>HLOOKUP(O39,Accueil!U18:AH19,2,TRUE)</f>
        <v>Postprojet</v>
      </c>
      <c r="P40" s="190" t="str">
        <f>HLOOKUP(P39,Accueil!V18:AI19,2,TRUE)</f>
        <v>Non concerné</v>
      </c>
      <c r="Q40" s="156"/>
    </row>
    <row r="41" spans="1:19" s="156" customFormat="1">
      <c r="A41" s="399" t="s">
        <v>338</v>
      </c>
      <c r="B41" s="400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337</v>
      </c>
    </row>
    <row r="43" spans="1:19">
      <c r="A43" s="399" t="s">
        <v>339</v>
      </c>
      <c r="B43" s="400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346</v>
      </c>
    </row>
    <row r="45" spans="1:19">
      <c r="A45" s="399" t="s">
        <v>308</v>
      </c>
      <c r="B45" s="400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399" t="s">
        <v>304</v>
      </c>
      <c r="B47" s="400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3.95" customHeight="1"/>
    <row r="49" spans="1:16">
      <c r="B49" s="157" t="s">
        <v>303</v>
      </c>
      <c r="C49" s="163"/>
      <c r="F49" s="163"/>
      <c r="I49" s="163"/>
      <c r="M49" s="157"/>
    </row>
    <row r="50" spans="1:16">
      <c r="A50" s="399" t="s">
        <v>317</v>
      </c>
      <c r="B50" s="400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5.75" thickBot="1">
      <c r="B51" s="157" t="s">
        <v>336</v>
      </c>
      <c r="C51" s="155"/>
      <c r="D51" s="155"/>
      <c r="E51" s="155"/>
      <c r="F51" s="155"/>
      <c r="G51" s="155"/>
      <c r="H51" s="155"/>
      <c r="I51" s="155"/>
    </row>
    <row r="52" spans="1:16" ht="15.75" thickBot="1">
      <c r="B52" s="402" t="s">
        <v>323</v>
      </c>
      <c r="C52" s="403"/>
      <c r="D52" s="186" t="e">
        <f ca="1">F109</f>
        <v>#NUM!</v>
      </c>
      <c r="E52" s="157" t="s">
        <v>322</v>
      </c>
      <c r="J52" s="402" t="s">
        <v>320</v>
      </c>
      <c r="K52" s="403"/>
      <c r="L52" s="185">
        <f>Accueil!L12</f>
        <v>0</v>
      </c>
    </row>
    <row r="54" spans="1:16">
      <c r="A54" s="401" t="s">
        <v>406</v>
      </c>
      <c r="B54" s="401" t="s">
        <v>405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12"/>
    </row>
    <row r="55" spans="1:16">
      <c r="A55" s="401" t="s">
        <v>407</v>
      </c>
      <c r="B55" s="401" t="s">
        <v>350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404" t="s">
        <v>408</v>
      </c>
      <c r="B57" s="404"/>
      <c r="C57" s="404"/>
      <c r="D57" s="184">
        <f>SUMIF(C40:P40,"Projet",C54:P54)</f>
        <v>0</v>
      </c>
      <c r="F57" s="405" t="s">
        <v>409</v>
      </c>
      <c r="G57" s="405"/>
      <c r="H57" s="405"/>
      <c r="I57" s="184">
        <f>SUMIF(C40:P40,"Projet",C55:P55)</f>
        <v>0</v>
      </c>
    </row>
    <row r="58" spans="1:16" ht="34.5" customHeight="1">
      <c r="A58" s="406" t="s">
        <v>410</v>
      </c>
      <c r="B58" s="406"/>
      <c r="C58" s="406"/>
      <c r="D58" s="211">
        <f>D57+SUMIF(C40:P40,"Postprojet",C54:P54)</f>
        <v>0</v>
      </c>
      <c r="F58" s="407" t="s">
        <v>411</v>
      </c>
      <c r="G58" s="407"/>
      <c r="H58" s="407"/>
      <c r="I58" s="211">
        <f>I57+SUMIF(C40:P40,"Postprojet",C55:P55)</f>
        <v>0</v>
      </c>
    </row>
    <row r="62" spans="1:16" ht="20.25">
      <c r="A62" s="398" t="s">
        <v>396</v>
      </c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</row>
    <row r="65" spans="1:33">
      <c r="A65" s="395" t="s">
        <v>412</v>
      </c>
      <c r="B65" s="396"/>
      <c r="C65" s="166" t="s">
        <v>161</v>
      </c>
      <c r="D65" s="224">
        <f>C39</f>
        <v>2018</v>
      </c>
      <c r="E65" s="224">
        <f t="shared" ref="E65:O65" si="6">D39</f>
        <v>2019</v>
      </c>
      <c r="F65" s="224" t="str">
        <f t="shared" si="6"/>
        <v>2020</v>
      </c>
      <c r="G65" s="224">
        <f t="shared" si="6"/>
        <v>2021</v>
      </c>
      <c r="H65" s="224">
        <f t="shared" si="6"/>
        <v>2022</v>
      </c>
      <c r="I65" s="224">
        <f t="shared" si="6"/>
        <v>2023</v>
      </c>
      <c r="J65" s="224">
        <f t="shared" si="6"/>
        <v>2024</v>
      </c>
      <c r="K65" s="224">
        <f t="shared" si="6"/>
        <v>2025</v>
      </c>
      <c r="L65" s="224">
        <f t="shared" si="6"/>
        <v>2026</v>
      </c>
      <c r="M65" s="224">
        <f t="shared" si="6"/>
        <v>2027</v>
      </c>
      <c r="N65" s="224">
        <f t="shared" si="6"/>
        <v>2028</v>
      </c>
      <c r="O65" s="224">
        <f t="shared" si="6"/>
        <v>2029</v>
      </c>
      <c r="P65" s="168"/>
      <c r="S65" s="214"/>
      <c r="T65" s="215" t="str">
        <f t="shared" ref="T65:AB65" si="7">SUBSTITUTE(ADDRESS(1,COLUMN(T53),4),"1","")</f>
        <v>T</v>
      </c>
      <c r="U65" s="215" t="str">
        <f t="shared" si="7"/>
        <v>U</v>
      </c>
      <c r="V65" s="215" t="str">
        <f t="shared" si="7"/>
        <v>V</v>
      </c>
      <c r="W65" s="215" t="str">
        <f t="shared" si="7"/>
        <v>W</v>
      </c>
      <c r="X65" s="215" t="str">
        <f t="shared" si="7"/>
        <v>X</v>
      </c>
      <c r="Y65" s="215" t="str">
        <f t="shared" si="7"/>
        <v>Y</v>
      </c>
      <c r="Z65" s="215" t="str">
        <f t="shared" si="7"/>
        <v>Z</v>
      </c>
      <c r="AA65" s="215" t="str">
        <f t="shared" si="7"/>
        <v>AA</v>
      </c>
      <c r="AB65" s="215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395"/>
      <c r="B66" s="396"/>
      <c r="C66" s="166" t="s">
        <v>332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395"/>
      <c r="B67" s="396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395" t="s">
        <v>413</v>
      </c>
      <c r="B69" s="396"/>
      <c r="C69" s="166" t="s">
        <v>297</v>
      </c>
      <c r="D69" s="225">
        <f>D65</f>
        <v>2018</v>
      </c>
      <c r="E69" s="225">
        <f t="shared" ref="E69:O69" si="10">E65</f>
        <v>2019</v>
      </c>
      <c r="F69" s="225" t="str">
        <f t="shared" si="10"/>
        <v>2020</v>
      </c>
      <c r="G69" s="225">
        <f t="shared" si="10"/>
        <v>2021</v>
      </c>
      <c r="H69" s="225">
        <f t="shared" si="10"/>
        <v>2022</v>
      </c>
      <c r="I69" s="225">
        <f t="shared" si="10"/>
        <v>2023</v>
      </c>
      <c r="J69" s="225">
        <f t="shared" si="10"/>
        <v>2024</v>
      </c>
      <c r="K69" s="225">
        <f t="shared" si="10"/>
        <v>2025</v>
      </c>
      <c r="L69" s="225">
        <f t="shared" si="10"/>
        <v>2026</v>
      </c>
      <c r="M69" s="225">
        <f t="shared" si="10"/>
        <v>2027</v>
      </c>
      <c r="N69" s="225">
        <f t="shared" si="10"/>
        <v>2028</v>
      </c>
      <c r="O69" s="225">
        <f t="shared" si="10"/>
        <v>2029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395"/>
      <c r="B70" s="396"/>
      <c r="C70" s="166" t="s">
        <v>332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395"/>
      <c r="B71" s="396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395" t="s">
        <v>414</v>
      </c>
      <c r="B73" s="395"/>
      <c r="C73" s="169"/>
      <c r="D73" s="225">
        <f>D69</f>
        <v>2018</v>
      </c>
      <c r="E73" s="225">
        <f t="shared" ref="E73:O73" si="11">E69</f>
        <v>2019</v>
      </c>
      <c r="F73" s="225" t="str">
        <f t="shared" si="11"/>
        <v>2020</v>
      </c>
      <c r="G73" s="225">
        <f t="shared" si="11"/>
        <v>2021</v>
      </c>
      <c r="H73" s="225">
        <f t="shared" si="11"/>
        <v>2022</v>
      </c>
      <c r="I73" s="225">
        <f t="shared" si="11"/>
        <v>2023</v>
      </c>
      <c r="J73" s="225">
        <f t="shared" si="11"/>
        <v>2024</v>
      </c>
      <c r="K73" s="225">
        <f t="shared" si="11"/>
        <v>2025</v>
      </c>
      <c r="L73" s="225">
        <f t="shared" si="11"/>
        <v>2026</v>
      </c>
      <c r="M73" s="225">
        <f t="shared" si="11"/>
        <v>2027</v>
      </c>
      <c r="N73" s="225">
        <f t="shared" si="11"/>
        <v>2028</v>
      </c>
      <c r="O73" s="225">
        <f t="shared" si="11"/>
        <v>2029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395"/>
      <c r="B74" s="395"/>
      <c r="C74" s="166" t="s">
        <v>330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395"/>
      <c r="B75" s="395"/>
      <c r="C75" s="166" t="s">
        <v>331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326</v>
      </c>
      <c r="AG75" s="166">
        <v>12</v>
      </c>
    </row>
    <row r="76" spans="1:33">
      <c r="A76" s="169"/>
      <c r="C76" s="169"/>
      <c r="AC76" s="135"/>
    </row>
    <row r="77" spans="1:33">
      <c r="A77" s="395" t="s">
        <v>415</v>
      </c>
      <c r="B77" s="396"/>
      <c r="C77" s="166" t="s">
        <v>298</v>
      </c>
      <c r="D77" s="225">
        <f t="shared" ref="D77:O77" si="12">D69</f>
        <v>2018</v>
      </c>
      <c r="E77" s="225">
        <f t="shared" si="12"/>
        <v>2019</v>
      </c>
      <c r="F77" s="225" t="str">
        <f>F69</f>
        <v>2020</v>
      </c>
      <c r="G77" s="225">
        <f t="shared" si="12"/>
        <v>2021</v>
      </c>
      <c r="H77" s="225">
        <f t="shared" si="12"/>
        <v>2022</v>
      </c>
      <c r="I77" s="225">
        <f t="shared" si="12"/>
        <v>2023</v>
      </c>
      <c r="J77" s="225">
        <f t="shared" si="12"/>
        <v>2024</v>
      </c>
      <c r="K77" s="225">
        <f t="shared" si="12"/>
        <v>2025</v>
      </c>
      <c r="L77" s="225">
        <f t="shared" si="12"/>
        <v>2026</v>
      </c>
      <c r="M77" s="225">
        <f t="shared" si="12"/>
        <v>2027</v>
      </c>
      <c r="N77" s="225">
        <f t="shared" si="12"/>
        <v>2028</v>
      </c>
      <c r="O77" s="225">
        <f t="shared" si="12"/>
        <v>2029</v>
      </c>
    </row>
    <row r="78" spans="1:33">
      <c r="A78" s="395"/>
      <c r="B78" s="396"/>
      <c r="C78" s="166" t="s">
        <v>333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395"/>
      <c r="B79" s="396"/>
      <c r="C79" s="166" t="s">
        <v>299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395"/>
      <c r="B80" s="396"/>
      <c r="C80" s="166" t="s">
        <v>324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300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299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301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305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313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319</v>
      </c>
      <c r="R86" s="176"/>
      <c r="S86" s="176"/>
    </row>
    <row r="87" spans="3:20">
      <c r="C87" s="166" t="s">
        <v>312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335</v>
      </c>
      <c r="R87" s="176"/>
      <c r="S87" s="176"/>
    </row>
    <row r="88" spans="3:20">
      <c r="C88" s="166" t="s">
        <v>334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 ht="15.75">
      <c r="C90" s="169"/>
      <c r="D90" s="213">
        <f>D77</f>
        <v>2018</v>
      </c>
      <c r="E90" s="213">
        <f t="shared" ref="E90:O90" si="19">E77</f>
        <v>2019</v>
      </c>
      <c r="F90" s="213" t="str">
        <f t="shared" si="19"/>
        <v>2020</v>
      </c>
      <c r="G90" s="213">
        <f t="shared" si="19"/>
        <v>2021</v>
      </c>
      <c r="H90" s="213">
        <f t="shared" si="19"/>
        <v>2022</v>
      </c>
      <c r="I90" s="213">
        <f t="shared" si="19"/>
        <v>2023</v>
      </c>
      <c r="J90" s="213">
        <f t="shared" si="19"/>
        <v>2024</v>
      </c>
      <c r="K90" s="213">
        <f t="shared" si="19"/>
        <v>2025</v>
      </c>
      <c r="L90" s="213">
        <f t="shared" si="19"/>
        <v>2026</v>
      </c>
      <c r="M90" s="213">
        <f t="shared" si="19"/>
        <v>2027</v>
      </c>
      <c r="N90" s="213">
        <f t="shared" si="19"/>
        <v>2028</v>
      </c>
      <c r="O90" s="213">
        <f t="shared" si="19"/>
        <v>2029</v>
      </c>
      <c r="Q90" s="173" t="s">
        <v>345</v>
      </c>
      <c r="R90" s="178">
        <v>3.5</v>
      </c>
      <c r="S90" s="179"/>
      <c r="T90" s="173">
        <v>2</v>
      </c>
    </row>
    <row r="91" spans="3:20" ht="15.75">
      <c r="C91" s="166" t="s">
        <v>310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311</v>
      </c>
      <c r="R91" s="178">
        <v>6</v>
      </c>
      <c r="S91" s="180"/>
      <c r="T91" s="173">
        <v>3</v>
      </c>
    </row>
    <row r="92" spans="3:20">
      <c r="C92" s="166" t="s">
        <v>309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311</v>
      </c>
      <c r="R92" s="173"/>
      <c r="S92" s="173"/>
    </row>
    <row r="93" spans="3:20">
      <c r="C93" s="166" t="s">
        <v>302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314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315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325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5" t="s">
        <v>318</v>
      </c>
      <c r="D102" s="355"/>
      <c r="E102" s="355"/>
      <c r="F102" s="355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5" t="s">
        <v>293</v>
      </c>
      <c r="D103" s="355"/>
      <c r="E103" s="355"/>
      <c r="F103" s="355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5" t="s">
        <v>294</v>
      </c>
      <c r="D104" s="355"/>
      <c r="E104" s="355"/>
      <c r="F104" s="355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5" t="s">
        <v>295</v>
      </c>
      <c r="D105" s="355"/>
      <c r="E105" s="355"/>
      <c r="F105" s="355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394" t="s">
        <v>316</v>
      </c>
      <c r="D107" s="394"/>
      <c r="E107" s="394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401" t="s">
        <v>296</v>
      </c>
      <c r="D109" s="401"/>
      <c r="E109" s="401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</mergeCells>
  <conditionalFormatting sqref="D95:N95">
    <cfRule type="containsText" dxfId="48" priority="96" operator="containsText" text="DIFFICULTE">
      <formula>NOT(ISERROR(SEARCH("DIFFICULTE",D95)))</formula>
    </cfRule>
    <cfRule type="containsText" dxfId="47" priority="97" operator="containsText" text="&quot;&quot;">
      <formula>NOT(ISERROR(SEARCH("""""",D95)))</formula>
    </cfRule>
    <cfRule type="containsText" dxfId="46" priority="98" operator="containsText" text="RAS">
      <formula>NOT(ISERROR(SEARCH("RAS",D95)))</formula>
    </cfRule>
    <cfRule type="containsText" dxfId="45" priority="99" operator="containsText" text="RAS">
      <formula>NOT(ISERROR(SEARCH("RAS",D95)))</formula>
    </cfRule>
    <cfRule type="containsText" dxfId="44" priority="100" operator="containsText" text="RAS">
      <formula>NOT(ISERROR(SEARCH("RAS",D95)))</formula>
    </cfRule>
  </conditionalFormatting>
  <conditionalFormatting sqref="C41">
    <cfRule type="containsText" dxfId="43" priority="95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2" priority="94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1" priority="93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0" priority="92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9" priority="91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8" priority="90" stopIfTrue="1" operator="containsText" text="erreur">
      <formula>NOT(ISERROR(FIND(UPPER("erreur"),UPPER(C41))))</formula>
      <formula>"erreur"</formula>
    </cfRule>
  </conditionalFormatting>
  <conditionalFormatting sqref="D41">
    <cfRule type="containsText" dxfId="37" priority="89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6" priority="88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5" priority="87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4" priority="86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3" priority="85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2" priority="84" stopIfTrue="1" operator="containsText" text="erreur">
      <formula>NOT(ISERROR(FIND(UPPER("erreur"),UPPER(D41))))</formula>
      <formula>"erreur"</formula>
    </cfRule>
  </conditionalFormatting>
  <conditionalFormatting sqref="E41">
    <cfRule type="containsText" dxfId="31" priority="83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30" priority="82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9" priority="81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8" priority="80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7" priority="79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6" priority="78" stopIfTrue="1" operator="containsText" text="erreur">
      <formula>NOT(ISERROR(FIND(UPPER("erreur"),UPPER(E41))))</formula>
      <formula>"erreur"</formula>
    </cfRule>
  </conditionalFormatting>
  <conditionalFormatting sqref="F41:M41">
    <cfRule type="containsText" dxfId="25" priority="77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4" priority="76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3" priority="75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2" priority="74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1" priority="73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0" priority="72" stopIfTrue="1" operator="containsText" text="erreur">
      <formula>NOT(ISERROR(FIND(UPPER("erreur"),UPPER(F41))))</formula>
      <formula>"erreur"</formula>
    </cfRule>
  </conditionalFormatting>
  <conditionalFormatting sqref="N41:P41">
    <cfRule type="containsText" dxfId="19" priority="71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8" priority="70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7" priority="69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6" priority="68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5" priority="67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4" priority="66" stopIfTrue="1" operator="containsText" text="erreur">
      <formula>NOT(ISERROR(FIND(UPPER("erreur"),UPPER(N41))))</formula>
      <formula>"erreur"</formula>
    </cfRule>
  </conditionalFormatting>
  <conditionalFormatting sqref="C43">
    <cfRule type="containsText" dxfId="13" priority="61" operator="containsText" text="DIFFICULTE">
      <formula>NOT(ISERROR(SEARCH("DIFFICULTE",C43)))</formula>
    </cfRule>
    <cfRule type="containsText" dxfId="12" priority="62" operator="containsText" text="&quot;&quot;">
      <formula>NOT(ISERROR(SEARCH("""""",C43)))</formula>
    </cfRule>
    <cfRule type="containsText" dxfId="11" priority="63" operator="containsText" text="RAS">
      <formula>NOT(ISERROR(SEARCH("RAS",C43)))</formula>
    </cfRule>
    <cfRule type="containsText" dxfId="10" priority="64" operator="containsText" text="RAS">
      <formula>NOT(ISERROR(SEARCH("RAS",C43)))</formula>
    </cfRule>
    <cfRule type="containsText" dxfId="9" priority="65" operator="containsText" text="RAS">
      <formula>NOT(ISERROR(SEARCH("RAS",C43)))</formula>
    </cfRule>
  </conditionalFormatting>
  <conditionalFormatting sqref="D43:P43">
    <cfRule type="containsText" dxfId="8" priority="51" operator="containsText" text="DIFFICULTE">
      <formula>NOT(ISERROR(SEARCH("DIFFICULTE",D43)))</formula>
    </cfRule>
    <cfRule type="containsText" dxfId="7" priority="52" operator="containsText" text="&quot;&quot;">
      <formula>NOT(ISERROR(SEARCH("""""",D43)))</formula>
    </cfRule>
    <cfRule type="containsText" dxfId="6" priority="53" operator="containsText" text="RAS">
      <formula>NOT(ISERROR(SEARCH("RAS",D43)))</formula>
    </cfRule>
    <cfRule type="containsText" dxfId="5" priority="54" operator="containsText" text="RAS">
      <formula>NOT(ISERROR(SEARCH("RAS",D43)))</formula>
    </cfRule>
    <cfRule type="containsText" dxfId="4" priority="55" operator="containsText" text="RAS">
      <formula>NOT(ISERROR(SEARCH("RAS",D43)))</formula>
    </cfRule>
  </conditionalFormatting>
  <conditionalFormatting sqref="C45:P45">
    <cfRule type="containsText" dxfId="3" priority="49" operator="containsText" text="RAS">
      <formula>NOT(ISERROR(SEARCH("RAS",C45)))</formula>
    </cfRule>
    <cfRule type="containsText" dxfId="2" priority="50" operator="containsText" text="DIFFICULTE">
      <formula>NOT(ISERROR(SEARCH("DIFFICULTE",C45)))</formula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L41:N48 M49:N49 O41:P41 O43:P43 O45:P45 O47:P47 L50:P50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75"/>
  <cols>
    <col min="2" max="2" width="68.625" customWidth="1"/>
  </cols>
  <sheetData>
    <row r="1" spans="2:14" ht="15.6" customHeight="1">
      <c r="B1" s="290" t="s">
        <v>395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5.6" customHeight="1">
      <c r="B2" s="290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15.6" customHeight="1">
      <c r="B3" s="290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4" ht="15.6" customHeight="1"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2:14">
      <c r="B5" s="205" t="s">
        <v>364</v>
      </c>
    </row>
    <row r="6" spans="2:14">
      <c r="B6" s="204" t="s">
        <v>365</v>
      </c>
    </row>
    <row r="7" spans="2:14">
      <c r="B7" s="204" t="s">
        <v>366</v>
      </c>
    </row>
    <row r="8" spans="2:14">
      <c r="B8" s="204" t="s">
        <v>367</v>
      </c>
    </row>
    <row r="9" spans="2:14">
      <c r="B9" s="204" t="s">
        <v>368</v>
      </c>
    </row>
    <row r="10" spans="2:14">
      <c r="B10" s="204" t="s">
        <v>369</v>
      </c>
    </row>
    <row r="11" spans="2:14">
      <c r="B11" s="204" t="s">
        <v>370</v>
      </c>
    </row>
    <row r="12" spans="2:14">
      <c r="B12" s="204" t="s">
        <v>371</v>
      </c>
    </row>
    <row r="13" spans="2:14">
      <c r="B13" s="204" t="s">
        <v>372</v>
      </c>
    </row>
    <row r="14" spans="2:14">
      <c r="B14" s="204" t="s">
        <v>373</v>
      </c>
    </row>
    <row r="15" spans="2:14">
      <c r="B15" s="204" t="s">
        <v>374</v>
      </c>
    </row>
    <row r="16" spans="2:14">
      <c r="B16" s="204" t="s">
        <v>375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DEWEZ Romain</cp:lastModifiedBy>
  <cp:lastPrinted>2021-12-12T16:44:50Z</cp:lastPrinted>
  <dcterms:created xsi:type="dcterms:W3CDTF">2021-09-21T13:07:56Z</dcterms:created>
  <dcterms:modified xsi:type="dcterms:W3CDTF">2022-05-24T12:29:30Z</dcterms:modified>
  <cp:category/>
</cp:coreProperties>
</file>