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Y:\SERVICES\DEPR\ECHANGES\3-GESTION\1-BOUCLES DE GESTION\"/>
    </mc:Choice>
  </mc:AlternateContent>
  <xr:revisionPtr revIDLastSave="0" documentId="8_{89C3D3B9-AC97-47C4-BD96-2171BAC94D7D}" xr6:coauthVersionLast="47" xr6:coauthVersionMax="47" xr10:uidLastSave="{00000000-0000-0000-0000-000000000000}"/>
  <workbookProtection workbookAlgorithmName="SHA-512" workbookHashValue="CA9xl+d2cF8XB64k1OJQ4BNBV5gNlsr8p0LYYPaJwgBrjyNz2I9aSc0D8h8iQoTerPkHEml1ArwpY9rVcliquw==" workbookSaltValue="Qb4Q5Ps2NAEaI7OPr/3lEg==" workbookSpinCount="100000" lockStructure="1"/>
  <bookViews>
    <workbookView xWindow="-110" yWindow="-110" windowWidth="19420" windowHeight="10420" xr2:uid="{39EB6417-C49D-457A-AE2B-3D0A471D982F}"/>
  </bookViews>
  <sheets>
    <sheet name="NOTICE  " sheetId="12" r:id="rId1"/>
    <sheet name="Synthese" sheetId="3" r:id="rId2"/>
    <sheet name="Partenaire 1-coordinateur" sheetId="1" r:id="rId3"/>
    <sheet name="Partenaire 2" sheetId="2" r:id="rId4"/>
    <sheet name="Partenaire 3" sheetId="4" r:id="rId5"/>
    <sheet name="Partenaire 4" sheetId="5" r:id="rId6"/>
    <sheet name="Partenaire 5" sheetId="6" r:id="rId7"/>
    <sheet name="Partenaire 6" sheetId="7" r:id="rId8"/>
    <sheet name="Partenaire 7" sheetId="8" r:id="rId9"/>
    <sheet name="Partenaire 8" sheetId="9" r:id="rId10"/>
    <sheet name="Partenaire 9" sheetId="10" r:id="rId11"/>
    <sheet name="Partenaire 10" sheetId="11" r:id="rId12"/>
  </sheets>
  <definedNames>
    <definedName name="P01_AIDE">'Partenaire 1-coordinateur'!$A$139</definedName>
    <definedName name="P01_BUD">'Partenaire 1-coordinateur'!$A$42</definedName>
    <definedName name="P01_CAR">'Partenaire 1-coordinateur'!$A$15</definedName>
    <definedName name="P01_COUT">'Partenaire 1-coordinateur'!$A$98</definedName>
    <definedName name="P01_FIN">'Partenaire 1-coordinateur'!$A$110</definedName>
    <definedName name="P02_AIDE">'Partenaire 2'!$A$139</definedName>
    <definedName name="P02_BUD">'Partenaire 2'!$A$42</definedName>
    <definedName name="P02_CAR">'Partenaire 2'!$A$15</definedName>
    <definedName name="P02_COUT">'Partenaire 2'!$A$98</definedName>
    <definedName name="P02_FIN">'Partenaire 2'!$A$110</definedName>
    <definedName name="P03_AIDE">'Partenaire 3'!$A$139</definedName>
    <definedName name="P03_BUD">'Partenaire 3'!$A$42</definedName>
    <definedName name="P03_CAR">'Partenaire 3'!$B$8:$B$9</definedName>
    <definedName name="P03_COUT">'Partenaire 3'!$A$98</definedName>
    <definedName name="P03_FIN">'Partenaire 3'!$A$110</definedName>
    <definedName name="P04_AIDE">'Partenaire 4'!$A$139</definedName>
    <definedName name="P04_BUD">'Partenaire 4'!$A$42</definedName>
    <definedName name="P04_CAR">'Partenaire 4'!$B$8:$B$9</definedName>
    <definedName name="P04_COUT">'Partenaire 4'!$A$98</definedName>
    <definedName name="P04_FIN">'Partenaire 4'!$A$110</definedName>
    <definedName name="P05_AIDE">'Partenaire 5'!$A$139</definedName>
    <definedName name="P05_BUD">'Partenaire 5'!$A$42</definedName>
    <definedName name="P05_CAR">'Partenaire 5'!$A$15</definedName>
    <definedName name="P05_COUT">'Partenaire 5'!$A$98</definedName>
    <definedName name="P05_FIN">'Partenaire 5'!$A$110</definedName>
    <definedName name="P06_AIDE">'Partenaire 6'!$A$139</definedName>
    <definedName name="P06_BUD">'Partenaire 6'!$A$42</definedName>
    <definedName name="P06_CAR">'Partenaire 6'!$A$15</definedName>
    <definedName name="P06_COUT">'Partenaire 6'!$A$98</definedName>
    <definedName name="P06_FIN">'Partenaire 6'!$A$110</definedName>
    <definedName name="P07_AIDE">'Partenaire 7'!$A$139</definedName>
    <definedName name="P07_BUD">'Partenaire 7'!$A$42</definedName>
    <definedName name="P07_CAR">'Partenaire 7'!$B$8:$B$9</definedName>
    <definedName name="P07_COUT">'Partenaire 7'!$A$98</definedName>
    <definedName name="P07_FIN">'Partenaire 7'!$A$110</definedName>
    <definedName name="P08_AIDE">'Partenaire 8'!$A$139</definedName>
    <definedName name="P08_BUD">'Partenaire 8'!$A$42</definedName>
    <definedName name="P08_CAR">'Partenaire 8'!$B$8:$B$9</definedName>
    <definedName name="P08_COUT">'Partenaire 8'!$A$98</definedName>
    <definedName name="P08_FIN">'Partenaire 8'!$A$110</definedName>
    <definedName name="P09_AIDE">'Partenaire 9'!$A$139</definedName>
    <definedName name="P09_BUD">'Partenaire 9'!$A$42</definedName>
    <definedName name="P09_CAR">'Partenaire 9'!$A$15</definedName>
    <definedName name="P09_COUT">'Partenaire 9'!$A$98</definedName>
    <definedName name="P09_FIN">'Partenaire 9'!$A$110</definedName>
    <definedName name="P10_AIDE">'Partenaire 10'!$A$139</definedName>
    <definedName name="P10_BUD">'Partenaire 10'!$A$42</definedName>
    <definedName name="P10_CAR">'Partenaire 10'!$A$15</definedName>
    <definedName name="P10_COUT">'Partenaire 10'!$A$98</definedName>
    <definedName name="P10_FIN">'Partenaire 10'!$A$110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4" i="11" l="1"/>
  <c r="C143" i="11"/>
  <c r="C144" i="10"/>
  <c r="C143" i="10"/>
  <c r="C144" i="9"/>
  <c r="C143" i="9"/>
  <c r="C144" i="8"/>
  <c r="C143" i="8"/>
  <c r="C144" i="7"/>
  <c r="C143" i="7"/>
  <c r="C144" i="6"/>
  <c r="C143" i="6"/>
  <c r="C144" i="5"/>
  <c r="C143" i="5"/>
  <c r="C144" i="4"/>
  <c r="C143" i="4"/>
  <c r="C144" i="2"/>
  <c r="C143" i="2"/>
  <c r="C144" i="1"/>
  <c r="C143" i="1"/>
  <c r="AR91" i="2"/>
  <c r="AR91" i="4"/>
  <c r="AR91" i="5"/>
  <c r="AR91" i="6"/>
  <c r="AR91" i="7"/>
  <c r="AR91" i="8"/>
  <c r="AR91" i="9"/>
  <c r="AR91" i="10"/>
  <c r="AR91" i="11"/>
  <c r="AR91" i="1"/>
  <c r="AN91" i="2"/>
  <c r="AN91" i="4"/>
  <c r="AN91" i="5"/>
  <c r="AN91" i="6"/>
  <c r="AN91" i="7"/>
  <c r="AN91" i="8"/>
  <c r="AN91" i="9"/>
  <c r="AN91" i="10"/>
  <c r="AN91" i="11"/>
  <c r="AN91" i="1"/>
  <c r="AJ91" i="2"/>
  <c r="AJ91" i="4"/>
  <c r="AJ91" i="5"/>
  <c r="AJ91" i="6"/>
  <c r="AJ91" i="7"/>
  <c r="AJ91" i="8"/>
  <c r="AJ91" i="9"/>
  <c r="AJ91" i="10"/>
  <c r="AJ91" i="11"/>
  <c r="AJ91" i="1"/>
  <c r="AF91" i="2"/>
  <c r="AF91" i="4"/>
  <c r="AF91" i="5"/>
  <c r="AF91" i="6"/>
  <c r="AF91" i="7"/>
  <c r="AF91" i="8"/>
  <c r="AF91" i="9"/>
  <c r="AF91" i="10"/>
  <c r="AF91" i="11"/>
  <c r="AF91" i="1"/>
  <c r="AB91" i="2"/>
  <c r="AB91" i="4"/>
  <c r="AB91" i="5"/>
  <c r="AB91" i="6"/>
  <c r="AB91" i="7"/>
  <c r="AB91" i="8"/>
  <c r="AB91" i="9"/>
  <c r="AB91" i="10"/>
  <c r="AB91" i="11"/>
  <c r="AB91" i="1"/>
  <c r="X91" i="2"/>
  <c r="X91" i="4"/>
  <c r="X91" i="5"/>
  <c r="X91" i="6"/>
  <c r="X91" i="7"/>
  <c r="X91" i="8"/>
  <c r="X91" i="9"/>
  <c r="X91" i="10"/>
  <c r="X91" i="11"/>
  <c r="X91" i="1"/>
  <c r="T91" i="2"/>
  <c r="T91" i="4"/>
  <c r="T91" i="5"/>
  <c r="T91" i="6"/>
  <c r="T91" i="7"/>
  <c r="T91" i="8"/>
  <c r="T91" i="9"/>
  <c r="T91" i="10"/>
  <c r="T91" i="11"/>
  <c r="T91" i="1"/>
  <c r="P91" i="2"/>
  <c r="P91" i="4"/>
  <c r="P91" i="5"/>
  <c r="P91" i="6"/>
  <c r="P91" i="7"/>
  <c r="P91" i="8"/>
  <c r="P91" i="9"/>
  <c r="P91" i="10"/>
  <c r="P91" i="11"/>
  <c r="P91" i="1"/>
  <c r="L91" i="2"/>
  <c r="L91" i="4"/>
  <c r="L91" i="5"/>
  <c r="L91" i="6"/>
  <c r="L91" i="7"/>
  <c r="L91" i="8"/>
  <c r="L91" i="9"/>
  <c r="L91" i="10"/>
  <c r="L91" i="11"/>
  <c r="L91" i="1"/>
  <c r="H91" i="2"/>
  <c r="H91" i="4"/>
  <c r="H91" i="5"/>
  <c r="H91" i="6"/>
  <c r="H91" i="7"/>
  <c r="H91" i="8"/>
  <c r="H91" i="9"/>
  <c r="H91" i="10"/>
  <c r="H91" i="11"/>
  <c r="H91" i="1"/>
  <c r="H70" i="2"/>
  <c r="H69" i="2"/>
  <c r="H68" i="2"/>
  <c r="H67" i="2"/>
  <c r="H66" i="2"/>
  <c r="H65" i="2"/>
  <c r="H64" i="2"/>
  <c r="H63" i="2"/>
  <c r="H70" i="4"/>
  <c r="H69" i="4"/>
  <c r="H68" i="4"/>
  <c r="H67" i="4"/>
  <c r="H66" i="4"/>
  <c r="H65" i="4"/>
  <c r="H64" i="4"/>
  <c r="H63" i="4"/>
  <c r="H70" i="5"/>
  <c r="H69" i="5"/>
  <c r="H68" i="5"/>
  <c r="H67" i="5"/>
  <c r="H66" i="5"/>
  <c r="H65" i="5"/>
  <c r="H64" i="5"/>
  <c r="H63" i="5"/>
  <c r="H70" i="6"/>
  <c r="H69" i="6"/>
  <c r="H68" i="6"/>
  <c r="H67" i="6"/>
  <c r="H66" i="6"/>
  <c r="H65" i="6"/>
  <c r="H64" i="6"/>
  <c r="H63" i="6"/>
  <c r="H70" i="7"/>
  <c r="H69" i="7"/>
  <c r="H68" i="7"/>
  <c r="H67" i="7"/>
  <c r="H66" i="7"/>
  <c r="H65" i="7"/>
  <c r="H64" i="7"/>
  <c r="H63" i="7"/>
  <c r="H70" i="8"/>
  <c r="H69" i="8"/>
  <c r="H68" i="8"/>
  <c r="H67" i="8"/>
  <c r="H66" i="8"/>
  <c r="H65" i="8"/>
  <c r="H64" i="8"/>
  <c r="H63" i="8"/>
  <c r="H70" i="9"/>
  <c r="H69" i="9"/>
  <c r="H68" i="9"/>
  <c r="H67" i="9"/>
  <c r="H66" i="9"/>
  <c r="H65" i="9"/>
  <c r="H64" i="9"/>
  <c r="H63" i="9"/>
  <c r="H70" i="10"/>
  <c r="H69" i="10"/>
  <c r="H68" i="10"/>
  <c r="H67" i="10"/>
  <c r="H66" i="10"/>
  <c r="H65" i="10"/>
  <c r="H64" i="10"/>
  <c r="H63" i="10"/>
  <c r="H70" i="11"/>
  <c r="H69" i="11"/>
  <c r="H68" i="11"/>
  <c r="H67" i="11"/>
  <c r="H66" i="11"/>
  <c r="H65" i="11"/>
  <c r="H64" i="11"/>
  <c r="H63" i="11"/>
  <c r="H70" i="1"/>
  <c r="H69" i="1"/>
  <c r="H68" i="1"/>
  <c r="H67" i="1"/>
  <c r="H66" i="1"/>
  <c r="H65" i="1"/>
  <c r="H64" i="1"/>
  <c r="H63" i="1"/>
  <c r="A33" i="3"/>
  <c r="A32" i="3"/>
  <c r="A31" i="3"/>
  <c r="A30" i="3"/>
  <c r="A29" i="3"/>
  <c r="A28" i="3"/>
  <c r="A27" i="3"/>
  <c r="A26" i="3"/>
  <c r="A25" i="3"/>
  <c r="A24" i="3"/>
  <c r="B17" i="3" l="1"/>
  <c r="B33" i="3" s="1"/>
  <c r="B16" i="3"/>
  <c r="B32" i="3" s="1"/>
  <c r="B15" i="3"/>
  <c r="B31" i="3" s="1"/>
  <c r="B14" i="3"/>
  <c r="B30" i="3" s="1"/>
  <c r="B13" i="3"/>
  <c r="B29" i="3" s="1"/>
  <c r="B12" i="3"/>
  <c r="B28" i="3" s="1"/>
  <c r="B11" i="3"/>
  <c r="B27" i="3" s="1"/>
  <c r="B10" i="3"/>
  <c r="B26" i="3" s="1"/>
  <c r="B9" i="3"/>
  <c r="B25" i="3" s="1"/>
  <c r="B8" i="3"/>
  <c r="B24" i="3" s="1"/>
  <c r="C128" i="11"/>
  <c r="E105" i="11"/>
  <c r="E104" i="11"/>
  <c r="E103" i="11"/>
  <c r="E102" i="11"/>
  <c r="E101" i="11"/>
  <c r="AR85" i="11"/>
  <c r="AN85" i="11"/>
  <c r="AJ85" i="11"/>
  <c r="AF85" i="11"/>
  <c r="AB85" i="11"/>
  <c r="X85" i="11"/>
  <c r="T85" i="11"/>
  <c r="P85" i="11"/>
  <c r="L85" i="11"/>
  <c r="H85" i="11"/>
  <c r="AR84" i="11"/>
  <c r="AN84" i="11"/>
  <c r="AJ84" i="11"/>
  <c r="AF84" i="11"/>
  <c r="AB84" i="11"/>
  <c r="X84" i="11"/>
  <c r="T84" i="11"/>
  <c r="P84" i="11"/>
  <c r="L84" i="11"/>
  <c r="H84" i="11"/>
  <c r="AR83" i="11"/>
  <c r="AN83" i="11"/>
  <c r="AJ83" i="11"/>
  <c r="AF83" i="11"/>
  <c r="AB83" i="11"/>
  <c r="X83" i="11"/>
  <c r="T83" i="11"/>
  <c r="P83" i="11"/>
  <c r="L83" i="11"/>
  <c r="H83" i="11"/>
  <c r="AR82" i="11"/>
  <c r="AN82" i="11"/>
  <c r="AJ82" i="11"/>
  <c r="AF82" i="11"/>
  <c r="AB82" i="11"/>
  <c r="X82" i="11"/>
  <c r="T82" i="11"/>
  <c r="P82" i="11"/>
  <c r="L82" i="11"/>
  <c r="H82" i="11"/>
  <c r="AR81" i="11"/>
  <c r="AN81" i="11"/>
  <c r="AJ81" i="11"/>
  <c r="AF81" i="11"/>
  <c r="AB81" i="11"/>
  <c r="X81" i="11"/>
  <c r="T81" i="11"/>
  <c r="P81" i="11"/>
  <c r="L81" i="11"/>
  <c r="H81" i="11"/>
  <c r="AR80" i="11"/>
  <c r="AN80" i="11"/>
  <c r="AJ80" i="11"/>
  <c r="AF80" i="11"/>
  <c r="AB80" i="11"/>
  <c r="X80" i="11"/>
  <c r="T80" i="11"/>
  <c r="P80" i="11"/>
  <c r="L80" i="11"/>
  <c r="H80" i="11"/>
  <c r="AR79" i="11"/>
  <c r="AN79" i="11"/>
  <c r="AJ79" i="11"/>
  <c r="AF79" i="11"/>
  <c r="AB79" i="11"/>
  <c r="X79" i="11"/>
  <c r="T79" i="11"/>
  <c r="P79" i="11"/>
  <c r="L79" i="11"/>
  <c r="H79" i="11"/>
  <c r="AR78" i="11"/>
  <c r="AN78" i="11"/>
  <c r="AJ78" i="11"/>
  <c r="AF78" i="11"/>
  <c r="AB78" i="11"/>
  <c r="X78" i="11"/>
  <c r="T78" i="11"/>
  <c r="P78" i="11"/>
  <c r="L78" i="11"/>
  <c r="H78" i="11"/>
  <c r="AR77" i="11"/>
  <c r="AJ77" i="11"/>
  <c r="AF77" i="11"/>
  <c r="AB77" i="11"/>
  <c r="X77" i="11"/>
  <c r="T77" i="11"/>
  <c r="P77" i="11"/>
  <c r="L77" i="11"/>
  <c r="H77" i="11"/>
  <c r="AR76" i="11"/>
  <c r="AN76" i="11"/>
  <c r="AJ76" i="11"/>
  <c r="AF76" i="11"/>
  <c r="AB76" i="11"/>
  <c r="X76" i="11"/>
  <c r="T76" i="11"/>
  <c r="P76" i="11"/>
  <c r="L76" i="11"/>
  <c r="H76" i="11"/>
  <c r="AR70" i="11"/>
  <c r="AN70" i="11"/>
  <c r="AJ70" i="11"/>
  <c r="AF70" i="11"/>
  <c r="AB70" i="11"/>
  <c r="X70" i="11"/>
  <c r="T70" i="11"/>
  <c r="P70" i="11"/>
  <c r="L70" i="11"/>
  <c r="AR69" i="11"/>
  <c r="AN69" i="11"/>
  <c r="AJ69" i="11"/>
  <c r="AF69" i="11"/>
  <c r="AB69" i="11"/>
  <c r="X69" i="11"/>
  <c r="T69" i="11"/>
  <c r="P69" i="11"/>
  <c r="L69" i="11"/>
  <c r="AR68" i="11"/>
  <c r="AN68" i="11"/>
  <c r="AJ68" i="11"/>
  <c r="AF68" i="11"/>
  <c r="AB68" i="11"/>
  <c r="X68" i="11"/>
  <c r="T68" i="11"/>
  <c r="P68" i="11"/>
  <c r="L68" i="11"/>
  <c r="AR67" i="11"/>
  <c r="AN67" i="11"/>
  <c r="AJ67" i="11"/>
  <c r="AF67" i="11"/>
  <c r="AB67" i="11"/>
  <c r="X67" i="11"/>
  <c r="T67" i="11"/>
  <c r="P67" i="11"/>
  <c r="L67" i="11"/>
  <c r="AR66" i="11"/>
  <c r="AN66" i="11"/>
  <c r="AJ66" i="11"/>
  <c r="AF66" i="11"/>
  <c r="AB66" i="11"/>
  <c r="X66" i="11"/>
  <c r="T66" i="11"/>
  <c r="P66" i="11"/>
  <c r="L66" i="11"/>
  <c r="AR65" i="11"/>
  <c r="AN65" i="11"/>
  <c r="AJ65" i="11"/>
  <c r="AF65" i="11"/>
  <c r="AB65" i="11"/>
  <c r="X65" i="11"/>
  <c r="T65" i="11"/>
  <c r="P65" i="11"/>
  <c r="L65" i="11"/>
  <c r="AR64" i="11"/>
  <c r="AN64" i="11"/>
  <c r="AJ64" i="11"/>
  <c r="AF64" i="11"/>
  <c r="AB64" i="11"/>
  <c r="X64" i="11"/>
  <c r="T64" i="11"/>
  <c r="P64" i="11"/>
  <c r="L64" i="11"/>
  <c r="AR63" i="11"/>
  <c r="AN63" i="11"/>
  <c r="AJ63" i="11"/>
  <c r="AF63" i="11"/>
  <c r="AB63" i="11"/>
  <c r="X63" i="11"/>
  <c r="T63" i="11"/>
  <c r="P63" i="11"/>
  <c r="L63" i="11"/>
  <c r="AR62" i="11"/>
  <c r="AN62" i="11"/>
  <c r="AJ62" i="11"/>
  <c r="AF62" i="11"/>
  <c r="AB62" i="11"/>
  <c r="X62" i="11"/>
  <c r="T62" i="11"/>
  <c r="L62" i="11"/>
  <c r="H62" i="11"/>
  <c r="AR61" i="11"/>
  <c r="AN61" i="11"/>
  <c r="AJ61" i="11"/>
  <c r="AF61" i="11"/>
  <c r="AB61" i="11"/>
  <c r="X61" i="11"/>
  <c r="T61" i="11"/>
  <c r="P61" i="11"/>
  <c r="L61" i="11"/>
  <c r="H61" i="11"/>
  <c r="AR55" i="11"/>
  <c r="AQ55" i="11"/>
  <c r="AN55" i="11"/>
  <c r="AM55" i="11"/>
  <c r="AJ55" i="11"/>
  <c r="AI55" i="11"/>
  <c r="AF55" i="11"/>
  <c r="AE55" i="11"/>
  <c r="AB55" i="11"/>
  <c r="AA55" i="11"/>
  <c r="X55" i="11"/>
  <c r="W55" i="11"/>
  <c r="T55" i="11"/>
  <c r="S55" i="11"/>
  <c r="P55" i="11"/>
  <c r="O55" i="11"/>
  <c r="L55" i="11"/>
  <c r="K55" i="11"/>
  <c r="H55" i="11"/>
  <c r="G55" i="11"/>
  <c r="AR54" i="11"/>
  <c r="AQ54" i="11"/>
  <c r="AN54" i="11"/>
  <c r="AM54" i="11"/>
  <c r="AJ54" i="11"/>
  <c r="AI54" i="11"/>
  <c r="AF54" i="11"/>
  <c r="AE54" i="11"/>
  <c r="AB54" i="11"/>
  <c r="AA54" i="11"/>
  <c r="X54" i="11"/>
  <c r="W54" i="11"/>
  <c r="T54" i="11"/>
  <c r="S54" i="11"/>
  <c r="P54" i="11"/>
  <c r="O54" i="11"/>
  <c r="L54" i="11"/>
  <c r="K54" i="11"/>
  <c r="H54" i="11"/>
  <c r="G54" i="11"/>
  <c r="AR53" i="11"/>
  <c r="AQ53" i="11"/>
  <c r="AN53" i="11"/>
  <c r="AM53" i="11"/>
  <c r="AJ53" i="11"/>
  <c r="AI53" i="11"/>
  <c r="AF53" i="11"/>
  <c r="AE53" i="11"/>
  <c r="AB53" i="11"/>
  <c r="AA53" i="11"/>
  <c r="X53" i="11"/>
  <c r="W53" i="11"/>
  <c r="T53" i="11"/>
  <c r="S53" i="11"/>
  <c r="P53" i="11"/>
  <c r="O53" i="11"/>
  <c r="L53" i="11"/>
  <c r="K53" i="11"/>
  <c r="H53" i="11"/>
  <c r="G53" i="11"/>
  <c r="AR52" i="11"/>
  <c r="AQ52" i="11"/>
  <c r="AN52" i="11"/>
  <c r="AM52" i="11"/>
  <c r="AJ52" i="11"/>
  <c r="AI52" i="11"/>
  <c r="AF52" i="11"/>
  <c r="AE52" i="11"/>
  <c r="AB52" i="11"/>
  <c r="AA52" i="11"/>
  <c r="X52" i="11"/>
  <c r="W52" i="11"/>
  <c r="T52" i="11"/>
  <c r="S52" i="11"/>
  <c r="P52" i="11"/>
  <c r="O52" i="11"/>
  <c r="L52" i="11"/>
  <c r="K52" i="11"/>
  <c r="H52" i="11"/>
  <c r="G52" i="11"/>
  <c r="AR51" i="11"/>
  <c r="AQ51" i="11"/>
  <c r="AN51" i="11"/>
  <c r="AM51" i="11"/>
  <c r="AJ51" i="11"/>
  <c r="AI51" i="11"/>
  <c r="AF51" i="11"/>
  <c r="AE51" i="11"/>
  <c r="AB51" i="11"/>
  <c r="AA51" i="11"/>
  <c r="X51" i="11"/>
  <c r="W51" i="11"/>
  <c r="T51" i="11"/>
  <c r="S51" i="11"/>
  <c r="P51" i="11"/>
  <c r="O51" i="11"/>
  <c r="L51" i="11"/>
  <c r="K51" i="11"/>
  <c r="H51" i="11"/>
  <c r="G51" i="11"/>
  <c r="AR50" i="11"/>
  <c r="AQ50" i="11"/>
  <c r="AN50" i="11"/>
  <c r="AM50" i="11"/>
  <c r="AJ50" i="11"/>
  <c r="AI50" i="11"/>
  <c r="AF50" i="11"/>
  <c r="AE50" i="11"/>
  <c r="AB50" i="11"/>
  <c r="AA50" i="11"/>
  <c r="X50" i="11"/>
  <c r="W50" i="11"/>
  <c r="T50" i="11"/>
  <c r="S50" i="11"/>
  <c r="P50" i="11"/>
  <c r="O50" i="11"/>
  <c r="L50" i="11"/>
  <c r="K50" i="11"/>
  <c r="H50" i="11"/>
  <c r="G50" i="11"/>
  <c r="AR49" i="11"/>
  <c r="AQ49" i="11"/>
  <c r="AN49" i="11"/>
  <c r="AM49" i="11"/>
  <c r="AJ49" i="11"/>
  <c r="AI49" i="11"/>
  <c r="AF49" i="11"/>
  <c r="AE49" i="11"/>
  <c r="AB49" i="11"/>
  <c r="AA49" i="11"/>
  <c r="X49" i="11"/>
  <c r="W49" i="11"/>
  <c r="T49" i="11"/>
  <c r="S49" i="11"/>
  <c r="P49" i="11"/>
  <c r="O49" i="11"/>
  <c r="L49" i="11"/>
  <c r="K49" i="11"/>
  <c r="H49" i="11"/>
  <c r="G49" i="11"/>
  <c r="AQ48" i="11"/>
  <c r="AR48" i="11" s="1"/>
  <c r="AM48" i="11"/>
  <c r="AN48" i="11" s="1"/>
  <c r="AI48" i="11"/>
  <c r="AJ48" i="11" s="1"/>
  <c r="AE48" i="11"/>
  <c r="AF48" i="11" s="1"/>
  <c r="AA48" i="11"/>
  <c r="AB48" i="11" s="1"/>
  <c r="W48" i="11"/>
  <c r="X48" i="11" s="1"/>
  <c r="S48" i="11"/>
  <c r="T48" i="11" s="1"/>
  <c r="O48" i="11"/>
  <c r="P48" i="11" s="1"/>
  <c r="K48" i="11"/>
  <c r="L48" i="11" s="1"/>
  <c r="G48" i="11"/>
  <c r="H48" i="11" s="1"/>
  <c r="AQ47" i="11"/>
  <c r="AR47" i="11" s="1"/>
  <c r="AM47" i="11"/>
  <c r="AN47" i="11" s="1"/>
  <c r="AI47" i="11"/>
  <c r="AJ47" i="11" s="1"/>
  <c r="AE47" i="11"/>
  <c r="AF47" i="11" s="1"/>
  <c r="AA47" i="11"/>
  <c r="AB47" i="11" s="1"/>
  <c r="W47" i="11"/>
  <c r="X47" i="11" s="1"/>
  <c r="S47" i="11"/>
  <c r="T47" i="11" s="1"/>
  <c r="O47" i="11"/>
  <c r="P47" i="11" s="1"/>
  <c r="K47" i="11"/>
  <c r="L47" i="11" s="1"/>
  <c r="G47" i="11"/>
  <c r="H47" i="11" s="1"/>
  <c r="AR46" i="11"/>
  <c r="AQ46" i="11"/>
  <c r="AN46" i="11"/>
  <c r="AM46" i="11"/>
  <c r="AJ46" i="11"/>
  <c r="AI46" i="11"/>
  <c r="AF46" i="11"/>
  <c r="AE46" i="11"/>
  <c r="AB46" i="11"/>
  <c r="AA46" i="11"/>
  <c r="X46" i="11"/>
  <c r="W46" i="11"/>
  <c r="T46" i="11"/>
  <c r="S46" i="11"/>
  <c r="P46" i="11"/>
  <c r="O46" i="11"/>
  <c r="L46" i="11"/>
  <c r="K46" i="11"/>
  <c r="H46" i="11"/>
  <c r="G46" i="11"/>
  <c r="AP45" i="11"/>
  <c r="AL45" i="11"/>
  <c r="AH45" i="11"/>
  <c r="AD45" i="11"/>
  <c r="Z45" i="11"/>
  <c r="V45" i="11"/>
  <c r="R45" i="11"/>
  <c r="N45" i="11"/>
  <c r="J45" i="11"/>
  <c r="F45" i="11"/>
  <c r="G43" i="11"/>
  <c r="K43" i="11" s="1"/>
  <c r="O43" i="11" s="1"/>
  <c r="D43" i="11"/>
  <c r="E43" i="11" s="1"/>
  <c r="C40" i="11"/>
  <c r="B40" i="11"/>
  <c r="C39" i="11"/>
  <c r="B39" i="11"/>
  <c r="C38" i="11"/>
  <c r="B38" i="11"/>
  <c r="C37" i="11"/>
  <c r="B37" i="11"/>
  <c r="C36" i="11"/>
  <c r="B36" i="11"/>
  <c r="C35" i="11"/>
  <c r="B35" i="11"/>
  <c r="C34" i="11"/>
  <c r="B34" i="11"/>
  <c r="C33" i="11"/>
  <c r="B33" i="11"/>
  <c r="C32" i="11"/>
  <c r="B32" i="11"/>
  <c r="C31" i="11"/>
  <c r="B31" i="11"/>
  <c r="G142" i="11" s="1"/>
  <c r="B28" i="11"/>
  <c r="B26" i="11"/>
  <c r="C128" i="10"/>
  <c r="E105" i="10"/>
  <c r="E104" i="10"/>
  <c r="E103" i="10"/>
  <c r="E102" i="10"/>
  <c r="E101" i="10"/>
  <c r="AR85" i="10"/>
  <c r="AN85" i="10"/>
  <c r="AJ85" i="10"/>
  <c r="AF85" i="10"/>
  <c r="AB85" i="10"/>
  <c r="X85" i="10"/>
  <c r="T85" i="10"/>
  <c r="P85" i="10"/>
  <c r="L85" i="10"/>
  <c r="H85" i="10"/>
  <c r="AR84" i="10"/>
  <c r="AN84" i="10"/>
  <c r="AJ84" i="10"/>
  <c r="AF84" i="10"/>
  <c r="AB84" i="10"/>
  <c r="X84" i="10"/>
  <c r="T84" i="10"/>
  <c r="P84" i="10"/>
  <c r="L84" i="10"/>
  <c r="H84" i="10"/>
  <c r="AR83" i="10"/>
  <c r="AN83" i="10"/>
  <c r="AJ83" i="10"/>
  <c r="AF83" i="10"/>
  <c r="AB83" i="10"/>
  <c r="X83" i="10"/>
  <c r="T83" i="10"/>
  <c r="P83" i="10"/>
  <c r="L83" i="10"/>
  <c r="H83" i="10"/>
  <c r="AR82" i="10"/>
  <c r="AN82" i="10"/>
  <c r="AJ82" i="10"/>
  <c r="AF82" i="10"/>
  <c r="AB82" i="10"/>
  <c r="X82" i="10"/>
  <c r="T82" i="10"/>
  <c r="P82" i="10"/>
  <c r="L82" i="10"/>
  <c r="H82" i="10"/>
  <c r="AR81" i="10"/>
  <c r="AN81" i="10"/>
  <c r="AJ81" i="10"/>
  <c r="AF81" i="10"/>
  <c r="AB81" i="10"/>
  <c r="X81" i="10"/>
  <c r="T81" i="10"/>
  <c r="P81" i="10"/>
  <c r="L81" i="10"/>
  <c r="H81" i="10"/>
  <c r="AR80" i="10"/>
  <c r="AN80" i="10"/>
  <c r="AJ80" i="10"/>
  <c r="AF80" i="10"/>
  <c r="AB80" i="10"/>
  <c r="X80" i="10"/>
  <c r="T80" i="10"/>
  <c r="P80" i="10"/>
  <c r="L80" i="10"/>
  <c r="H80" i="10"/>
  <c r="AR79" i="10"/>
  <c r="AN79" i="10"/>
  <c r="AJ79" i="10"/>
  <c r="AF79" i="10"/>
  <c r="AB79" i="10"/>
  <c r="X79" i="10"/>
  <c r="T79" i="10"/>
  <c r="P79" i="10"/>
  <c r="L79" i="10"/>
  <c r="H79" i="10"/>
  <c r="AR78" i="10"/>
  <c r="AN78" i="10"/>
  <c r="AJ78" i="10"/>
  <c r="AF78" i="10"/>
  <c r="AB78" i="10"/>
  <c r="X78" i="10"/>
  <c r="T78" i="10"/>
  <c r="P78" i="10"/>
  <c r="L78" i="10"/>
  <c r="H78" i="10"/>
  <c r="AR77" i="10"/>
  <c r="AN77" i="10"/>
  <c r="AJ77" i="10"/>
  <c r="AF77" i="10"/>
  <c r="AB77" i="10"/>
  <c r="X77" i="10"/>
  <c r="T77" i="10"/>
  <c r="L77" i="10"/>
  <c r="H77" i="10"/>
  <c r="AR76" i="10"/>
  <c r="AN76" i="10"/>
  <c r="AJ76" i="10"/>
  <c r="AF76" i="10"/>
  <c r="AB76" i="10"/>
  <c r="X76" i="10"/>
  <c r="T76" i="10"/>
  <c r="P76" i="10"/>
  <c r="L76" i="10"/>
  <c r="H76" i="10"/>
  <c r="AR70" i="10"/>
  <c r="AN70" i="10"/>
  <c r="AJ70" i="10"/>
  <c r="AF70" i="10"/>
  <c r="AB70" i="10"/>
  <c r="X70" i="10"/>
  <c r="T70" i="10"/>
  <c r="P70" i="10"/>
  <c r="L70" i="10"/>
  <c r="AR69" i="10"/>
  <c r="AN69" i="10"/>
  <c r="AJ69" i="10"/>
  <c r="AF69" i="10"/>
  <c r="AB69" i="10"/>
  <c r="X69" i="10"/>
  <c r="T69" i="10"/>
  <c r="P69" i="10"/>
  <c r="L69" i="10"/>
  <c r="AR68" i="10"/>
  <c r="AN68" i="10"/>
  <c r="AJ68" i="10"/>
  <c r="AF68" i="10"/>
  <c r="AB68" i="10"/>
  <c r="X68" i="10"/>
  <c r="T68" i="10"/>
  <c r="P68" i="10"/>
  <c r="L68" i="10"/>
  <c r="AR67" i="10"/>
  <c r="AN67" i="10"/>
  <c r="AJ67" i="10"/>
  <c r="AF67" i="10"/>
  <c r="AB67" i="10"/>
  <c r="X67" i="10"/>
  <c r="T67" i="10"/>
  <c r="P67" i="10"/>
  <c r="L67" i="10"/>
  <c r="AR66" i="10"/>
  <c r="AN66" i="10"/>
  <c r="AJ66" i="10"/>
  <c r="AF66" i="10"/>
  <c r="AB66" i="10"/>
  <c r="X66" i="10"/>
  <c r="T66" i="10"/>
  <c r="P66" i="10"/>
  <c r="L66" i="10"/>
  <c r="AR65" i="10"/>
  <c r="AN65" i="10"/>
  <c r="AJ65" i="10"/>
  <c r="AF65" i="10"/>
  <c r="AB65" i="10"/>
  <c r="X65" i="10"/>
  <c r="T65" i="10"/>
  <c r="P65" i="10"/>
  <c r="L65" i="10"/>
  <c r="AR64" i="10"/>
  <c r="AN64" i="10"/>
  <c r="AJ64" i="10"/>
  <c r="AF64" i="10"/>
  <c r="AB64" i="10"/>
  <c r="X64" i="10"/>
  <c r="T64" i="10"/>
  <c r="P64" i="10"/>
  <c r="L64" i="10"/>
  <c r="AR63" i="10"/>
  <c r="AN63" i="10"/>
  <c r="AJ63" i="10"/>
  <c r="AF63" i="10"/>
  <c r="AB63" i="10"/>
  <c r="X63" i="10"/>
  <c r="T63" i="10"/>
  <c r="P63" i="10"/>
  <c r="L63" i="10"/>
  <c r="AR62" i="10"/>
  <c r="AJ62" i="10"/>
  <c r="AF62" i="10"/>
  <c r="AB62" i="10"/>
  <c r="X62" i="10"/>
  <c r="T62" i="10"/>
  <c r="L62" i="10"/>
  <c r="H62" i="10"/>
  <c r="AR61" i="10"/>
  <c r="AN61" i="10"/>
  <c r="AJ61" i="10"/>
  <c r="AF61" i="10"/>
  <c r="AB61" i="10"/>
  <c r="X61" i="10"/>
  <c r="T61" i="10"/>
  <c r="P61" i="10"/>
  <c r="L61" i="10"/>
  <c r="H61" i="10"/>
  <c r="AR55" i="10"/>
  <c r="AQ55" i="10"/>
  <c r="AN55" i="10"/>
  <c r="AM55" i="10"/>
  <c r="AJ55" i="10"/>
  <c r="AI55" i="10"/>
  <c r="AF55" i="10"/>
  <c r="AE55" i="10"/>
  <c r="AB55" i="10"/>
  <c r="AA55" i="10"/>
  <c r="X55" i="10"/>
  <c r="W55" i="10"/>
  <c r="T55" i="10"/>
  <c r="S55" i="10"/>
  <c r="P55" i="10"/>
  <c r="O55" i="10"/>
  <c r="L55" i="10"/>
  <c r="K55" i="10"/>
  <c r="H55" i="10"/>
  <c r="G55" i="10"/>
  <c r="AR54" i="10"/>
  <c r="AQ54" i="10"/>
  <c r="AN54" i="10"/>
  <c r="AM54" i="10"/>
  <c r="AJ54" i="10"/>
  <c r="AI54" i="10"/>
  <c r="AF54" i="10"/>
  <c r="AE54" i="10"/>
  <c r="AB54" i="10"/>
  <c r="AA54" i="10"/>
  <c r="X54" i="10"/>
  <c r="W54" i="10"/>
  <c r="T54" i="10"/>
  <c r="S54" i="10"/>
  <c r="P54" i="10"/>
  <c r="O54" i="10"/>
  <c r="L54" i="10"/>
  <c r="K54" i="10"/>
  <c r="H54" i="10"/>
  <c r="G54" i="10"/>
  <c r="AR53" i="10"/>
  <c r="AQ53" i="10"/>
  <c r="AN53" i="10"/>
  <c r="AM53" i="10"/>
  <c r="AJ53" i="10"/>
  <c r="AI53" i="10"/>
  <c r="AF53" i="10"/>
  <c r="AE53" i="10"/>
  <c r="AB53" i="10"/>
  <c r="AA53" i="10"/>
  <c r="X53" i="10"/>
  <c r="W53" i="10"/>
  <c r="T53" i="10"/>
  <c r="S53" i="10"/>
  <c r="P53" i="10"/>
  <c r="O53" i="10"/>
  <c r="L53" i="10"/>
  <c r="K53" i="10"/>
  <c r="H53" i="10"/>
  <c r="G53" i="10"/>
  <c r="AR52" i="10"/>
  <c r="AQ52" i="10"/>
  <c r="AN52" i="10"/>
  <c r="AM52" i="10"/>
  <c r="AJ52" i="10"/>
  <c r="AI52" i="10"/>
  <c r="AF52" i="10"/>
  <c r="AE52" i="10"/>
  <c r="AB52" i="10"/>
  <c r="AA52" i="10"/>
  <c r="X52" i="10"/>
  <c r="W52" i="10"/>
  <c r="T52" i="10"/>
  <c r="S52" i="10"/>
  <c r="P52" i="10"/>
  <c r="O52" i="10"/>
  <c r="L52" i="10"/>
  <c r="K52" i="10"/>
  <c r="H52" i="10"/>
  <c r="G52" i="10"/>
  <c r="AR51" i="10"/>
  <c r="AQ51" i="10"/>
  <c r="AN51" i="10"/>
  <c r="AM51" i="10"/>
  <c r="AJ51" i="10"/>
  <c r="AI51" i="10"/>
  <c r="AF51" i="10"/>
  <c r="AE51" i="10"/>
  <c r="AB51" i="10"/>
  <c r="AA51" i="10"/>
  <c r="X51" i="10"/>
  <c r="W51" i="10"/>
  <c r="T51" i="10"/>
  <c r="S51" i="10"/>
  <c r="P51" i="10"/>
  <c r="O51" i="10"/>
  <c r="L51" i="10"/>
  <c r="K51" i="10"/>
  <c r="H51" i="10"/>
  <c r="G51" i="10"/>
  <c r="AR50" i="10"/>
  <c r="AQ50" i="10"/>
  <c r="AN50" i="10"/>
  <c r="AM50" i="10"/>
  <c r="AJ50" i="10"/>
  <c r="AI50" i="10"/>
  <c r="AF50" i="10"/>
  <c r="AE50" i="10"/>
  <c r="AB50" i="10"/>
  <c r="AA50" i="10"/>
  <c r="X50" i="10"/>
  <c r="W50" i="10"/>
  <c r="T50" i="10"/>
  <c r="S50" i="10"/>
  <c r="P50" i="10"/>
  <c r="O50" i="10"/>
  <c r="L50" i="10"/>
  <c r="K50" i="10"/>
  <c r="H50" i="10"/>
  <c r="G50" i="10"/>
  <c r="AR49" i="10"/>
  <c r="AQ49" i="10"/>
  <c r="AN49" i="10"/>
  <c r="AM49" i="10"/>
  <c r="AJ49" i="10"/>
  <c r="AI49" i="10"/>
  <c r="AF49" i="10"/>
  <c r="AE49" i="10"/>
  <c r="AB49" i="10"/>
  <c r="AA49" i="10"/>
  <c r="X49" i="10"/>
  <c r="W49" i="10"/>
  <c r="T49" i="10"/>
  <c r="S49" i="10"/>
  <c r="P49" i="10"/>
  <c r="O49" i="10"/>
  <c r="L49" i="10"/>
  <c r="K49" i="10"/>
  <c r="H49" i="10"/>
  <c r="G49" i="10"/>
  <c r="AQ48" i="10"/>
  <c r="AR48" i="10" s="1"/>
  <c r="AN48" i="10"/>
  <c r="AM48" i="10"/>
  <c r="AI48" i="10"/>
  <c r="AJ48" i="10" s="1"/>
  <c r="AE48" i="10"/>
  <c r="AF48" i="10" s="1"/>
  <c r="AA48" i="10"/>
  <c r="AB48" i="10" s="1"/>
  <c r="W48" i="10"/>
  <c r="X48" i="10" s="1"/>
  <c r="S48" i="10"/>
  <c r="T48" i="10" s="1"/>
  <c r="O48" i="10"/>
  <c r="P48" i="10" s="1"/>
  <c r="K48" i="10"/>
  <c r="L48" i="10" s="1"/>
  <c r="G48" i="10"/>
  <c r="H48" i="10" s="1"/>
  <c r="AQ47" i="10"/>
  <c r="AR47" i="10" s="1"/>
  <c r="AM47" i="10"/>
  <c r="AN47" i="10" s="1"/>
  <c r="AJ47" i="10"/>
  <c r="AI47" i="10"/>
  <c r="AE47" i="10"/>
  <c r="AF47" i="10" s="1"/>
  <c r="AA47" i="10"/>
  <c r="AB47" i="10" s="1"/>
  <c r="W47" i="10"/>
  <c r="X47" i="10" s="1"/>
  <c r="S47" i="10"/>
  <c r="T47" i="10" s="1"/>
  <c r="O47" i="10"/>
  <c r="P47" i="10" s="1"/>
  <c r="K47" i="10"/>
  <c r="L47" i="10" s="1"/>
  <c r="H47" i="10"/>
  <c r="G47" i="10"/>
  <c r="AR46" i="10"/>
  <c r="AQ46" i="10"/>
  <c r="AN46" i="10"/>
  <c r="AM46" i="10"/>
  <c r="AJ46" i="10"/>
  <c r="AI46" i="10"/>
  <c r="AF46" i="10"/>
  <c r="AE46" i="10"/>
  <c r="AB46" i="10"/>
  <c r="AA46" i="10"/>
  <c r="X46" i="10"/>
  <c r="W46" i="10"/>
  <c r="T46" i="10"/>
  <c r="S46" i="10"/>
  <c r="P46" i="10"/>
  <c r="O46" i="10"/>
  <c r="L46" i="10"/>
  <c r="K46" i="10"/>
  <c r="H46" i="10"/>
  <c r="G46" i="10"/>
  <c r="AP45" i="10"/>
  <c r="AL45" i="10"/>
  <c r="AH45" i="10"/>
  <c r="AD45" i="10"/>
  <c r="Z45" i="10"/>
  <c r="V45" i="10"/>
  <c r="R45" i="10"/>
  <c r="N45" i="10"/>
  <c r="J45" i="10"/>
  <c r="F45" i="10"/>
  <c r="G43" i="10"/>
  <c r="H43" i="10" s="1"/>
  <c r="I43" i="10" s="1"/>
  <c r="J43" i="10" s="1"/>
  <c r="D43" i="10"/>
  <c r="E43" i="10" s="1"/>
  <c r="C40" i="10"/>
  <c r="B40" i="10"/>
  <c r="C39" i="10"/>
  <c r="B39" i="10"/>
  <c r="C38" i="10"/>
  <c r="B38" i="10"/>
  <c r="C37" i="10"/>
  <c r="B37" i="10"/>
  <c r="C36" i="10"/>
  <c r="B36" i="10"/>
  <c r="C35" i="10"/>
  <c r="B35" i="10"/>
  <c r="C34" i="10"/>
  <c r="B34" i="10"/>
  <c r="C33" i="10"/>
  <c r="B33" i="10"/>
  <c r="C32" i="10"/>
  <c r="B32" i="10"/>
  <c r="C31" i="10"/>
  <c r="B31" i="10"/>
  <c r="G142" i="10" s="1"/>
  <c r="B28" i="10"/>
  <c r="B26" i="10"/>
  <c r="C128" i="9"/>
  <c r="E105" i="9"/>
  <c r="E104" i="9"/>
  <c r="E103" i="9"/>
  <c r="E102" i="9"/>
  <c r="E101" i="9"/>
  <c r="AR85" i="9"/>
  <c r="AN85" i="9"/>
  <c r="AJ85" i="9"/>
  <c r="AF85" i="9"/>
  <c r="AB85" i="9"/>
  <c r="X85" i="9"/>
  <c r="T85" i="9"/>
  <c r="P85" i="9"/>
  <c r="L85" i="9"/>
  <c r="H85" i="9"/>
  <c r="AR84" i="9"/>
  <c r="AN84" i="9"/>
  <c r="AJ84" i="9"/>
  <c r="AF84" i="9"/>
  <c r="AB84" i="9"/>
  <c r="X84" i="9"/>
  <c r="T84" i="9"/>
  <c r="P84" i="9"/>
  <c r="L84" i="9"/>
  <c r="H84" i="9"/>
  <c r="AR83" i="9"/>
  <c r="AN83" i="9"/>
  <c r="AJ83" i="9"/>
  <c r="AF83" i="9"/>
  <c r="AB83" i="9"/>
  <c r="X83" i="9"/>
  <c r="T83" i="9"/>
  <c r="P83" i="9"/>
  <c r="L83" i="9"/>
  <c r="H83" i="9"/>
  <c r="AR82" i="9"/>
  <c r="AN82" i="9"/>
  <c r="AJ82" i="9"/>
  <c r="AF82" i="9"/>
  <c r="AB82" i="9"/>
  <c r="X82" i="9"/>
  <c r="T82" i="9"/>
  <c r="P82" i="9"/>
  <c r="L82" i="9"/>
  <c r="H82" i="9"/>
  <c r="AR81" i="9"/>
  <c r="AN81" i="9"/>
  <c r="AJ81" i="9"/>
  <c r="AF81" i="9"/>
  <c r="AB81" i="9"/>
  <c r="X81" i="9"/>
  <c r="T81" i="9"/>
  <c r="P81" i="9"/>
  <c r="L81" i="9"/>
  <c r="H81" i="9"/>
  <c r="AR80" i="9"/>
  <c r="AN80" i="9"/>
  <c r="AJ80" i="9"/>
  <c r="AF80" i="9"/>
  <c r="AB80" i="9"/>
  <c r="X80" i="9"/>
  <c r="T80" i="9"/>
  <c r="P80" i="9"/>
  <c r="L80" i="9"/>
  <c r="H80" i="9"/>
  <c r="AR79" i="9"/>
  <c r="AN79" i="9"/>
  <c r="AJ79" i="9"/>
  <c r="AF79" i="9"/>
  <c r="AB79" i="9"/>
  <c r="X79" i="9"/>
  <c r="T79" i="9"/>
  <c r="P79" i="9"/>
  <c r="L79" i="9"/>
  <c r="H79" i="9"/>
  <c r="AR78" i="9"/>
  <c r="AN78" i="9"/>
  <c r="AJ78" i="9"/>
  <c r="AF78" i="9"/>
  <c r="AB78" i="9"/>
  <c r="X78" i="9"/>
  <c r="T78" i="9"/>
  <c r="P78" i="9"/>
  <c r="L78" i="9"/>
  <c r="H78" i="9"/>
  <c r="AR77" i="9"/>
  <c r="AJ77" i="9"/>
  <c r="AF77" i="9"/>
  <c r="AB77" i="9"/>
  <c r="X77" i="9"/>
  <c r="P77" i="9"/>
  <c r="L77" i="9"/>
  <c r="H77" i="9"/>
  <c r="AR76" i="9"/>
  <c r="AN76" i="9"/>
  <c r="AJ76" i="9"/>
  <c r="AF76" i="9"/>
  <c r="AB76" i="9"/>
  <c r="X76" i="9"/>
  <c r="T76" i="9"/>
  <c r="P76" i="9"/>
  <c r="L76" i="9"/>
  <c r="H76" i="9"/>
  <c r="AR70" i="9"/>
  <c r="AN70" i="9"/>
  <c r="AJ70" i="9"/>
  <c r="AF70" i="9"/>
  <c r="AB70" i="9"/>
  <c r="X70" i="9"/>
  <c r="T70" i="9"/>
  <c r="P70" i="9"/>
  <c r="L70" i="9"/>
  <c r="AR69" i="9"/>
  <c r="AN69" i="9"/>
  <c r="AJ69" i="9"/>
  <c r="AF69" i="9"/>
  <c r="AB69" i="9"/>
  <c r="X69" i="9"/>
  <c r="T69" i="9"/>
  <c r="P69" i="9"/>
  <c r="L69" i="9"/>
  <c r="AR68" i="9"/>
  <c r="AN68" i="9"/>
  <c r="AJ68" i="9"/>
  <c r="AF68" i="9"/>
  <c r="AB68" i="9"/>
  <c r="X68" i="9"/>
  <c r="T68" i="9"/>
  <c r="P68" i="9"/>
  <c r="L68" i="9"/>
  <c r="AR67" i="9"/>
  <c r="AN67" i="9"/>
  <c r="AJ67" i="9"/>
  <c r="AF67" i="9"/>
  <c r="AB67" i="9"/>
  <c r="X67" i="9"/>
  <c r="T67" i="9"/>
  <c r="P67" i="9"/>
  <c r="L67" i="9"/>
  <c r="AR66" i="9"/>
  <c r="AN66" i="9"/>
  <c r="AJ66" i="9"/>
  <c r="AF66" i="9"/>
  <c r="AB66" i="9"/>
  <c r="X66" i="9"/>
  <c r="T66" i="9"/>
  <c r="P66" i="9"/>
  <c r="L66" i="9"/>
  <c r="AR65" i="9"/>
  <c r="AN65" i="9"/>
  <c r="AJ65" i="9"/>
  <c r="AF65" i="9"/>
  <c r="AB65" i="9"/>
  <c r="X65" i="9"/>
  <c r="T65" i="9"/>
  <c r="P65" i="9"/>
  <c r="L65" i="9"/>
  <c r="AR64" i="9"/>
  <c r="AN64" i="9"/>
  <c r="AJ64" i="9"/>
  <c r="AF64" i="9"/>
  <c r="AB64" i="9"/>
  <c r="X64" i="9"/>
  <c r="T64" i="9"/>
  <c r="P64" i="9"/>
  <c r="L64" i="9"/>
  <c r="AR63" i="9"/>
  <c r="AN63" i="9"/>
  <c r="AJ63" i="9"/>
  <c r="AF63" i="9"/>
  <c r="AB63" i="9"/>
  <c r="X63" i="9"/>
  <c r="T63" i="9"/>
  <c r="P63" i="9"/>
  <c r="L63" i="9"/>
  <c r="AN62" i="9"/>
  <c r="AJ62" i="9"/>
  <c r="AF62" i="9"/>
  <c r="AB62" i="9"/>
  <c r="X62" i="9"/>
  <c r="T62" i="9"/>
  <c r="L62" i="9"/>
  <c r="H62" i="9"/>
  <c r="AR61" i="9"/>
  <c r="AN61" i="9"/>
  <c r="AJ61" i="9"/>
  <c r="AF61" i="9"/>
  <c r="AB61" i="9"/>
  <c r="X61" i="9"/>
  <c r="T61" i="9"/>
  <c r="P61" i="9"/>
  <c r="L61" i="9"/>
  <c r="H61" i="9"/>
  <c r="AR55" i="9"/>
  <c r="AQ55" i="9"/>
  <c r="AN55" i="9"/>
  <c r="AM55" i="9"/>
  <c r="AJ55" i="9"/>
  <c r="AI55" i="9"/>
  <c r="AF55" i="9"/>
  <c r="AE55" i="9"/>
  <c r="AB55" i="9"/>
  <c r="AA55" i="9"/>
  <c r="X55" i="9"/>
  <c r="W55" i="9"/>
  <c r="T55" i="9"/>
  <c r="S55" i="9"/>
  <c r="P55" i="9"/>
  <c r="O55" i="9"/>
  <c r="L55" i="9"/>
  <c r="K55" i="9"/>
  <c r="H55" i="9"/>
  <c r="G55" i="9"/>
  <c r="AR54" i="9"/>
  <c r="AQ54" i="9"/>
  <c r="AN54" i="9"/>
  <c r="AM54" i="9"/>
  <c r="AJ54" i="9"/>
  <c r="AI54" i="9"/>
  <c r="AF54" i="9"/>
  <c r="AE54" i="9"/>
  <c r="AB54" i="9"/>
  <c r="AA54" i="9"/>
  <c r="X54" i="9"/>
  <c r="W54" i="9"/>
  <c r="T54" i="9"/>
  <c r="S54" i="9"/>
  <c r="P54" i="9"/>
  <c r="O54" i="9"/>
  <c r="L54" i="9"/>
  <c r="K54" i="9"/>
  <c r="H54" i="9"/>
  <c r="G54" i="9"/>
  <c r="AR53" i="9"/>
  <c r="AQ53" i="9"/>
  <c r="AN53" i="9"/>
  <c r="AM53" i="9"/>
  <c r="AJ53" i="9"/>
  <c r="AI53" i="9"/>
  <c r="AF53" i="9"/>
  <c r="AE53" i="9"/>
  <c r="AB53" i="9"/>
  <c r="AA53" i="9"/>
  <c r="X53" i="9"/>
  <c r="W53" i="9"/>
  <c r="T53" i="9"/>
  <c r="S53" i="9"/>
  <c r="P53" i="9"/>
  <c r="O53" i="9"/>
  <c r="L53" i="9"/>
  <c r="K53" i="9"/>
  <c r="H53" i="9"/>
  <c r="G53" i="9"/>
  <c r="AR52" i="9"/>
  <c r="AQ52" i="9"/>
  <c r="AN52" i="9"/>
  <c r="AM52" i="9"/>
  <c r="AJ52" i="9"/>
  <c r="AI52" i="9"/>
  <c r="AF52" i="9"/>
  <c r="AE52" i="9"/>
  <c r="AB52" i="9"/>
  <c r="AA52" i="9"/>
  <c r="X52" i="9"/>
  <c r="W52" i="9"/>
  <c r="T52" i="9"/>
  <c r="S52" i="9"/>
  <c r="P52" i="9"/>
  <c r="O52" i="9"/>
  <c r="L52" i="9"/>
  <c r="K52" i="9"/>
  <c r="H52" i="9"/>
  <c r="G52" i="9"/>
  <c r="AR51" i="9"/>
  <c r="AQ51" i="9"/>
  <c r="AN51" i="9"/>
  <c r="AM51" i="9"/>
  <c r="AJ51" i="9"/>
  <c r="AI51" i="9"/>
  <c r="AF51" i="9"/>
  <c r="AE51" i="9"/>
  <c r="AB51" i="9"/>
  <c r="AA51" i="9"/>
  <c r="X51" i="9"/>
  <c r="W51" i="9"/>
  <c r="T51" i="9"/>
  <c r="S51" i="9"/>
  <c r="P51" i="9"/>
  <c r="O51" i="9"/>
  <c r="L51" i="9"/>
  <c r="K51" i="9"/>
  <c r="H51" i="9"/>
  <c r="G51" i="9"/>
  <c r="AR50" i="9"/>
  <c r="AQ50" i="9"/>
  <c r="AN50" i="9"/>
  <c r="AM50" i="9"/>
  <c r="AJ50" i="9"/>
  <c r="AI50" i="9"/>
  <c r="AF50" i="9"/>
  <c r="AE50" i="9"/>
  <c r="AB50" i="9"/>
  <c r="AA50" i="9"/>
  <c r="X50" i="9"/>
  <c r="W50" i="9"/>
  <c r="T50" i="9"/>
  <c r="S50" i="9"/>
  <c r="P50" i="9"/>
  <c r="O50" i="9"/>
  <c r="L50" i="9"/>
  <c r="K50" i="9"/>
  <c r="H50" i="9"/>
  <c r="G50" i="9"/>
  <c r="AR49" i="9"/>
  <c r="AQ49" i="9"/>
  <c r="AN49" i="9"/>
  <c r="AM49" i="9"/>
  <c r="AJ49" i="9"/>
  <c r="AI49" i="9"/>
  <c r="AF49" i="9"/>
  <c r="AE49" i="9"/>
  <c r="AB49" i="9"/>
  <c r="AA49" i="9"/>
  <c r="X49" i="9"/>
  <c r="W49" i="9"/>
  <c r="T49" i="9"/>
  <c r="S49" i="9"/>
  <c r="P49" i="9"/>
  <c r="O49" i="9"/>
  <c r="L49" i="9"/>
  <c r="K49" i="9"/>
  <c r="H49" i="9"/>
  <c r="G49" i="9"/>
  <c r="AR48" i="9"/>
  <c r="AQ48" i="9"/>
  <c r="AM48" i="9"/>
  <c r="AN48" i="9" s="1"/>
  <c r="AI48" i="9"/>
  <c r="AJ48" i="9" s="1"/>
  <c r="AE48" i="9"/>
  <c r="AF48" i="9" s="1"/>
  <c r="AA48" i="9"/>
  <c r="AB48" i="9" s="1"/>
  <c r="W48" i="9"/>
  <c r="X48" i="9" s="1"/>
  <c r="S48" i="9"/>
  <c r="T48" i="9" s="1"/>
  <c r="O48" i="9"/>
  <c r="P48" i="9" s="1"/>
  <c r="K48" i="9"/>
  <c r="L48" i="9" s="1"/>
  <c r="G48" i="9"/>
  <c r="H48" i="9" s="1"/>
  <c r="AQ47" i="9"/>
  <c r="AR47" i="9" s="1"/>
  <c r="AM47" i="9"/>
  <c r="AN47" i="9" s="1"/>
  <c r="AI47" i="9"/>
  <c r="AJ47" i="9" s="1"/>
  <c r="AE47" i="9"/>
  <c r="AF47" i="9" s="1"/>
  <c r="AA47" i="9"/>
  <c r="AB47" i="9" s="1"/>
  <c r="W47" i="9"/>
  <c r="X47" i="9" s="1"/>
  <c r="S47" i="9"/>
  <c r="T47" i="9" s="1"/>
  <c r="O47" i="9"/>
  <c r="P47" i="9" s="1"/>
  <c r="K47" i="9"/>
  <c r="L47" i="9" s="1"/>
  <c r="G47" i="9"/>
  <c r="H47" i="9" s="1"/>
  <c r="AR46" i="9"/>
  <c r="AQ46" i="9"/>
  <c r="AN46" i="9"/>
  <c r="AM46" i="9"/>
  <c r="AJ46" i="9"/>
  <c r="AI46" i="9"/>
  <c r="AF46" i="9"/>
  <c r="AE46" i="9"/>
  <c r="AB46" i="9"/>
  <c r="AA46" i="9"/>
  <c r="X46" i="9"/>
  <c r="W46" i="9"/>
  <c r="T46" i="9"/>
  <c r="S46" i="9"/>
  <c r="P46" i="9"/>
  <c r="O46" i="9"/>
  <c r="L46" i="9"/>
  <c r="K46" i="9"/>
  <c r="H46" i="9"/>
  <c r="G46" i="9"/>
  <c r="AP45" i="9"/>
  <c r="AL45" i="9"/>
  <c r="AH45" i="9"/>
  <c r="AD45" i="9"/>
  <c r="Z45" i="9"/>
  <c r="V45" i="9"/>
  <c r="R45" i="9"/>
  <c r="N45" i="9"/>
  <c r="J45" i="9"/>
  <c r="F45" i="9"/>
  <c r="G43" i="9"/>
  <c r="K43" i="9" s="1"/>
  <c r="O43" i="9" s="1"/>
  <c r="D43" i="9"/>
  <c r="E43" i="9" s="1"/>
  <c r="F43" i="9" s="1"/>
  <c r="C40" i="9"/>
  <c r="B40" i="9"/>
  <c r="C39" i="9"/>
  <c r="B39" i="9"/>
  <c r="C38" i="9"/>
  <c r="B38" i="9"/>
  <c r="C37" i="9"/>
  <c r="B37" i="9"/>
  <c r="C36" i="9"/>
  <c r="B36" i="9"/>
  <c r="C35" i="9"/>
  <c r="B35" i="9"/>
  <c r="C34" i="9"/>
  <c r="B34" i="9"/>
  <c r="C33" i="9"/>
  <c r="B33" i="9"/>
  <c r="C32" i="9"/>
  <c r="B32" i="9"/>
  <c r="C31" i="9"/>
  <c r="B31" i="9"/>
  <c r="G142" i="9" s="1"/>
  <c r="B28" i="9"/>
  <c r="B26" i="9"/>
  <c r="C128" i="8"/>
  <c r="E105" i="8"/>
  <c r="E104" i="8"/>
  <c r="E103" i="8"/>
  <c r="E102" i="8"/>
  <c r="E101" i="8"/>
  <c r="AR85" i="8"/>
  <c r="AN85" i="8"/>
  <c r="AJ85" i="8"/>
  <c r="AF85" i="8"/>
  <c r="AB85" i="8"/>
  <c r="X85" i="8"/>
  <c r="T85" i="8"/>
  <c r="P85" i="8"/>
  <c r="L85" i="8"/>
  <c r="H85" i="8"/>
  <c r="AR84" i="8"/>
  <c r="AN84" i="8"/>
  <c r="AJ84" i="8"/>
  <c r="AF84" i="8"/>
  <c r="AB84" i="8"/>
  <c r="X84" i="8"/>
  <c r="T84" i="8"/>
  <c r="P84" i="8"/>
  <c r="L84" i="8"/>
  <c r="H84" i="8"/>
  <c r="AR83" i="8"/>
  <c r="AN83" i="8"/>
  <c r="AJ83" i="8"/>
  <c r="AF83" i="8"/>
  <c r="AB83" i="8"/>
  <c r="X83" i="8"/>
  <c r="T83" i="8"/>
  <c r="P83" i="8"/>
  <c r="L83" i="8"/>
  <c r="H83" i="8"/>
  <c r="AR82" i="8"/>
  <c r="AN82" i="8"/>
  <c r="AJ82" i="8"/>
  <c r="AF82" i="8"/>
  <c r="AB82" i="8"/>
  <c r="X82" i="8"/>
  <c r="T82" i="8"/>
  <c r="P82" i="8"/>
  <c r="L82" i="8"/>
  <c r="H82" i="8"/>
  <c r="AR81" i="8"/>
  <c r="AN81" i="8"/>
  <c r="AJ81" i="8"/>
  <c r="AF81" i="8"/>
  <c r="AB81" i="8"/>
  <c r="X81" i="8"/>
  <c r="T81" i="8"/>
  <c r="P81" i="8"/>
  <c r="L81" i="8"/>
  <c r="H81" i="8"/>
  <c r="AR80" i="8"/>
  <c r="AN80" i="8"/>
  <c r="AJ80" i="8"/>
  <c r="AF80" i="8"/>
  <c r="AB80" i="8"/>
  <c r="X80" i="8"/>
  <c r="T80" i="8"/>
  <c r="P80" i="8"/>
  <c r="L80" i="8"/>
  <c r="H80" i="8"/>
  <c r="AR79" i="8"/>
  <c r="AN79" i="8"/>
  <c r="AJ79" i="8"/>
  <c r="AF79" i="8"/>
  <c r="AB79" i="8"/>
  <c r="X79" i="8"/>
  <c r="T79" i="8"/>
  <c r="P79" i="8"/>
  <c r="L79" i="8"/>
  <c r="H79" i="8"/>
  <c r="AR78" i="8"/>
  <c r="AN78" i="8"/>
  <c r="AJ78" i="8"/>
  <c r="AF78" i="8"/>
  <c r="AB78" i="8"/>
  <c r="X78" i="8"/>
  <c r="T78" i="8"/>
  <c r="P78" i="8"/>
  <c r="L78" i="8"/>
  <c r="H78" i="8"/>
  <c r="AR77" i="8"/>
  <c r="AN77" i="8"/>
  <c r="AJ77" i="8"/>
  <c r="AF77" i="8"/>
  <c r="AB77" i="8"/>
  <c r="X77" i="8"/>
  <c r="T77" i="8"/>
  <c r="P77" i="8"/>
  <c r="L77" i="8"/>
  <c r="H77" i="8"/>
  <c r="AR76" i="8"/>
  <c r="AN76" i="8"/>
  <c r="AJ76" i="8"/>
  <c r="AF76" i="8"/>
  <c r="AB76" i="8"/>
  <c r="X76" i="8"/>
  <c r="T76" i="8"/>
  <c r="P76" i="8"/>
  <c r="L76" i="8"/>
  <c r="H76" i="8"/>
  <c r="AR70" i="8"/>
  <c r="AN70" i="8"/>
  <c r="AJ70" i="8"/>
  <c r="AF70" i="8"/>
  <c r="AB70" i="8"/>
  <c r="X70" i="8"/>
  <c r="T70" i="8"/>
  <c r="P70" i="8"/>
  <c r="L70" i="8"/>
  <c r="AR69" i="8"/>
  <c r="AN69" i="8"/>
  <c r="AJ69" i="8"/>
  <c r="AF69" i="8"/>
  <c r="AB69" i="8"/>
  <c r="X69" i="8"/>
  <c r="T69" i="8"/>
  <c r="P69" i="8"/>
  <c r="L69" i="8"/>
  <c r="AR68" i="8"/>
  <c r="AN68" i="8"/>
  <c r="AJ68" i="8"/>
  <c r="AF68" i="8"/>
  <c r="AB68" i="8"/>
  <c r="X68" i="8"/>
  <c r="T68" i="8"/>
  <c r="P68" i="8"/>
  <c r="L68" i="8"/>
  <c r="AR67" i="8"/>
  <c r="AN67" i="8"/>
  <c r="AJ67" i="8"/>
  <c r="AF67" i="8"/>
  <c r="AB67" i="8"/>
  <c r="X67" i="8"/>
  <c r="T67" i="8"/>
  <c r="P67" i="8"/>
  <c r="L67" i="8"/>
  <c r="AR66" i="8"/>
  <c r="AN66" i="8"/>
  <c r="AJ66" i="8"/>
  <c r="AF66" i="8"/>
  <c r="AB66" i="8"/>
  <c r="X66" i="8"/>
  <c r="T66" i="8"/>
  <c r="P66" i="8"/>
  <c r="L66" i="8"/>
  <c r="AR65" i="8"/>
  <c r="AN65" i="8"/>
  <c r="AJ65" i="8"/>
  <c r="AF65" i="8"/>
  <c r="AB65" i="8"/>
  <c r="X65" i="8"/>
  <c r="T65" i="8"/>
  <c r="P65" i="8"/>
  <c r="L65" i="8"/>
  <c r="AR64" i="8"/>
  <c r="AN64" i="8"/>
  <c r="AJ64" i="8"/>
  <c r="AF64" i="8"/>
  <c r="AB64" i="8"/>
  <c r="X64" i="8"/>
  <c r="T64" i="8"/>
  <c r="P64" i="8"/>
  <c r="L64" i="8"/>
  <c r="AR63" i="8"/>
  <c r="AN63" i="8"/>
  <c r="AJ63" i="8"/>
  <c r="AF63" i="8"/>
  <c r="AB63" i="8"/>
  <c r="X63" i="8"/>
  <c r="T63" i="8"/>
  <c r="P63" i="8"/>
  <c r="L63" i="8"/>
  <c r="AR62" i="8"/>
  <c r="AN62" i="8"/>
  <c r="AJ62" i="8"/>
  <c r="AF62" i="8"/>
  <c r="AB62" i="8"/>
  <c r="X62" i="8"/>
  <c r="T62" i="8"/>
  <c r="P62" i="8"/>
  <c r="L62" i="8"/>
  <c r="H62" i="8"/>
  <c r="AR61" i="8"/>
  <c r="AN61" i="8"/>
  <c r="AJ61" i="8"/>
  <c r="AF61" i="8"/>
  <c r="AB61" i="8"/>
  <c r="X61" i="8"/>
  <c r="T61" i="8"/>
  <c r="P61" i="8"/>
  <c r="L61" i="8"/>
  <c r="H61" i="8"/>
  <c r="AR55" i="8"/>
  <c r="AQ55" i="8"/>
  <c r="AN55" i="8"/>
  <c r="AM55" i="8"/>
  <c r="AJ55" i="8"/>
  <c r="AI55" i="8"/>
  <c r="AF55" i="8"/>
  <c r="AE55" i="8"/>
  <c r="AB55" i="8"/>
  <c r="AA55" i="8"/>
  <c r="X55" i="8"/>
  <c r="W55" i="8"/>
  <c r="T55" i="8"/>
  <c r="S55" i="8"/>
  <c r="P55" i="8"/>
  <c r="O55" i="8"/>
  <c r="L55" i="8"/>
  <c r="K55" i="8"/>
  <c r="H55" i="8"/>
  <c r="G55" i="8"/>
  <c r="AR54" i="8"/>
  <c r="AQ54" i="8"/>
  <c r="AN54" i="8"/>
  <c r="AM54" i="8"/>
  <c r="AJ54" i="8"/>
  <c r="AI54" i="8"/>
  <c r="AF54" i="8"/>
  <c r="AE54" i="8"/>
  <c r="AB54" i="8"/>
  <c r="AA54" i="8"/>
  <c r="X54" i="8"/>
  <c r="W54" i="8"/>
  <c r="T54" i="8"/>
  <c r="S54" i="8"/>
  <c r="P54" i="8"/>
  <c r="O54" i="8"/>
  <c r="L54" i="8"/>
  <c r="K54" i="8"/>
  <c r="H54" i="8"/>
  <c r="G54" i="8"/>
  <c r="AR53" i="8"/>
  <c r="AQ53" i="8"/>
  <c r="AN53" i="8"/>
  <c r="AM53" i="8"/>
  <c r="AJ53" i="8"/>
  <c r="AI53" i="8"/>
  <c r="AF53" i="8"/>
  <c r="AE53" i="8"/>
  <c r="AB53" i="8"/>
  <c r="AA53" i="8"/>
  <c r="X53" i="8"/>
  <c r="W53" i="8"/>
  <c r="T53" i="8"/>
  <c r="S53" i="8"/>
  <c r="P53" i="8"/>
  <c r="O53" i="8"/>
  <c r="L53" i="8"/>
  <c r="K53" i="8"/>
  <c r="H53" i="8"/>
  <c r="G53" i="8"/>
  <c r="AR52" i="8"/>
  <c r="AQ52" i="8"/>
  <c r="AN52" i="8"/>
  <c r="AM52" i="8"/>
  <c r="AJ52" i="8"/>
  <c r="AI52" i="8"/>
  <c r="AF52" i="8"/>
  <c r="AE52" i="8"/>
  <c r="AB52" i="8"/>
  <c r="AA52" i="8"/>
  <c r="X52" i="8"/>
  <c r="W52" i="8"/>
  <c r="T52" i="8"/>
  <c r="S52" i="8"/>
  <c r="P52" i="8"/>
  <c r="O52" i="8"/>
  <c r="L52" i="8"/>
  <c r="K52" i="8"/>
  <c r="H52" i="8"/>
  <c r="G52" i="8"/>
  <c r="AR51" i="8"/>
  <c r="AQ51" i="8"/>
  <c r="AN51" i="8"/>
  <c r="AM51" i="8"/>
  <c r="AJ51" i="8"/>
  <c r="AI51" i="8"/>
  <c r="AF51" i="8"/>
  <c r="AE51" i="8"/>
  <c r="AB51" i="8"/>
  <c r="AA51" i="8"/>
  <c r="X51" i="8"/>
  <c r="W51" i="8"/>
  <c r="T51" i="8"/>
  <c r="S51" i="8"/>
  <c r="P51" i="8"/>
  <c r="O51" i="8"/>
  <c r="L51" i="8"/>
  <c r="K51" i="8"/>
  <c r="H51" i="8"/>
  <c r="G51" i="8"/>
  <c r="AR50" i="8"/>
  <c r="AQ50" i="8"/>
  <c r="AN50" i="8"/>
  <c r="AM50" i="8"/>
  <c r="AJ50" i="8"/>
  <c r="AI50" i="8"/>
  <c r="AF50" i="8"/>
  <c r="AE50" i="8"/>
  <c r="AB50" i="8"/>
  <c r="AA50" i="8"/>
  <c r="X50" i="8"/>
  <c r="W50" i="8"/>
  <c r="T50" i="8"/>
  <c r="S50" i="8"/>
  <c r="P50" i="8"/>
  <c r="O50" i="8"/>
  <c r="L50" i="8"/>
  <c r="K50" i="8"/>
  <c r="H50" i="8"/>
  <c r="G50" i="8"/>
  <c r="AR49" i="8"/>
  <c r="AQ49" i="8"/>
  <c r="AN49" i="8"/>
  <c r="AM49" i="8"/>
  <c r="AJ49" i="8"/>
  <c r="AI49" i="8"/>
  <c r="AF49" i="8"/>
  <c r="AE49" i="8"/>
  <c r="AB49" i="8"/>
  <c r="AA49" i="8"/>
  <c r="X49" i="8"/>
  <c r="W49" i="8"/>
  <c r="T49" i="8"/>
  <c r="S49" i="8"/>
  <c r="P49" i="8"/>
  <c r="O49" i="8"/>
  <c r="L49" i="8"/>
  <c r="K49" i="8"/>
  <c r="H49" i="8"/>
  <c r="G49" i="8"/>
  <c r="AQ48" i="8"/>
  <c r="AR48" i="8" s="1"/>
  <c r="AM48" i="8"/>
  <c r="AN48" i="8" s="1"/>
  <c r="AI48" i="8"/>
  <c r="AJ48" i="8" s="1"/>
  <c r="AE48" i="8"/>
  <c r="AF48" i="8" s="1"/>
  <c r="AB48" i="8"/>
  <c r="AA48" i="8"/>
  <c r="W48" i="8"/>
  <c r="X48" i="8" s="1"/>
  <c r="S48" i="8"/>
  <c r="T48" i="8" s="1"/>
  <c r="O48" i="8"/>
  <c r="P48" i="8" s="1"/>
  <c r="K48" i="8"/>
  <c r="L48" i="8" s="1"/>
  <c r="G48" i="8"/>
  <c r="H48" i="8" s="1"/>
  <c r="AQ47" i="8"/>
  <c r="AR47" i="8" s="1"/>
  <c r="AM47" i="8"/>
  <c r="AN47" i="8" s="1"/>
  <c r="AI47" i="8"/>
  <c r="AJ47" i="8" s="1"/>
  <c r="AE47" i="8"/>
  <c r="AF47" i="8" s="1"/>
  <c r="AA47" i="8"/>
  <c r="AB47" i="8" s="1"/>
  <c r="W47" i="8"/>
  <c r="X47" i="8" s="1"/>
  <c r="S47" i="8"/>
  <c r="T47" i="8" s="1"/>
  <c r="O47" i="8"/>
  <c r="P47" i="8" s="1"/>
  <c r="K47" i="8"/>
  <c r="L47" i="8" s="1"/>
  <c r="G47" i="8"/>
  <c r="H47" i="8" s="1"/>
  <c r="AR46" i="8"/>
  <c r="AQ46" i="8"/>
  <c r="AN46" i="8"/>
  <c r="AM46" i="8"/>
  <c r="AJ46" i="8"/>
  <c r="AI46" i="8"/>
  <c r="AF46" i="8"/>
  <c r="AE46" i="8"/>
  <c r="AB46" i="8"/>
  <c r="AA46" i="8"/>
  <c r="X46" i="8"/>
  <c r="W46" i="8"/>
  <c r="T46" i="8"/>
  <c r="S46" i="8"/>
  <c r="P46" i="8"/>
  <c r="O46" i="8"/>
  <c r="L46" i="8"/>
  <c r="K46" i="8"/>
  <c r="H46" i="8"/>
  <c r="G46" i="8"/>
  <c r="AP45" i="8"/>
  <c r="AL45" i="8"/>
  <c r="AH45" i="8"/>
  <c r="AD45" i="8"/>
  <c r="Z45" i="8"/>
  <c r="V45" i="8"/>
  <c r="R45" i="8"/>
  <c r="N45" i="8"/>
  <c r="J45" i="8"/>
  <c r="F45" i="8"/>
  <c r="G43" i="8"/>
  <c r="H43" i="8" s="1"/>
  <c r="I43" i="8" s="1"/>
  <c r="J43" i="8" s="1"/>
  <c r="D43" i="8"/>
  <c r="E43" i="8" s="1"/>
  <c r="C40" i="8"/>
  <c r="B40" i="8"/>
  <c r="C39" i="8"/>
  <c r="B39" i="8"/>
  <c r="C38" i="8"/>
  <c r="B38" i="8"/>
  <c r="C37" i="8"/>
  <c r="B37" i="8"/>
  <c r="C36" i="8"/>
  <c r="B36" i="8"/>
  <c r="C35" i="8"/>
  <c r="B35" i="8"/>
  <c r="C34" i="8"/>
  <c r="B34" i="8"/>
  <c r="C33" i="8"/>
  <c r="B33" i="8"/>
  <c r="C32" i="8"/>
  <c r="B32" i="8"/>
  <c r="C31" i="8"/>
  <c r="B31" i="8"/>
  <c r="B28" i="8"/>
  <c r="B26" i="8"/>
  <c r="C128" i="7"/>
  <c r="E105" i="7"/>
  <c r="E104" i="7"/>
  <c r="E103" i="7"/>
  <c r="E102" i="7"/>
  <c r="E101" i="7"/>
  <c r="AR85" i="7"/>
  <c r="AN85" i="7"/>
  <c r="AJ85" i="7"/>
  <c r="AF85" i="7"/>
  <c r="AB85" i="7"/>
  <c r="X85" i="7"/>
  <c r="T85" i="7"/>
  <c r="P85" i="7"/>
  <c r="L85" i="7"/>
  <c r="H85" i="7"/>
  <c r="AR84" i="7"/>
  <c r="AN84" i="7"/>
  <c r="AJ84" i="7"/>
  <c r="AF84" i="7"/>
  <c r="AB84" i="7"/>
  <c r="X84" i="7"/>
  <c r="T84" i="7"/>
  <c r="P84" i="7"/>
  <c r="L84" i="7"/>
  <c r="H84" i="7"/>
  <c r="AR83" i="7"/>
  <c r="AN83" i="7"/>
  <c r="AJ83" i="7"/>
  <c r="AF83" i="7"/>
  <c r="AB83" i="7"/>
  <c r="X83" i="7"/>
  <c r="T83" i="7"/>
  <c r="P83" i="7"/>
  <c r="L83" i="7"/>
  <c r="H83" i="7"/>
  <c r="AR82" i="7"/>
  <c r="AN82" i="7"/>
  <c r="AJ82" i="7"/>
  <c r="AF82" i="7"/>
  <c r="AB82" i="7"/>
  <c r="X82" i="7"/>
  <c r="T82" i="7"/>
  <c r="P82" i="7"/>
  <c r="L82" i="7"/>
  <c r="H82" i="7"/>
  <c r="AR81" i="7"/>
  <c r="AN81" i="7"/>
  <c r="AJ81" i="7"/>
  <c r="AF81" i="7"/>
  <c r="AB81" i="7"/>
  <c r="X81" i="7"/>
  <c r="T81" i="7"/>
  <c r="P81" i="7"/>
  <c r="L81" i="7"/>
  <c r="H81" i="7"/>
  <c r="AR80" i="7"/>
  <c r="AN80" i="7"/>
  <c r="AJ80" i="7"/>
  <c r="AF80" i="7"/>
  <c r="AB80" i="7"/>
  <c r="X80" i="7"/>
  <c r="T80" i="7"/>
  <c r="P80" i="7"/>
  <c r="L80" i="7"/>
  <c r="H80" i="7"/>
  <c r="AR79" i="7"/>
  <c r="AN79" i="7"/>
  <c r="AJ79" i="7"/>
  <c r="AF79" i="7"/>
  <c r="AB79" i="7"/>
  <c r="X79" i="7"/>
  <c r="T79" i="7"/>
  <c r="P79" i="7"/>
  <c r="L79" i="7"/>
  <c r="H79" i="7"/>
  <c r="AR78" i="7"/>
  <c r="AN78" i="7"/>
  <c r="AJ78" i="7"/>
  <c r="AF78" i="7"/>
  <c r="AB78" i="7"/>
  <c r="X78" i="7"/>
  <c r="T78" i="7"/>
  <c r="P78" i="7"/>
  <c r="L78" i="7"/>
  <c r="H78" i="7"/>
  <c r="AR77" i="7"/>
  <c r="AJ77" i="7"/>
  <c r="AF77" i="7"/>
  <c r="AB77" i="7"/>
  <c r="X77" i="7"/>
  <c r="T77" i="7"/>
  <c r="L77" i="7"/>
  <c r="H77" i="7"/>
  <c r="AR76" i="7"/>
  <c r="AN76" i="7"/>
  <c r="AJ76" i="7"/>
  <c r="AF76" i="7"/>
  <c r="AB76" i="7"/>
  <c r="X76" i="7"/>
  <c r="T76" i="7"/>
  <c r="P76" i="7"/>
  <c r="L76" i="7"/>
  <c r="H76" i="7"/>
  <c r="AR70" i="7"/>
  <c r="AN70" i="7"/>
  <c r="AJ70" i="7"/>
  <c r="AF70" i="7"/>
  <c r="AB70" i="7"/>
  <c r="X70" i="7"/>
  <c r="T70" i="7"/>
  <c r="P70" i="7"/>
  <c r="L70" i="7"/>
  <c r="AR69" i="7"/>
  <c r="AN69" i="7"/>
  <c r="AJ69" i="7"/>
  <c r="AF69" i="7"/>
  <c r="AB69" i="7"/>
  <c r="X69" i="7"/>
  <c r="T69" i="7"/>
  <c r="P69" i="7"/>
  <c r="L69" i="7"/>
  <c r="AR68" i="7"/>
  <c r="AN68" i="7"/>
  <c r="AJ68" i="7"/>
  <c r="AF68" i="7"/>
  <c r="AB68" i="7"/>
  <c r="X68" i="7"/>
  <c r="T68" i="7"/>
  <c r="P68" i="7"/>
  <c r="L68" i="7"/>
  <c r="AR67" i="7"/>
  <c r="AN67" i="7"/>
  <c r="AJ67" i="7"/>
  <c r="AF67" i="7"/>
  <c r="AB67" i="7"/>
  <c r="X67" i="7"/>
  <c r="T67" i="7"/>
  <c r="P67" i="7"/>
  <c r="L67" i="7"/>
  <c r="AR66" i="7"/>
  <c r="AN66" i="7"/>
  <c r="AJ66" i="7"/>
  <c r="AF66" i="7"/>
  <c r="AB66" i="7"/>
  <c r="X66" i="7"/>
  <c r="T66" i="7"/>
  <c r="P66" i="7"/>
  <c r="L66" i="7"/>
  <c r="AR65" i="7"/>
  <c r="AN65" i="7"/>
  <c r="AJ65" i="7"/>
  <c r="AF65" i="7"/>
  <c r="AB65" i="7"/>
  <c r="X65" i="7"/>
  <c r="T65" i="7"/>
  <c r="P65" i="7"/>
  <c r="L65" i="7"/>
  <c r="AR64" i="7"/>
  <c r="AN64" i="7"/>
  <c r="AJ64" i="7"/>
  <c r="AF64" i="7"/>
  <c r="AB64" i="7"/>
  <c r="X64" i="7"/>
  <c r="T64" i="7"/>
  <c r="P64" i="7"/>
  <c r="L64" i="7"/>
  <c r="AR63" i="7"/>
  <c r="AN63" i="7"/>
  <c r="AJ63" i="7"/>
  <c r="AF63" i="7"/>
  <c r="AB63" i="7"/>
  <c r="X63" i="7"/>
  <c r="T63" i="7"/>
  <c r="P63" i="7"/>
  <c r="L63" i="7"/>
  <c r="AR62" i="7"/>
  <c r="AJ62" i="7"/>
  <c r="AF62" i="7"/>
  <c r="AB62" i="7"/>
  <c r="X62" i="7"/>
  <c r="T62" i="7"/>
  <c r="L62" i="7"/>
  <c r="H62" i="7"/>
  <c r="AR61" i="7"/>
  <c r="AN61" i="7"/>
  <c r="AJ61" i="7"/>
  <c r="AF61" i="7"/>
  <c r="AB61" i="7"/>
  <c r="X61" i="7"/>
  <c r="T61" i="7"/>
  <c r="P61" i="7"/>
  <c r="L61" i="7"/>
  <c r="H61" i="7"/>
  <c r="AR55" i="7"/>
  <c r="AQ55" i="7"/>
  <c r="AN55" i="7"/>
  <c r="AM55" i="7"/>
  <c r="AJ55" i="7"/>
  <c r="AI55" i="7"/>
  <c r="AF55" i="7"/>
  <c r="AE55" i="7"/>
  <c r="AB55" i="7"/>
  <c r="AA55" i="7"/>
  <c r="X55" i="7"/>
  <c r="W55" i="7"/>
  <c r="T55" i="7"/>
  <c r="S55" i="7"/>
  <c r="P55" i="7"/>
  <c r="O55" i="7"/>
  <c r="L55" i="7"/>
  <c r="K55" i="7"/>
  <c r="H55" i="7"/>
  <c r="G55" i="7"/>
  <c r="AR54" i="7"/>
  <c r="AQ54" i="7"/>
  <c r="AN54" i="7"/>
  <c r="AM54" i="7"/>
  <c r="AJ54" i="7"/>
  <c r="AI54" i="7"/>
  <c r="AF54" i="7"/>
  <c r="AE54" i="7"/>
  <c r="AB54" i="7"/>
  <c r="AA54" i="7"/>
  <c r="X54" i="7"/>
  <c r="W54" i="7"/>
  <c r="T54" i="7"/>
  <c r="S54" i="7"/>
  <c r="P54" i="7"/>
  <c r="O54" i="7"/>
  <c r="L54" i="7"/>
  <c r="K54" i="7"/>
  <c r="H54" i="7"/>
  <c r="G54" i="7"/>
  <c r="AR53" i="7"/>
  <c r="AQ53" i="7"/>
  <c r="AN53" i="7"/>
  <c r="AM53" i="7"/>
  <c r="AJ53" i="7"/>
  <c r="AI53" i="7"/>
  <c r="AF53" i="7"/>
  <c r="AE53" i="7"/>
  <c r="AB53" i="7"/>
  <c r="AA53" i="7"/>
  <c r="X53" i="7"/>
  <c r="W53" i="7"/>
  <c r="T53" i="7"/>
  <c r="S53" i="7"/>
  <c r="P53" i="7"/>
  <c r="O53" i="7"/>
  <c r="L53" i="7"/>
  <c r="K53" i="7"/>
  <c r="H53" i="7"/>
  <c r="G53" i="7"/>
  <c r="AR52" i="7"/>
  <c r="AQ52" i="7"/>
  <c r="AN52" i="7"/>
  <c r="AM52" i="7"/>
  <c r="AJ52" i="7"/>
  <c r="AI52" i="7"/>
  <c r="AF52" i="7"/>
  <c r="AE52" i="7"/>
  <c r="AB52" i="7"/>
  <c r="AA52" i="7"/>
  <c r="X52" i="7"/>
  <c r="W52" i="7"/>
  <c r="T52" i="7"/>
  <c r="S52" i="7"/>
  <c r="P52" i="7"/>
  <c r="O52" i="7"/>
  <c r="L52" i="7"/>
  <c r="K52" i="7"/>
  <c r="H52" i="7"/>
  <c r="G52" i="7"/>
  <c r="AR51" i="7"/>
  <c r="AQ51" i="7"/>
  <c r="AN51" i="7"/>
  <c r="AM51" i="7"/>
  <c r="AJ51" i="7"/>
  <c r="AI51" i="7"/>
  <c r="AF51" i="7"/>
  <c r="AE51" i="7"/>
  <c r="AB51" i="7"/>
  <c r="AA51" i="7"/>
  <c r="X51" i="7"/>
  <c r="W51" i="7"/>
  <c r="T51" i="7"/>
  <c r="S51" i="7"/>
  <c r="P51" i="7"/>
  <c r="O51" i="7"/>
  <c r="L51" i="7"/>
  <c r="K51" i="7"/>
  <c r="H51" i="7"/>
  <c r="G51" i="7"/>
  <c r="AR50" i="7"/>
  <c r="AQ50" i="7"/>
  <c r="AN50" i="7"/>
  <c r="AM50" i="7"/>
  <c r="AJ50" i="7"/>
  <c r="AI50" i="7"/>
  <c r="AF50" i="7"/>
  <c r="AE50" i="7"/>
  <c r="AB50" i="7"/>
  <c r="AA50" i="7"/>
  <c r="X50" i="7"/>
  <c r="W50" i="7"/>
  <c r="T50" i="7"/>
  <c r="S50" i="7"/>
  <c r="P50" i="7"/>
  <c r="O50" i="7"/>
  <c r="L50" i="7"/>
  <c r="K50" i="7"/>
  <c r="H50" i="7"/>
  <c r="G50" i="7"/>
  <c r="AR49" i="7"/>
  <c r="AQ49" i="7"/>
  <c r="AN49" i="7"/>
  <c r="AM49" i="7"/>
  <c r="AJ49" i="7"/>
  <c r="AI49" i="7"/>
  <c r="AF49" i="7"/>
  <c r="AE49" i="7"/>
  <c r="AB49" i="7"/>
  <c r="AA49" i="7"/>
  <c r="X49" i="7"/>
  <c r="W49" i="7"/>
  <c r="T49" i="7"/>
  <c r="S49" i="7"/>
  <c r="P49" i="7"/>
  <c r="O49" i="7"/>
  <c r="L49" i="7"/>
  <c r="K49" i="7"/>
  <c r="H49" i="7"/>
  <c r="G49" i="7"/>
  <c r="AQ48" i="7"/>
  <c r="AR48" i="7" s="1"/>
  <c r="AM48" i="7"/>
  <c r="AN48" i="7" s="1"/>
  <c r="AJ48" i="7"/>
  <c r="AI48" i="7"/>
  <c r="AE48" i="7"/>
  <c r="AF48" i="7" s="1"/>
  <c r="AA48" i="7"/>
  <c r="AB48" i="7" s="1"/>
  <c r="W48" i="7"/>
  <c r="X48" i="7" s="1"/>
  <c r="S48" i="7"/>
  <c r="T48" i="7" s="1"/>
  <c r="O48" i="7"/>
  <c r="P48" i="7" s="1"/>
  <c r="K48" i="7"/>
  <c r="L48" i="7" s="1"/>
  <c r="H48" i="7"/>
  <c r="G48" i="7"/>
  <c r="AQ47" i="7"/>
  <c r="AR47" i="7" s="1"/>
  <c r="AM47" i="7"/>
  <c r="AN47" i="7" s="1"/>
  <c r="AJ47" i="7"/>
  <c r="AI47" i="7"/>
  <c r="AE47" i="7"/>
  <c r="AF47" i="7" s="1"/>
  <c r="AA47" i="7"/>
  <c r="AB47" i="7" s="1"/>
  <c r="W47" i="7"/>
  <c r="X47" i="7" s="1"/>
  <c r="S47" i="7"/>
  <c r="T47" i="7" s="1"/>
  <c r="O47" i="7"/>
  <c r="P47" i="7" s="1"/>
  <c r="K47" i="7"/>
  <c r="L47" i="7" s="1"/>
  <c r="G47" i="7"/>
  <c r="H47" i="7" s="1"/>
  <c r="AR46" i="7"/>
  <c r="AQ46" i="7"/>
  <c r="AN46" i="7"/>
  <c r="AM46" i="7"/>
  <c r="AJ46" i="7"/>
  <c r="AI46" i="7"/>
  <c r="AF46" i="7"/>
  <c r="AE46" i="7"/>
  <c r="AB46" i="7"/>
  <c r="AA46" i="7"/>
  <c r="X46" i="7"/>
  <c r="W46" i="7"/>
  <c r="T46" i="7"/>
  <c r="S46" i="7"/>
  <c r="P46" i="7"/>
  <c r="O46" i="7"/>
  <c r="L46" i="7"/>
  <c r="K46" i="7"/>
  <c r="H46" i="7"/>
  <c r="G46" i="7"/>
  <c r="AP45" i="7"/>
  <c r="AL45" i="7"/>
  <c r="AH45" i="7"/>
  <c r="AD45" i="7"/>
  <c r="Z45" i="7"/>
  <c r="V45" i="7"/>
  <c r="R45" i="7"/>
  <c r="N45" i="7"/>
  <c r="J45" i="7"/>
  <c r="F45" i="7"/>
  <c r="G43" i="7"/>
  <c r="K43" i="7" s="1"/>
  <c r="O43" i="7" s="1"/>
  <c r="D43" i="7"/>
  <c r="E43" i="7" s="1"/>
  <c r="C40" i="7"/>
  <c r="B40" i="7"/>
  <c r="C39" i="7"/>
  <c r="B39" i="7"/>
  <c r="C38" i="7"/>
  <c r="B38" i="7"/>
  <c r="C37" i="7"/>
  <c r="B37" i="7"/>
  <c r="C36" i="7"/>
  <c r="B36" i="7"/>
  <c r="C35" i="7"/>
  <c r="B35" i="7"/>
  <c r="C34" i="7"/>
  <c r="B34" i="7"/>
  <c r="C33" i="7"/>
  <c r="B33" i="7"/>
  <c r="C32" i="7"/>
  <c r="B32" i="7"/>
  <c r="C31" i="7"/>
  <c r="B31" i="7"/>
  <c r="G142" i="7" s="1"/>
  <c r="B28" i="7"/>
  <c r="B26" i="7"/>
  <c r="C128" i="6"/>
  <c r="E105" i="6"/>
  <c r="E104" i="6"/>
  <c r="E103" i="6"/>
  <c r="E102" i="6"/>
  <c r="E101" i="6"/>
  <c r="AR85" i="6"/>
  <c r="AN85" i="6"/>
  <c r="AJ85" i="6"/>
  <c r="AF85" i="6"/>
  <c r="AB85" i="6"/>
  <c r="X85" i="6"/>
  <c r="T85" i="6"/>
  <c r="P85" i="6"/>
  <c r="L85" i="6"/>
  <c r="H85" i="6"/>
  <c r="AR84" i="6"/>
  <c r="AN84" i="6"/>
  <c r="AJ84" i="6"/>
  <c r="AF84" i="6"/>
  <c r="AB84" i="6"/>
  <c r="X84" i="6"/>
  <c r="T84" i="6"/>
  <c r="P84" i="6"/>
  <c r="L84" i="6"/>
  <c r="H84" i="6"/>
  <c r="AR83" i="6"/>
  <c r="AN83" i="6"/>
  <c r="AJ83" i="6"/>
  <c r="AF83" i="6"/>
  <c r="AB83" i="6"/>
  <c r="X83" i="6"/>
  <c r="T83" i="6"/>
  <c r="P83" i="6"/>
  <c r="L83" i="6"/>
  <c r="H83" i="6"/>
  <c r="AR82" i="6"/>
  <c r="AN82" i="6"/>
  <c r="AJ82" i="6"/>
  <c r="AF82" i="6"/>
  <c r="AB82" i="6"/>
  <c r="X82" i="6"/>
  <c r="T82" i="6"/>
  <c r="P82" i="6"/>
  <c r="L82" i="6"/>
  <c r="H82" i="6"/>
  <c r="AR81" i="6"/>
  <c r="AN81" i="6"/>
  <c r="AJ81" i="6"/>
  <c r="AF81" i="6"/>
  <c r="AB81" i="6"/>
  <c r="X81" i="6"/>
  <c r="T81" i="6"/>
  <c r="P81" i="6"/>
  <c r="L81" i="6"/>
  <c r="H81" i="6"/>
  <c r="AR80" i="6"/>
  <c r="AN80" i="6"/>
  <c r="AJ80" i="6"/>
  <c r="AF80" i="6"/>
  <c r="AB80" i="6"/>
  <c r="X80" i="6"/>
  <c r="T80" i="6"/>
  <c r="P80" i="6"/>
  <c r="L80" i="6"/>
  <c r="H80" i="6"/>
  <c r="AR79" i="6"/>
  <c r="AN79" i="6"/>
  <c r="AJ79" i="6"/>
  <c r="AF79" i="6"/>
  <c r="AB79" i="6"/>
  <c r="X79" i="6"/>
  <c r="T79" i="6"/>
  <c r="P79" i="6"/>
  <c r="L79" i="6"/>
  <c r="H79" i="6"/>
  <c r="AR78" i="6"/>
  <c r="AN78" i="6"/>
  <c r="AJ78" i="6"/>
  <c r="AF78" i="6"/>
  <c r="AB78" i="6"/>
  <c r="X78" i="6"/>
  <c r="T78" i="6"/>
  <c r="P78" i="6"/>
  <c r="L78" i="6"/>
  <c r="H78" i="6"/>
  <c r="AR77" i="6"/>
  <c r="AN77" i="6"/>
  <c r="AJ77" i="6"/>
  <c r="AF77" i="6"/>
  <c r="AB77" i="6"/>
  <c r="X77" i="6"/>
  <c r="T77" i="6"/>
  <c r="P77" i="6"/>
  <c r="L77" i="6"/>
  <c r="H77" i="6"/>
  <c r="AR76" i="6"/>
  <c r="AN76" i="6"/>
  <c r="AJ76" i="6"/>
  <c r="AF76" i="6"/>
  <c r="AB76" i="6"/>
  <c r="X76" i="6"/>
  <c r="T76" i="6"/>
  <c r="P76" i="6"/>
  <c r="L76" i="6"/>
  <c r="H76" i="6"/>
  <c r="AR70" i="6"/>
  <c r="AN70" i="6"/>
  <c r="AJ70" i="6"/>
  <c r="AF70" i="6"/>
  <c r="AB70" i="6"/>
  <c r="X70" i="6"/>
  <c r="T70" i="6"/>
  <c r="P70" i="6"/>
  <c r="L70" i="6"/>
  <c r="AR69" i="6"/>
  <c r="AN69" i="6"/>
  <c r="AJ69" i="6"/>
  <c r="AF69" i="6"/>
  <c r="AB69" i="6"/>
  <c r="X69" i="6"/>
  <c r="T69" i="6"/>
  <c r="P69" i="6"/>
  <c r="L69" i="6"/>
  <c r="AR68" i="6"/>
  <c r="AN68" i="6"/>
  <c r="AJ68" i="6"/>
  <c r="AF68" i="6"/>
  <c r="AB68" i="6"/>
  <c r="X68" i="6"/>
  <c r="T68" i="6"/>
  <c r="P68" i="6"/>
  <c r="L68" i="6"/>
  <c r="AR67" i="6"/>
  <c r="AN67" i="6"/>
  <c r="AJ67" i="6"/>
  <c r="AF67" i="6"/>
  <c r="AB67" i="6"/>
  <c r="X67" i="6"/>
  <c r="T67" i="6"/>
  <c r="P67" i="6"/>
  <c r="L67" i="6"/>
  <c r="AR66" i="6"/>
  <c r="AN66" i="6"/>
  <c r="AJ66" i="6"/>
  <c r="AF66" i="6"/>
  <c r="AB66" i="6"/>
  <c r="X66" i="6"/>
  <c r="T66" i="6"/>
  <c r="P66" i="6"/>
  <c r="L66" i="6"/>
  <c r="AR65" i="6"/>
  <c r="AN65" i="6"/>
  <c r="AJ65" i="6"/>
  <c r="AF65" i="6"/>
  <c r="AB65" i="6"/>
  <c r="X65" i="6"/>
  <c r="T65" i="6"/>
  <c r="P65" i="6"/>
  <c r="L65" i="6"/>
  <c r="AR64" i="6"/>
  <c r="AN64" i="6"/>
  <c r="AJ64" i="6"/>
  <c r="AF64" i="6"/>
  <c r="AB64" i="6"/>
  <c r="X64" i="6"/>
  <c r="T64" i="6"/>
  <c r="P64" i="6"/>
  <c r="L64" i="6"/>
  <c r="AR63" i="6"/>
  <c r="AN63" i="6"/>
  <c r="AJ63" i="6"/>
  <c r="AF63" i="6"/>
  <c r="AB63" i="6"/>
  <c r="X63" i="6"/>
  <c r="T63" i="6"/>
  <c r="P63" i="6"/>
  <c r="L63" i="6"/>
  <c r="AR62" i="6"/>
  <c r="AN62" i="6"/>
  <c r="AJ62" i="6"/>
  <c r="AF62" i="6"/>
  <c r="AB62" i="6"/>
  <c r="X62" i="6"/>
  <c r="T62" i="6"/>
  <c r="P62" i="6"/>
  <c r="L62" i="6"/>
  <c r="H62" i="6"/>
  <c r="AR61" i="6"/>
  <c r="AN61" i="6"/>
  <c r="AJ61" i="6"/>
  <c r="AF61" i="6"/>
  <c r="AB61" i="6"/>
  <c r="X61" i="6"/>
  <c r="T61" i="6"/>
  <c r="P61" i="6"/>
  <c r="L61" i="6"/>
  <c r="H61" i="6"/>
  <c r="AR55" i="6"/>
  <c r="AQ55" i="6"/>
  <c r="AN55" i="6"/>
  <c r="AM55" i="6"/>
  <c r="AJ55" i="6"/>
  <c r="AI55" i="6"/>
  <c r="AF55" i="6"/>
  <c r="AE55" i="6"/>
  <c r="AB55" i="6"/>
  <c r="AA55" i="6"/>
  <c r="X55" i="6"/>
  <c r="W55" i="6"/>
  <c r="T55" i="6"/>
  <c r="S55" i="6"/>
  <c r="P55" i="6"/>
  <c r="O55" i="6"/>
  <c r="L55" i="6"/>
  <c r="K55" i="6"/>
  <c r="H55" i="6"/>
  <c r="G55" i="6"/>
  <c r="AR54" i="6"/>
  <c r="AQ54" i="6"/>
  <c r="AN54" i="6"/>
  <c r="AM54" i="6"/>
  <c r="AJ54" i="6"/>
  <c r="AI54" i="6"/>
  <c r="AF54" i="6"/>
  <c r="AE54" i="6"/>
  <c r="AB54" i="6"/>
  <c r="AA54" i="6"/>
  <c r="X54" i="6"/>
  <c r="W54" i="6"/>
  <c r="T54" i="6"/>
  <c r="S54" i="6"/>
  <c r="P54" i="6"/>
  <c r="O54" i="6"/>
  <c r="L54" i="6"/>
  <c r="K54" i="6"/>
  <c r="H54" i="6"/>
  <c r="G54" i="6"/>
  <c r="AR53" i="6"/>
  <c r="AQ53" i="6"/>
  <c r="AN53" i="6"/>
  <c r="AM53" i="6"/>
  <c r="AJ53" i="6"/>
  <c r="AI53" i="6"/>
  <c r="AF53" i="6"/>
  <c r="AE53" i="6"/>
  <c r="AB53" i="6"/>
  <c r="AA53" i="6"/>
  <c r="X53" i="6"/>
  <c r="W53" i="6"/>
  <c r="T53" i="6"/>
  <c r="S53" i="6"/>
  <c r="P53" i="6"/>
  <c r="O53" i="6"/>
  <c r="L53" i="6"/>
  <c r="K53" i="6"/>
  <c r="H53" i="6"/>
  <c r="G53" i="6"/>
  <c r="AR52" i="6"/>
  <c r="AQ52" i="6"/>
  <c r="AN52" i="6"/>
  <c r="AM52" i="6"/>
  <c r="AJ52" i="6"/>
  <c r="AI52" i="6"/>
  <c r="AF52" i="6"/>
  <c r="AE52" i="6"/>
  <c r="AB52" i="6"/>
  <c r="AA52" i="6"/>
  <c r="X52" i="6"/>
  <c r="W52" i="6"/>
  <c r="T52" i="6"/>
  <c r="S52" i="6"/>
  <c r="P52" i="6"/>
  <c r="O52" i="6"/>
  <c r="L52" i="6"/>
  <c r="K52" i="6"/>
  <c r="H52" i="6"/>
  <c r="G52" i="6"/>
  <c r="AR51" i="6"/>
  <c r="AQ51" i="6"/>
  <c r="AN51" i="6"/>
  <c r="AM51" i="6"/>
  <c r="AJ51" i="6"/>
  <c r="AI51" i="6"/>
  <c r="AF51" i="6"/>
  <c r="AE51" i="6"/>
  <c r="AB51" i="6"/>
  <c r="AA51" i="6"/>
  <c r="X51" i="6"/>
  <c r="W51" i="6"/>
  <c r="T51" i="6"/>
  <c r="S51" i="6"/>
  <c r="P51" i="6"/>
  <c r="O51" i="6"/>
  <c r="L51" i="6"/>
  <c r="K51" i="6"/>
  <c r="H51" i="6"/>
  <c r="G51" i="6"/>
  <c r="AR50" i="6"/>
  <c r="AQ50" i="6"/>
  <c r="AN50" i="6"/>
  <c r="AM50" i="6"/>
  <c r="AJ50" i="6"/>
  <c r="AI50" i="6"/>
  <c r="AF50" i="6"/>
  <c r="AE50" i="6"/>
  <c r="AB50" i="6"/>
  <c r="AA50" i="6"/>
  <c r="X50" i="6"/>
  <c r="W50" i="6"/>
  <c r="T50" i="6"/>
  <c r="S50" i="6"/>
  <c r="P50" i="6"/>
  <c r="O50" i="6"/>
  <c r="L50" i="6"/>
  <c r="K50" i="6"/>
  <c r="H50" i="6"/>
  <c r="G50" i="6"/>
  <c r="AR49" i="6"/>
  <c r="AQ49" i="6"/>
  <c r="AN49" i="6"/>
  <c r="AM49" i="6"/>
  <c r="AJ49" i="6"/>
  <c r="AI49" i="6"/>
  <c r="AF49" i="6"/>
  <c r="AE49" i="6"/>
  <c r="AB49" i="6"/>
  <c r="AA49" i="6"/>
  <c r="X49" i="6"/>
  <c r="W49" i="6"/>
  <c r="T49" i="6"/>
  <c r="S49" i="6"/>
  <c r="P49" i="6"/>
  <c r="O49" i="6"/>
  <c r="L49" i="6"/>
  <c r="K49" i="6"/>
  <c r="H49" i="6"/>
  <c r="G49" i="6"/>
  <c r="AQ48" i="6"/>
  <c r="AR48" i="6" s="1"/>
  <c r="AM48" i="6"/>
  <c r="AN48" i="6" s="1"/>
  <c r="AI48" i="6"/>
  <c r="AJ48" i="6" s="1"/>
  <c r="AE48" i="6"/>
  <c r="AF48" i="6" s="1"/>
  <c r="AA48" i="6"/>
  <c r="AB48" i="6" s="1"/>
  <c r="W48" i="6"/>
  <c r="X48" i="6" s="1"/>
  <c r="S48" i="6"/>
  <c r="T48" i="6" s="1"/>
  <c r="O48" i="6"/>
  <c r="P48" i="6" s="1"/>
  <c r="K48" i="6"/>
  <c r="L48" i="6" s="1"/>
  <c r="G48" i="6"/>
  <c r="H48" i="6" s="1"/>
  <c r="AQ47" i="6"/>
  <c r="AR47" i="6" s="1"/>
  <c r="AM47" i="6"/>
  <c r="AN47" i="6" s="1"/>
  <c r="AI47" i="6"/>
  <c r="AJ47" i="6" s="1"/>
  <c r="AE47" i="6"/>
  <c r="AF47" i="6" s="1"/>
  <c r="AA47" i="6"/>
  <c r="AB47" i="6" s="1"/>
  <c r="W47" i="6"/>
  <c r="X47" i="6" s="1"/>
  <c r="S47" i="6"/>
  <c r="T47" i="6" s="1"/>
  <c r="O47" i="6"/>
  <c r="P47" i="6" s="1"/>
  <c r="K47" i="6"/>
  <c r="L47" i="6" s="1"/>
  <c r="G47" i="6"/>
  <c r="H47" i="6" s="1"/>
  <c r="AR46" i="6"/>
  <c r="AQ46" i="6"/>
  <c r="AN46" i="6"/>
  <c r="AM46" i="6"/>
  <c r="AJ46" i="6"/>
  <c r="AI46" i="6"/>
  <c r="AF46" i="6"/>
  <c r="AE46" i="6"/>
  <c r="AB46" i="6"/>
  <c r="AA46" i="6"/>
  <c r="X46" i="6"/>
  <c r="W46" i="6"/>
  <c r="T46" i="6"/>
  <c r="S46" i="6"/>
  <c r="P46" i="6"/>
  <c r="O46" i="6"/>
  <c r="L46" i="6"/>
  <c r="K46" i="6"/>
  <c r="H46" i="6"/>
  <c r="G46" i="6"/>
  <c r="AP45" i="6"/>
  <c r="AL45" i="6"/>
  <c r="AH45" i="6"/>
  <c r="AD45" i="6"/>
  <c r="Z45" i="6"/>
  <c r="V45" i="6"/>
  <c r="R45" i="6"/>
  <c r="N45" i="6"/>
  <c r="J45" i="6"/>
  <c r="F45" i="6"/>
  <c r="G43" i="6"/>
  <c r="K43" i="6" s="1"/>
  <c r="O43" i="6" s="1"/>
  <c r="D43" i="6"/>
  <c r="E43" i="6" s="1"/>
  <c r="C40" i="6"/>
  <c r="B40" i="6"/>
  <c r="C39" i="6"/>
  <c r="B39" i="6"/>
  <c r="C38" i="6"/>
  <c r="B38" i="6"/>
  <c r="C37" i="6"/>
  <c r="B37" i="6"/>
  <c r="C36" i="6"/>
  <c r="B36" i="6"/>
  <c r="C35" i="6"/>
  <c r="B35" i="6"/>
  <c r="C34" i="6"/>
  <c r="B34" i="6"/>
  <c r="C33" i="6"/>
  <c r="B33" i="6"/>
  <c r="C32" i="6"/>
  <c r="B32" i="6"/>
  <c r="C31" i="6"/>
  <c r="B31" i="6"/>
  <c r="G142" i="6" s="1"/>
  <c r="B28" i="6"/>
  <c r="B26" i="6"/>
  <c r="C128" i="5"/>
  <c r="E105" i="5"/>
  <c r="E104" i="5"/>
  <c r="E103" i="5"/>
  <c r="E102" i="5"/>
  <c r="E101" i="5"/>
  <c r="AR85" i="5"/>
  <c r="AN85" i="5"/>
  <c r="AJ85" i="5"/>
  <c r="AF85" i="5"/>
  <c r="AB85" i="5"/>
  <c r="X85" i="5"/>
  <c r="T85" i="5"/>
  <c r="P85" i="5"/>
  <c r="L85" i="5"/>
  <c r="H85" i="5"/>
  <c r="AR84" i="5"/>
  <c r="AN84" i="5"/>
  <c r="AJ84" i="5"/>
  <c r="AF84" i="5"/>
  <c r="AB84" i="5"/>
  <c r="X84" i="5"/>
  <c r="T84" i="5"/>
  <c r="P84" i="5"/>
  <c r="L84" i="5"/>
  <c r="H84" i="5"/>
  <c r="AR83" i="5"/>
  <c r="AN83" i="5"/>
  <c r="AJ83" i="5"/>
  <c r="AF83" i="5"/>
  <c r="AB83" i="5"/>
  <c r="X83" i="5"/>
  <c r="T83" i="5"/>
  <c r="P83" i="5"/>
  <c r="L83" i="5"/>
  <c r="H83" i="5"/>
  <c r="AR82" i="5"/>
  <c r="AN82" i="5"/>
  <c r="AJ82" i="5"/>
  <c r="AF82" i="5"/>
  <c r="AB82" i="5"/>
  <c r="X82" i="5"/>
  <c r="T82" i="5"/>
  <c r="P82" i="5"/>
  <c r="L82" i="5"/>
  <c r="H82" i="5"/>
  <c r="AR81" i="5"/>
  <c r="AN81" i="5"/>
  <c r="AJ81" i="5"/>
  <c r="AF81" i="5"/>
  <c r="AB81" i="5"/>
  <c r="X81" i="5"/>
  <c r="T81" i="5"/>
  <c r="P81" i="5"/>
  <c r="L81" i="5"/>
  <c r="H81" i="5"/>
  <c r="AR80" i="5"/>
  <c r="AN80" i="5"/>
  <c r="AJ80" i="5"/>
  <c r="AF80" i="5"/>
  <c r="AB80" i="5"/>
  <c r="X80" i="5"/>
  <c r="T80" i="5"/>
  <c r="P80" i="5"/>
  <c r="L80" i="5"/>
  <c r="H80" i="5"/>
  <c r="AR79" i="5"/>
  <c r="AN79" i="5"/>
  <c r="AJ79" i="5"/>
  <c r="AF79" i="5"/>
  <c r="AB79" i="5"/>
  <c r="X79" i="5"/>
  <c r="T79" i="5"/>
  <c r="P79" i="5"/>
  <c r="L79" i="5"/>
  <c r="H79" i="5"/>
  <c r="AR78" i="5"/>
  <c r="AN78" i="5"/>
  <c r="AJ78" i="5"/>
  <c r="AF78" i="5"/>
  <c r="AB78" i="5"/>
  <c r="X78" i="5"/>
  <c r="T78" i="5"/>
  <c r="L78" i="5"/>
  <c r="H78" i="5"/>
  <c r="AR77" i="5"/>
  <c r="AN77" i="5"/>
  <c r="AJ77" i="5"/>
  <c r="AF77" i="5"/>
  <c r="AB77" i="5"/>
  <c r="X77" i="5"/>
  <c r="T77" i="5"/>
  <c r="P77" i="5"/>
  <c r="L77" i="5"/>
  <c r="H77" i="5"/>
  <c r="AR76" i="5"/>
  <c r="AN76" i="5"/>
  <c r="AJ76" i="5"/>
  <c r="AF76" i="5"/>
  <c r="AB76" i="5"/>
  <c r="X76" i="5"/>
  <c r="T76" i="5"/>
  <c r="P76" i="5"/>
  <c r="L76" i="5"/>
  <c r="H76" i="5"/>
  <c r="AR70" i="5"/>
  <c r="AN70" i="5"/>
  <c r="AJ70" i="5"/>
  <c r="AF70" i="5"/>
  <c r="AB70" i="5"/>
  <c r="X70" i="5"/>
  <c r="T70" i="5"/>
  <c r="P70" i="5"/>
  <c r="L70" i="5"/>
  <c r="AR69" i="5"/>
  <c r="AN69" i="5"/>
  <c r="AJ69" i="5"/>
  <c r="AF69" i="5"/>
  <c r="AB69" i="5"/>
  <c r="X69" i="5"/>
  <c r="T69" i="5"/>
  <c r="P69" i="5"/>
  <c r="L69" i="5"/>
  <c r="AR68" i="5"/>
  <c r="AN68" i="5"/>
  <c r="AJ68" i="5"/>
  <c r="AF68" i="5"/>
  <c r="AB68" i="5"/>
  <c r="X68" i="5"/>
  <c r="T68" i="5"/>
  <c r="P68" i="5"/>
  <c r="L68" i="5"/>
  <c r="AR67" i="5"/>
  <c r="AN67" i="5"/>
  <c r="AJ67" i="5"/>
  <c r="AF67" i="5"/>
  <c r="AB67" i="5"/>
  <c r="X67" i="5"/>
  <c r="T67" i="5"/>
  <c r="P67" i="5"/>
  <c r="L67" i="5"/>
  <c r="AR66" i="5"/>
  <c r="AN66" i="5"/>
  <c r="AJ66" i="5"/>
  <c r="AF66" i="5"/>
  <c r="AB66" i="5"/>
  <c r="X66" i="5"/>
  <c r="T66" i="5"/>
  <c r="P66" i="5"/>
  <c r="AR65" i="5"/>
  <c r="AN65" i="5"/>
  <c r="AJ65" i="5"/>
  <c r="AF65" i="5"/>
  <c r="AB65" i="5"/>
  <c r="X65" i="5"/>
  <c r="T65" i="5"/>
  <c r="P65" i="5"/>
  <c r="L65" i="5"/>
  <c r="AR64" i="5"/>
  <c r="AN64" i="5"/>
  <c r="AJ64" i="5"/>
  <c r="AF64" i="5"/>
  <c r="AB64" i="5"/>
  <c r="X64" i="5"/>
  <c r="T64" i="5"/>
  <c r="P64" i="5"/>
  <c r="L64" i="5"/>
  <c r="AR63" i="5"/>
  <c r="AN63" i="5"/>
  <c r="AJ63" i="5"/>
  <c r="AF63" i="5"/>
  <c r="AB63" i="5"/>
  <c r="X63" i="5"/>
  <c r="T63" i="5"/>
  <c r="P63" i="5"/>
  <c r="L63" i="5"/>
  <c r="AR62" i="5"/>
  <c r="AJ62" i="5"/>
  <c r="AF62" i="5"/>
  <c r="AB62" i="5"/>
  <c r="X62" i="5"/>
  <c r="T62" i="5"/>
  <c r="P62" i="5"/>
  <c r="L62" i="5"/>
  <c r="H62" i="5"/>
  <c r="AR61" i="5"/>
  <c r="AN61" i="5"/>
  <c r="AJ61" i="5"/>
  <c r="AF61" i="5"/>
  <c r="AB61" i="5"/>
  <c r="X61" i="5"/>
  <c r="T61" i="5"/>
  <c r="P61" i="5"/>
  <c r="L61" i="5"/>
  <c r="H61" i="5"/>
  <c r="AR55" i="5"/>
  <c r="AQ55" i="5"/>
  <c r="AN55" i="5"/>
  <c r="AM55" i="5"/>
  <c r="AJ55" i="5"/>
  <c r="AI55" i="5"/>
  <c r="AF55" i="5"/>
  <c r="AE55" i="5"/>
  <c r="AB55" i="5"/>
  <c r="AA55" i="5"/>
  <c r="X55" i="5"/>
  <c r="W55" i="5"/>
  <c r="T55" i="5"/>
  <c r="S55" i="5"/>
  <c r="P55" i="5"/>
  <c r="O55" i="5"/>
  <c r="L55" i="5"/>
  <c r="K55" i="5"/>
  <c r="H55" i="5"/>
  <c r="G55" i="5"/>
  <c r="AR54" i="5"/>
  <c r="AQ54" i="5"/>
  <c r="AN54" i="5"/>
  <c r="AM54" i="5"/>
  <c r="AJ54" i="5"/>
  <c r="AI54" i="5"/>
  <c r="AF54" i="5"/>
  <c r="AE54" i="5"/>
  <c r="AB54" i="5"/>
  <c r="AA54" i="5"/>
  <c r="X54" i="5"/>
  <c r="W54" i="5"/>
  <c r="T54" i="5"/>
  <c r="S54" i="5"/>
  <c r="P54" i="5"/>
  <c r="O54" i="5"/>
  <c r="L54" i="5"/>
  <c r="K54" i="5"/>
  <c r="H54" i="5"/>
  <c r="G54" i="5"/>
  <c r="AR53" i="5"/>
  <c r="AQ53" i="5"/>
  <c r="AN53" i="5"/>
  <c r="AM53" i="5"/>
  <c r="AJ53" i="5"/>
  <c r="AI53" i="5"/>
  <c r="AF53" i="5"/>
  <c r="AE53" i="5"/>
  <c r="AB53" i="5"/>
  <c r="AA53" i="5"/>
  <c r="X53" i="5"/>
  <c r="W53" i="5"/>
  <c r="T53" i="5"/>
  <c r="S53" i="5"/>
  <c r="P53" i="5"/>
  <c r="O53" i="5"/>
  <c r="L53" i="5"/>
  <c r="K53" i="5"/>
  <c r="H53" i="5"/>
  <c r="G53" i="5"/>
  <c r="AR52" i="5"/>
  <c r="AQ52" i="5"/>
  <c r="AN52" i="5"/>
  <c r="AM52" i="5"/>
  <c r="AJ52" i="5"/>
  <c r="AI52" i="5"/>
  <c r="AF52" i="5"/>
  <c r="AE52" i="5"/>
  <c r="AB52" i="5"/>
  <c r="AA52" i="5"/>
  <c r="X52" i="5"/>
  <c r="W52" i="5"/>
  <c r="T52" i="5"/>
  <c r="S52" i="5"/>
  <c r="P52" i="5"/>
  <c r="O52" i="5"/>
  <c r="L52" i="5"/>
  <c r="K52" i="5"/>
  <c r="H52" i="5"/>
  <c r="G52" i="5"/>
  <c r="AR51" i="5"/>
  <c r="AQ51" i="5"/>
  <c r="AN51" i="5"/>
  <c r="AM51" i="5"/>
  <c r="AJ51" i="5"/>
  <c r="AI51" i="5"/>
  <c r="AF51" i="5"/>
  <c r="AE51" i="5"/>
  <c r="AB51" i="5"/>
  <c r="AA51" i="5"/>
  <c r="X51" i="5"/>
  <c r="W51" i="5"/>
  <c r="T51" i="5"/>
  <c r="S51" i="5"/>
  <c r="P51" i="5"/>
  <c r="O51" i="5"/>
  <c r="L51" i="5"/>
  <c r="K51" i="5"/>
  <c r="H51" i="5"/>
  <c r="G51" i="5"/>
  <c r="AR50" i="5"/>
  <c r="AQ50" i="5"/>
  <c r="AN50" i="5"/>
  <c r="AM50" i="5"/>
  <c r="AJ50" i="5"/>
  <c r="AI50" i="5"/>
  <c r="AF50" i="5"/>
  <c r="AE50" i="5"/>
  <c r="AB50" i="5"/>
  <c r="AA50" i="5"/>
  <c r="X50" i="5"/>
  <c r="W50" i="5"/>
  <c r="T50" i="5"/>
  <c r="S50" i="5"/>
  <c r="P50" i="5"/>
  <c r="O50" i="5"/>
  <c r="L50" i="5"/>
  <c r="K50" i="5"/>
  <c r="H50" i="5"/>
  <c r="G50" i="5"/>
  <c r="AR49" i="5"/>
  <c r="AQ49" i="5"/>
  <c r="AN49" i="5"/>
  <c r="AM49" i="5"/>
  <c r="AJ49" i="5"/>
  <c r="AI49" i="5"/>
  <c r="AF49" i="5"/>
  <c r="AE49" i="5"/>
  <c r="AB49" i="5"/>
  <c r="AA49" i="5"/>
  <c r="X49" i="5"/>
  <c r="W49" i="5"/>
  <c r="T49" i="5"/>
  <c r="S49" i="5"/>
  <c r="P49" i="5"/>
  <c r="O49" i="5"/>
  <c r="L49" i="5"/>
  <c r="K49" i="5"/>
  <c r="H49" i="5"/>
  <c r="G49" i="5"/>
  <c r="AQ48" i="5"/>
  <c r="AR48" i="5" s="1"/>
  <c r="AM48" i="5"/>
  <c r="AN48" i="5" s="1"/>
  <c r="AI48" i="5"/>
  <c r="AJ48" i="5" s="1"/>
  <c r="AE48" i="5"/>
  <c r="AF48" i="5" s="1"/>
  <c r="AA48" i="5"/>
  <c r="AB48" i="5" s="1"/>
  <c r="W48" i="5"/>
  <c r="X48" i="5" s="1"/>
  <c r="S48" i="5"/>
  <c r="T48" i="5" s="1"/>
  <c r="O48" i="5"/>
  <c r="P48" i="5" s="1"/>
  <c r="K48" i="5"/>
  <c r="L48" i="5" s="1"/>
  <c r="G48" i="5"/>
  <c r="H48" i="5" s="1"/>
  <c r="AQ47" i="5"/>
  <c r="AR47" i="5" s="1"/>
  <c r="AM47" i="5"/>
  <c r="AN47" i="5" s="1"/>
  <c r="AI47" i="5"/>
  <c r="AJ47" i="5" s="1"/>
  <c r="AE47" i="5"/>
  <c r="AF47" i="5" s="1"/>
  <c r="AA47" i="5"/>
  <c r="AB47" i="5" s="1"/>
  <c r="W47" i="5"/>
  <c r="X47" i="5" s="1"/>
  <c r="S47" i="5"/>
  <c r="T47" i="5" s="1"/>
  <c r="O47" i="5"/>
  <c r="P47" i="5" s="1"/>
  <c r="K47" i="5"/>
  <c r="L47" i="5" s="1"/>
  <c r="G47" i="5"/>
  <c r="H47" i="5" s="1"/>
  <c r="AR46" i="5"/>
  <c r="AQ46" i="5"/>
  <c r="AN46" i="5"/>
  <c r="AM46" i="5"/>
  <c r="AJ46" i="5"/>
  <c r="AI46" i="5"/>
  <c r="AF46" i="5"/>
  <c r="AE46" i="5"/>
  <c r="AB46" i="5"/>
  <c r="AA46" i="5"/>
  <c r="X46" i="5"/>
  <c r="W46" i="5"/>
  <c r="T46" i="5"/>
  <c r="S46" i="5"/>
  <c r="P46" i="5"/>
  <c r="O46" i="5"/>
  <c r="L46" i="5"/>
  <c r="K46" i="5"/>
  <c r="H46" i="5"/>
  <c r="G46" i="5"/>
  <c r="AP45" i="5"/>
  <c r="AL45" i="5"/>
  <c r="AH45" i="5"/>
  <c r="AD45" i="5"/>
  <c r="Z45" i="5"/>
  <c r="V45" i="5"/>
  <c r="R45" i="5"/>
  <c r="N45" i="5"/>
  <c r="J45" i="5"/>
  <c r="F45" i="5"/>
  <c r="G43" i="5"/>
  <c r="H43" i="5" s="1"/>
  <c r="I43" i="5" s="1"/>
  <c r="J43" i="5" s="1"/>
  <c r="D43" i="5"/>
  <c r="E43" i="5" s="1"/>
  <c r="C40" i="5"/>
  <c r="B40" i="5"/>
  <c r="C39" i="5"/>
  <c r="B39" i="5"/>
  <c r="C38" i="5"/>
  <c r="B38" i="5"/>
  <c r="C37" i="5"/>
  <c r="B37" i="5"/>
  <c r="C36" i="5"/>
  <c r="B36" i="5"/>
  <c r="C35" i="5"/>
  <c r="B35" i="5"/>
  <c r="C34" i="5"/>
  <c r="B34" i="5"/>
  <c r="C33" i="5"/>
  <c r="B33" i="5"/>
  <c r="C32" i="5"/>
  <c r="B32" i="5"/>
  <c r="C31" i="5"/>
  <c r="B31" i="5"/>
  <c r="B28" i="5"/>
  <c r="B26" i="5"/>
  <c r="K8" i="3"/>
  <c r="I8" i="3"/>
  <c r="C8" i="3"/>
  <c r="C128" i="4"/>
  <c r="E105" i="4"/>
  <c r="E104" i="4"/>
  <c r="E103" i="4"/>
  <c r="E102" i="4"/>
  <c r="E101" i="4"/>
  <c r="AR85" i="4"/>
  <c r="AN85" i="4"/>
  <c r="AJ85" i="4"/>
  <c r="AF85" i="4"/>
  <c r="AB85" i="4"/>
  <c r="X85" i="4"/>
  <c r="T85" i="4"/>
  <c r="P85" i="4"/>
  <c r="L85" i="4"/>
  <c r="H85" i="4"/>
  <c r="AR84" i="4"/>
  <c r="AN84" i="4"/>
  <c r="AJ84" i="4"/>
  <c r="AF84" i="4"/>
  <c r="AB84" i="4"/>
  <c r="X84" i="4"/>
  <c r="T84" i="4"/>
  <c r="P84" i="4"/>
  <c r="L84" i="4"/>
  <c r="H84" i="4"/>
  <c r="AR83" i="4"/>
  <c r="AN83" i="4"/>
  <c r="AJ83" i="4"/>
  <c r="AF83" i="4"/>
  <c r="AB83" i="4"/>
  <c r="X83" i="4"/>
  <c r="T83" i="4"/>
  <c r="P83" i="4"/>
  <c r="L83" i="4"/>
  <c r="H83" i="4"/>
  <c r="AR82" i="4"/>
  <c r="AN82" i="4"/>
  <c r="AJ82" i="4"/>
  <c r="AF82" i="4"/>
  <c r="AB82" i="4"/>
  <c r="X82" i="4"/>
  <c r="T82" i="4"/>
  <c r="P82" i="4"/>
  <c r="L82" i="4"/>
  <c r="H82" i="4"/>
  <c r="AR81" i="4"/>
  <c r="AN81" i="4"/>
  <c r="AJ81" i="4"/>
  <c r="AF81" i="4"/>
  <c r="AB81" i="4"/>
  <c r="X81" i="4"/>
  <c r="T81" i="4"/>
  <c r="P81" i="4"/>
  <c r="L81" i="4"/>
  <c r="H81" i="4"/>
  <c r="AR80" i="4"/>
  <c r="AN80" i="4"/>
  <c r="AJ80" i="4"/>
  <c r="AF80" i="4"/>
  <c r="AB80" i="4"/>
  <c r="X80" i="4"/>
  <c r="T80" i="4"/>
  <c r="P80" i="4"/>
  <c r="L80" i="4"/>
  <c r="H80" i="4"/>
  <c r="AR79" i="4"/>
  <c r="AN79" i="4"/>
  <c r="AJ79" i="4"/>
  <c r="AF79" i="4"/>
  <c r="AB79" i="4"/>
  <c r="X79" i="4"/>
  <c r="T79" i="4"/>
  <c r="P79" i="4"/>
  <c r="L79" i="4"/>
  <c r="H79" i="4"/>
  <c r="AR78" i="4"/>
  <c r="AN78" i="4"/>
  <c r="AJ78" i="4"/>
  <c r="AF78" i="4"/>
  <c r="AB78" i="4"/>
  <c r="X78" i="4"/>
  <c r="T78" i="4"/>
  <c r="P78" i="4"/>
  <c r="L78" i="4"/>
  <c r="H78" i="4"/>
  <c r="AR77" i="4"/>
  <c r="AN77" i="4"/>
  <c r="AJ77" i="4"/>
  <c r="AF77" i="4"/>
  <c r="AB77" i="4"/>
  <c r="X77" i="4"/>
  <c r="T77" i="4"/>
  <c r="P77" i="4"/>
  <c r="L77" i="4"/>
  <c r="H77" i="4"/>
  <c r="AR76" i="4"/>
  <c r="AN76" i="4"/>
  <c r="AJ76" i="4"/>
  <c r="AF76" i="4"/>
  <c r="AB76" i="4"/>
  <c r="X76" i="4"/>
  <c r="T76" i="4"/>
  <c r="P76" i="4"/>
  <c r="L76" i="4"/>
  <c r="H76" i="4"/>
  <c r="AR70" i="4"/>
  <c r="AN70" i="4"/>
  <c r="AJ70" i="4"/>
  <c r="AF70" i="4"/>
  <c r="AB70" i="4"/>
  <c r="X70" i="4"/>
  <c r="T70" i="4"/>
  <c r="P70" i="4"/>
  <c r="L70" i="4"/>
  <c r="AR69" i="4"/>
  <c r="AN69" i="4"/>
  <c r="AJ69" i="4"/>
  <c r="AF69" i="4"/>
  <c r="AB69" i="4"/>
  <c r="X69" i="4"/>
  <c r="T69" i="4"/>
  <c r="P69" i="4"/>
  <c r="L69" i="4"/>
  <c r="AR68" i="4"/>
  <c r="AN68" i="4"/>
  <c r="AJ68" i="4"/>
  <c r="AF68" i="4"/>
  <c r="AB68" i="4"/>
  <c r="X68" i="4"/>
  <c r="T68" i="4"/>
  <c r="P68" i="4"/>
  <c r="L68" i="4"/>
  <c r="AR67" i="4"/>
  <c r="AN67" i="4"/>
  <c r="AJ67" i="4"/>
  <c r="AF67" i="4"/>
  <c r="AB67" i="4"/>
  <c r="X67" i="4"/>
  <c r="T67" i="4"/>
  <c r="P67" i="4"/>
  <c r="L67" i="4"/>
  <c r="AR66" i="4"/>
  <c r="AN66" i="4"/>
  <c r="AJ66" i="4"/>
  <c r="AF66" i="4"/>
  <c r="AB66" i="4"/>
  <c r="X66" i="4"/>
  <c r="T66" i="4"/>
  <c r="P66" i="4"/>
  <c r="L66" i="4"/>
  <c r="AR65" i="4"/>
  <c r="AN65" i="4"/>
  <c r="AJ65" i="4"/>
  <c r="AF65" i="4"/>
  <c r="AB65" i="4"/>
  <c r="X65" i="4"/>
  <c r="T65" i="4"/>
  <c r="P65" i="4"/>
  <c r="L65" i="4"/>
  <c r="AR64" i="4"/>
  <c r="AN64" i="4"/>
  <c r="AJ64" i="4"/>
  <c r="AF64" i="4"/>
  <c r="AB64" i="4"/>
  <c r="X64" i="4"/>
  <c r="T64" i="4"/>
  <c r="P64" i="4"/>
  <c r="L64" i="4"/>
  <c r="AR63" i="4"/>
  <c r="AN63" i="4"/>
  <c r="AJ63" i="4"/>
  <c r="AF63" i="4"/>
  <c r="AB63" i="4"/>
  <c r="X63" i="4"/>
  <c r="T63" i="4"/>
  <c r="P63" i="4"/>
  <c r="L63" i="4"/>
  <c r="AR62" i="4"/>
  <c r="AN62" i="4"/>
  <c r="AJ62" i="4"/>
  <c r="AF62" i="4"/>
  <c r="AB62" i="4"/>
  <c r="X62" i="4"/>
  <c r="T62" i="4"/>
  <c r="P62" i="4"/>
  <c r="L62" i="4"/>
  <c r="H62" i="4"/>
  <c r="AR61" i="4"/>
  <c r="AN61" i="4"/>
  <c r="AJ61" i="4"/>
  <c r="AF61" i="4"/>
  <c r="AB61" i="4"/>
  <c r="X61" i="4"/>
  <c r="T61" i="4"/>
  <c r="P61" i="4"/>
  <c r="L61" i="4"/>
  <c r="H61" i="4"/>
  <c r="AR55" i="4"/>
  <c r="AQ55" i="4"/>
  <c r="AN55" i="4"/>
  <c r="AM55" i="4"/>
  <c r="AJ55" i="4"/>
  <c r="AI55" i="4"/>
  <c r="AF55" i="4"/>
  <c r="AE55" i="4"/>
  <c r="AB55" i="4"/>
  <c r="AA55" i="4"/>
  <c r="X55" i="4"/>
  <c r="W55" i="4"/>
  <c r="T55" i="4"/>
  <c r="S55" i="4"/>
  <c r="P55" i="4"/>
  <c r="O55" i="4"/>
  <c r="L55" i="4"/>
  <c r="K55" i="4"/>
  <c r="H55" i="4"/>
  <c r="G55" i="4"/>
  <c r="AR54" i="4"/>
  <c r="AQ54" i="4"/>
  <c r="AN54" i="4"/>
  <c r="AM54" i="4"/>
  <c r="AJ54" i="4"/>
  <c r="AI54" i="4"/>
  <c r="AF54" i="4"/>
  <c r="AE54" i="4"/>
  <c r="AB54" i="4"/>
  <c r="AA54" i="4"/>
  <c r="X54" i="4"/>
  <c r="W54" i="4"/>
  <c r="T54" i="4"/>
  <c r="S54" i="4"/>
  <c r="P54" i="4"/>
  <c r="O54" i="4"/>
  <c r="L54" i="4"/>
  <c r="K54" i="4"/>
  <c r="H54" i="4"/>
  <c r="G54" i="4"/>
  <c r="AR53" i="4"/>
  <c r="AQ53" i="4"/>
  <c r="AN53" i="4"/>
  <c r="AM53" i="4"/>
  <c r="AJ53" i="4"/>
  <c r="AI53" i="4"/>
  <c r="AF53" i="4"/>
  <c r="AE53" i="4"/>
  <c r="AB53" i="4"/>
  <c r="AA53" i="4"/>
  <c r="X53" i="4"/>
  <c r="W53" i="4"/>
  <c r="T53" i="4"/>
  <c r="S53" i="4"/>
  <c r="P53" i="4"/>
  <c r="O53" i="4"/>
  <c r="L53" i="4"/>
  <c r="K53" i="4"/>
  <c r="H53" i="4"/>
  <c r="G53" i="4"/>
  <c r="AR52" i="4"/>
  <c r="AQ52" i="4"/>
  <c r="AN52" i="4"/>
  <c r="AM52" i="4"/>
  <c r="AJ52" i="4"/>
  <c r="AI52" i="4"/>
  <c r="AF52" i="4"/>
  <c r="AE52" i="4"/>
  <c r="AB52" i="4"/>
  <c r="AA52" i="4"/>
  <c r="X52" i="4"/>
  <c r="W52" i="4"/>
  <c r="T52" i="4"/>
  <c r="S52" i="4"/>
  <c r="P52" i="4"/>
  <c r="O52" i="4"/>
  <c r="L52" i="4"/>
  <c r="K52" i="4"/>
  <c r="H52" i="4"/>
  <c r="G52" i="4"/>
  <c r="AR51" i="4"/>
  <c r="AQ51" i="4"/>
  <c r="AN51" i="4"/>
  <c r="AM51" i="4"/>
  <c r="AJ51" i="4"/>
  <c r="AI51" i="4"/>
  <c r="AF51" i="4"/>
  <c r="AE51" i="4"/>
  <c r="AB51" i="4"/>
  <c r="AA51" i="4"/>
  <c r="X51" i="4"/>
  <c r="W51" i="4"/>
  <c r="T51" i="4"/>
  <c r="S51" i="4"/>
  <c r="P51" i="4"/>
  <c r="O51" i="4"/>
  <c r="L51" i="4"/>
  <c r="K51" i="4"/>
  <c r="H51" i="4"/>
  <c r="G51" i="4"/>
  <c r="AR50" i="4"/>
  <c r="AQ50" i="4"/>
  <c r="AN50" i="4"/>
  <c r="AM50" i="4"/>
  <c r="AJ50" i="4"/>
  <c r="AI50" i="4"/>
  <c r="AF50" i="4"/>
  <c r="AE50" i="4"/>
  <c r="AB50" i="4"/>
  <c r="AA50" i="4"/>
  <c r="X50" i="4"/>
  <c r="W50" i="4"/>
  <c r="T50" i="4"/>
  <c r="S50" i="4"/>
  <c r="P50" i="4"/>
  <c r="O50" i="4"/>
  <c r="L50" i="4"/>
  <c r="K50" i="4"/>
  <c r="H50" i="4"/>
  <c r="G50" i="4"/>
  <c r="AR49" i="4"/>
  <c r="AQ49" i="4"/>
  <c r="AN49" i="4"/>
  <c r="AM49" i="4"/>
  <c r="AJ49" i="4"/>
  <c r="AI49" i="4"/>
  <c r="AF49" i="4"/>
  <c r="AE49" i="4"/>
  <c r="AB49" i="4"/>
  <c r="AA49" i="4"/>
  <c r="X49" i="4"/>
  <c r="W49" i="4"/>
  <c r="T49" i="4"/>
  <c r="S49" i="4"/>
  <c r="P49" i="4"/>
  <c r="O49" i="4"/>
  <c r="L49" i="4"/>
  <c r="K49" i="4"/>
  <c r="H49" i="4"/>
  <c r="G49" i="4"/>
  <c r="AR48" i="4"/>
  <c r="AQ48" i="4"/>
  <c r="AM48" i="4"/>
  <c r="AN48" i="4" s="1"/>
  <c r="AI48" i="4"/>
  <c r="AJ48" i="4" s="1"/>
  <c r="AE48" i="4"/>
  <c r="AF48" i="4" s="1"/>
  <c r="AA48" i="4"/>
  <c r="AB48" i="4" s="1"/>
  <c r="W48" i="4"/>
  <c r="X48" i="4" s="1"/>
  <c r="S48" i="4"/>
  <c r="T48" i="4" s="1"/>
  <c r="O48" i="4"/>
  <c r="P48" i="4" s="1"/>
  <c r="K48" i="4"/>
  <c r="L48" i="4" s="1"/>
  <c r="G48" i="4"/>
  <c r="H48" i="4" s="1"/>
  <c r="AQ47" i="4"/>
  <c r="AR47" i="4" s="1"/>
  <c r="AM47" i="4"/>
  <c r="AN47" i="4" s="1"/>
  <c r="AI47" i="4"/>
  <c r="AJ47" i="4" s="1"/>
  <c r="AE47" i="4"/>
  <c r="AF47" i="4" s="1"/>
  <c r="AA47" i="4"/>
  <c r="AB47" i="4" s="1"/>
  <c r="W47" i="4"/>
  <c r="X47" i="4" s="1"/>
  <c r="S47" i="4"/>
  <c r="T47" i="4" s="1"/>
  <c r="O47" i="4"/>
  <c r="P47" i="4" s="1"/>
  <c r="K47" i="4"/>
  <c r="L47" i="4" s="1"/>
  <c r="G47" i="4"/>
  <c r="H47" i="4" s="1"/>
  <c r="AR46" i="4"/>
  <c r="AQ46" i="4"/>
  <c r="AN46" i="4"/>
  <c r="AM46" i="4"/>
  <c r="AJ46" i="4"/>
  <c r="AI46" i="4"/>
  <c r="AF46" i="4"/>
  <c r="AE46" i="4"/>
  <c r="AB46" i="4"/>
  <c r="AA46" i="4"/>
  <c r="X46" i="4"/>
  <c r="W46" i="4"/>
  <c r="T46" i="4"/>
  <c r="S46" i="4"/>
  <c r="P46" i="4"/>
  <c r="O46" i="4"/>
  <c r="L46" i="4"/>
  <c r="K46" i="4"/>
  <c r="H46" i="4"/>
  <c r="G46" i="4"/>
  <c r="AP45" i="4"/>
  <c r="AL45" i="4"/>
  <c r="AH45" i="4"/>
  <c r="AD45" i="4"/>
  <c r="Z45" i="4"/>
  <c r="V45" i="4"/>
  <c r="R45" i="4"/>
  <c r="N45" i="4"/>
  <c r="J45" i="4"/>
  <c r="F45" i="4"/>
  <c r="G43" i="4"/>
  <c r="H43" i="4" s="1"/>
  <c r="I43" i="4" s="1"/>
  <c r="D43" i="4"/>
  <c r="E43" i="4" s="1"/>
  <c r="F43" i="4" s="1"/>
  <c r="C40" i="4"/>
  <c r="B40" i="4"/>
  <c r="C39" i="4"/>
  <c r="B39" i="4"/>
  <c r="C38" i="4"/>
  <c r="B38" i="4"/>
  <c r="C37" i="4"/>
  <c r="B37" i="4"/>
  <c r="C36" i="4"/>
  <c r="B36" i="4"/>
  <c r="C35" i="4"/>
  <c r="B35" i="4"/>
  <c r="C34" i="4"/>
  <c r="B34" i="4"/>
  <c r="C33" i="4"/>
  <c r="B33" i="4"/>
  <c r="C32" i="4"/>
  <c r="B32" i="4"/>
  <c r="C31" i="4"/>
  <c r="B31" i="4"/>
  <c r="B28" i="4"/>
  <c r="B26" i="4"/>
  <c r="C40" i="2"/>
  <c r="C39" i="2"/>
  <c r="C38" i="2"/>
  <c r="C37" i="2"/>
  <c r="C36" i="2"/>
  <c r="C35" i="2"/>
  <c r="C34" i="2"/>
  <c r="C33" i="2"/>
  <c r="C32" i="2"/>
  <c r="C31" i="2"/>
  <c r="B40" i="2"/>
  <c r="B39" i="2"/>
  <c r="B38" i="2"/>
  <c r="B37" i="2"/>
  <c r="B36" i="2"/>
  <c r="B35" i="2"/>
  <c r="B34" i="2"/>
  <c r="B33" i="2"/>
  <c r="B32" i="2"/>
  <c r="B31" i="2"/>
  <c r="B28" i="2"/>
  <c r="S92" i="2" s="1"/>
  <c r="B26" i="2"/>
  <c r="C128" i="2"/>
  <c r="E105" i="2"/>
  <c r="E104" i="2"/>
  <c r="E103" i="2"/>
  <c r="E102" i="2"/>
  <c r="E101" i="2"/>
  <c r="AR85" i="2"/>
  <c r="AN85" i="2"/>
  <c r="AJ85" i="2"/>
  <c r="AF85" i="2"/>
  <c r="AB85" i="2"/>
  <c r="X85" i="2"/>
  <c r="T85" i="2"/>
  <c r="P85" i="2"/>
  <c r="L85" i="2"/>
  <c r="H85" i="2"/>
  <c r="AR84" i="2"/>
  <c r="AN84" i="2"/>
  <c r="AJ84" i="2"/>
  <c r="AF84" i="2"/>
  <c r="AB84" i="2"/>
  <c r="X84" i="2"/>
  <c r="T84" i="2"/>
  <c r="P84" i="2"/>
  <c r="L84" i="2"/>
  <c r="H84" i="2"/>
  <c r="AR83" i="2"/>
  <c r="AN83" i="2"/>
  <c r="AJ83" i="2"/>
  <c r="AF83" i="2"/>
  <c r="AB83" i="2"/>
  <c r="X83" i="2"/>
  <c r="T83" i="2"/>
  <c r="P83" i="2"/>
  <c r="L83" i="2"/>
  <c r="H83" i="2"/>
  <c r="AR82" i="2"/>
  <c r="AN82" i="2"/>
  <c r="AJ82" i="2"/>
  <c r="AF82" i="2"/>
  <c r="AB82" i="2"/>
  <c r="X82" i="2"/>
  <c r="T82" i="2"/>
  <c r="P82" i="2"/>
  <c r="L82" i="2"/>
  <c r="H82" i="2"/>
  <c r="AR81" i="2"/>
  <c r="AN81" i="2"/>
  <c r="AJ81" i="2"/>
  <c r="AF81" i="2"/>
  <c r="AB81" i="2"/>
  <c r="X81" i="2"/>
  <c r="T81" i="2"/>
  <c r="P81" i="2"/>
  <c r="L81" i="2"/>
  <c r="H81" i="2"/>
  <c r="AR80" i="2"/>
  <c r="AN80" i="2"/>
  <c r="AJ80" i="2"/>
  <c r="AF80" i="2"/>
  <c r="AB80" i="2"/>
  <c r="X80" i="2"/>
  <c r="T80" i="2"/>
  <c r="P80" i="2"/>
  <c r="L80" i="2"/>
  <c r="H80" i="2"/>
  <c r="AR79" i="2"/>
  <c r="AN79" i="2"/>
  <c r="AJ79" i="2"/>
  <c r="AF79" i="2"/>
  <c r="AB79" i="2"/>
  <c r="X79" i="2"/>
  <c r="T79" i="2"/>
  <c r="P79" i="2"/>
  <c r="L79" i="2"/>
  <c r="H79" i="2"/>
  <c r="AR78" i="2"/>
  <c r="AN78" i="2"/>
  <c r="AJ78" i="2"/>
  <c r="AF78" i="2"/>
  <c r="AB78" i="2"/>
  <c r="X78" i="2"/>
  <c r="T78" i="2"/>
  <c r="P78" i="2"/>
  <c r="H78" i="2"/>
  <c r="AR77" i="2"/>
  <c r="AN77" i="2"/>
  <c r="AJ77" i="2"/>
  <c r="AF77" i="2"/>
  <c r="AB77" i="2"/>
  <c r="X77" i="2"/>
  <c r="T77" i="2"/>
  <c r="P77" i="2"/>
  <c r="H77" i="2"/>
  <c r="AR76" i="2"/>
  <c r="AN76" i="2"/>
  <c r="AJ76" i="2"/>
  <c r="AF76" i="2"/>
  <c r="AB76" i="2"/>
  <c r="T76" i="2"/>
  <c r="P76" i="2"/>
  <c r="L76" i="2"/>
  <c r="H76" i="2"/>
  <c r="AR70" i="2"/>
  <c r="AN70" i="2"/>
  <c r="AJ70" i="2"/>
  <c r="AF70" i="2"/>
  <c r="AB70" i="2"/>
  <c r="X70" i="2"/>
  <c r="T70" i="2"/>
  <c r="P70" i="2"/>
  <c r="L70" i="2"/>
  <c r="AR69" i="2"/>
  <c r="AN69" i="2"/>
  <c r="AJ69" i="2"/>
  <c r="AF69" i="2"/>
  <c r="AB69" i="2"/>
  <c r="X69" i="2"/>
  <c r="T69" i="2"/>
  <c r="P69" i="2"/>
  <c r="L69" i="2"/>
  <c r="AR68" i="2"/>
  <c r="AN68" i="2"/>
  <c r="AJ68" i="2"/>
  <c r="AF68" i="2"/>
  <c r="AB68" i="2"/>
  <c r="X68" i="2"/>
  <c r="T68" i="2"/>
  <c r="P68" i="2"/>
  <c r="L68" i="2"/>
  <c r="AR67" i="2"/>
  <c r="AN67" i="2"/>
  <c r="AJ67" i="2"/>
  <c r="AF67" i="2"/>
  <c r="AB67" i="2"/>
  <c r="X67" i="2"/>
  <c r="T67" i="2"/>
  <c r="P67" i="2"/>
  <c r="L67" i="2"/>
  <c r="AR66" i="2"/>
  <c r="AN66" i="2"/>
  <c r="AJ66" i="2"/>
  <c r="AF66" i="2"/>
  <c r="AB66" i="2"/>
  <c r="X66" i="2"/>
  <c r="T66" i="2"/>
  <c r="P66" i="2"/>
  <c r="AR65" i="2"/>
  <c r="AN65" i="2"/>
  <c r="AJ65" i="2"/>
  <c r="AF65" i="2"/>
  <c r="AB65" i="2"/>
  <c r="X65" i="2"/>
  <c r="T65" i="2"/>
  <c r="P65" i="2"/>
  <c r="L65" i="2"/>
  <c r="AR64" i="2"/>
  <c r="AN64" i="2"/>
  <c r="AJ64" i="2"/>
  <c r="AF64" i="2"/>
  <c r="AB64" i="2"/>
  <c r="X64" i="2"/>
  <c r="T64" i="2"/>
  <c r="P64" i="2"/>
  <c r="L64" i="2"/>
  <c r="AR63" i="2"/>
  <c r="AN63" i="2"/>
  <c r="AJ63" i="2"/>
  <c r="AF63" i="2"/>
  <c r="AB63" i="2"/>
  <c r="X63" i="2"/>
  <c r="T63" i="2"/>
  <c r="P63" i="2"/>
  <c r="L63" i="2"/>
  <c r="AR62" i="2"/>
  <c r="AF62" i="2"/>
  <c r="AB62" i="2"/>
  <c r="X62" i="2"/>
  <c r="T62" i="2"/>
  <c r="P62" i="2"/>
  <c r="H62" i="2"/>
  <c r="AR61" i="2"/>
  <c r="AN61" i="2"/>
  <c r="AJ61" i="2"/>
  <c r="AF61" i="2"/>
  <c r="AB61" i="2"/>
  <c r="T61" i="2"/>
  <c r="P61" i="2"/>
  <c r="L61" i="2"/>
  <c r="H61" i="2"/>
  <c r="AR55" i="2"/>
  <c r="AQ55" i="2"/>
  <c r="AN55" i="2"/>
  <c r="AM55" i="2"/>
  <c r="AJ55" i="2"/>
  <c r="AI55" i="2"/>
  <c r="AF55" i="2"/>
  <c r="AE55" i="2"/>
  <c r="AB55" i="2"/>
  <c r="AA55" i="2"/>
  <c r="X55" i="2"/>
  <c r="W55" i="2"/>
  <c r="T55" i="2"/>
  <c r="S55" i="2"/>
  <c r="P55" i="2"/>
  <c r="O55" i="2"/>
  <c r="L55" i="2"/>
  <c r="K55" i="2"/>
  <c r="H55" i="2"/>
  <c r="D55" i="2" s="1"/>
  <c r="G55" i="2"/>
  <c r="AR54" i="2"/>
  <c r="AQ54" i="2"/>
  <c r="AN54" i="2"/>
  <c r="AM54" i="2"/>
  <c r="AJ54" i="2"/>
  <c r="AI54" i="2"/>
  <c r="AF54" i="2"/>
  <c r="AE54" i="2"/>
  <c r="AB54" i="2"/>
  <c r="AA54" i="2"/>
  <c r="X54" i="2"/>
  <c r="W54" i="2"/>
  <c r="T54" i="2"/>
  <c r="S54" i="2"/>
  <c r="P54" i="2"/>
  <c r="O54" i="2"/>
  <c r="L54" i="2"/>
  <c r="K54" i="2"/>
  <c r="H54" i="2"/>
  <c r="G54" i="2"/>
  <c r="AR53" i="2"/>
  <c r="AQ53" i="2"/>
  <c r="AN53" i="2"/>
  <c r="AM53" i="2"/>
  <c r="AJ53" i="2"/>
  <c r="AI53" i="2"/>
  <c r="AF53" i="2"/>
  <c r="AE53" i="2"/>
  <c r="AB53" i="2"/>
  <c r="AA53" i="2"/>
  <c r="X53" i="2"/>
  <c r="W53" i="2"/>
  <c r="T53" i="2"/>
  <c r="S53" i="2"/>
  <c r="P53" i="2"/>
  <c r="O53" i="2"/>
  <c r="L53" i="2"/>
  <c r="K53" i="2"/>
  <c r="H53" i="2"/>
  <c r="G53" i="2"/>
  <c r="AR52" i="2"/>
  <c r="AQ52" i="2"/>
  <c r="AN52" i="2"/>
  <c r="AM52" i="2"/>
  <c r="AJ52" i="2"/>
  <c r="AI52" i="2"/>
  <c r="AF52" i="2"/>
  <c r="AE52" i="2"/>
  <c r="AB52" i="2"/>
  <c r="AA52" i="2"/>
  <c r="X52" i="2"/>
  <c r="W52" i="2"/>
  <c r="T52" i="2"/>
  <c r="S52" i="2"/>
  <c r="P52" i="2"/>
  <c r="O52" i="2"/>
  <c r="L52" i="2"/>
  <c r="K52" i="2"/>
  <c r="H52" i="2"/>
  <c r="G52" i="2"/>
  <c r="AR51" i="2"/>
  <c r="AQ51" i="2"/>
  <c r="AN51" i="2"/>
  <c r="AM51" i="2"/>
  <c r="AJ51" i="2"/>
  <c r="AI51" i="2"/>
  <c r="AF51" i="2"/>
  <c r="AE51" i="2"/>
  <c r="AB51" i="2"/>
  <c r="AA51" i="2"/>
  <c r="X51" i="2"/>
  <c r="W51" i="2"/>
  <c r="T51" i="2"/>
  <c r="S51" i="2"/>
  <c r="P51" i="2"/>
  <c r="O51" i="2"/>
  <c r="L51" i="2"/>
  <c r="K51" i="2"/>
  <c r="H51" i="2"/>
  <c r="G51" i="2"/>
  <c r="AR50" i="2"/>
  <c r="AQ50" i="2"/>
  <c r="AN50" i="2"/>
  <c r="AM50" i="2"/>
  <c r="AJ50" i="2"/>
  <c r="AI50" i="2"/>
  <c r="AF50" i="2"/>
  <c r="AE50" i="2"/>
  <c r="AB50" i="2"/>
  <c r="AA50" i="2"/>
  <c r="X50" i="2"/>
  <c r="W50" i="2"/>
  <c r="T50" i="2"/>
  <c r="S50" i="2"/>
  <c r="P50" i="2"/>
  <c r="O50" i="2"/>
  <c r="L50" i="2"/>
  <c r="K50" i="2"/>
  <c r="H50" i="2"/>
  <c r="G50" i="2"/>
  <c r="AR49" i="2"/>
  <c r="AQ49" i="2"/>
  <c r="AN49" i="2"/>
  <c r="AM49" i="2"/>
  <c r="AJ49" i="2"/>
  <c r="AI49" i="2"/>
  <c r="AF49" i="2"/>
  <c r="AE49" i="2"/>
  <c r="AB49" i="2"/>
  <c r="AA49" i="2"/>
  <c r="X49" i="2"/>
  <c r="W49" i="2"/>
  <c r="T49" i="2"/>
  <c r="S49" i="2"/>
  <c r="P49" i="2"/>
  <c r="O49" i="2"/>
  <c r="L49" i="2"/>
  <c r="K49" i="2"/>
  <c r="H49" i="2"/>
  <c r="G49" i="2"/>
  <c r="AQ48" i="2"/>
  <c r="AR48" i="2" s="1"/>
  <c r="AM48" i="2"/>
  <c r="AN48" i="2" s="1"/>
  <c r="AI48" i="2"/>
  <c r="AJ48" i="2" s="1"/>
  <c r="AE48" i="2"/>
  <c r="AF48" i="2" s="1"/>
  <c r="AB48" i="2"/>
  <c r="AA48" i="2"/>
  <c r="W48" i="2"/>
  <c r="X48" i="2" s="1"/>
  <c r="S48" i="2"/>
  <c r="T48" i="2" s="1"/>
  <c r="O48" i="2"/>
  <c r="P48" i="2" s="1"/>
  <c r="K48" i="2"/>
  <c r="L48" i="2" s="1"/>
  <c r="G48" i="2"/>
  <c r="AQ47" i="2"/>
  <c r="AR47" i="2" s="1"/>
  <c r="AM47" i="2"/>
  <c r="AN47" i="2" s="1"/>
  <c r="AJ47" i="2"/>
  <c r="AI47" i="2"/>
  <c r="AE47" i="2"/>
  <c r="AF47" i="2" s="1"/>
  <c r="AA47" i="2"/>
  <c r="AB47" i="2" s="1"/>
  <c r="W47" i="2"/>
  <c r="X47" i="2" s="1"/>
  <c r="S47" i="2"/>
  <c r="T47" i="2" s="1"/>
  <c r="O47" i="2"/>
  <c r="P47" i="2" s="1"/>
  <c r="K47" i="2"/>
  <c r="L47" i="2" s="1"/>
  <c r="G47" i="2"/>
  <c r="AR46" i="2"/>
  <c r="AQ46" i="2"/>
  <c r="AN46" i="2"/>
  <c r="AM46" i="2"/>
  <c r="AJ46" i="2"/>
  <c r="AI46" i="2"/>
  <c r="AF46" i="2"/>
  <c r="AE46" i="2"/>
  <c r="AB46" i="2"/>
  <c r="AA46" i="2"/>
  <c r="X46" i="2"/>
  <c r="W46" i="2"/>
  <c r="T46" i="2"/>
  <c r="S46" i="2"/>
  <c r="P46" i="2"/>
  <c r="O46" i="2"/>
  <c r="L46" i="2"/>
  <c r="K46" i="2"/>
  <c r="H46" i="2"/>
  <c r="G46" i="2"/>
  <c r="AP45" i="2"/>
  <c r="AL45" i="2"/>
  <c r="AH45" i="2"/>
  <c r="AD45" i="2"/>
  <c r="Z45" i="2"/>
  <c r="V45" i="2"/>
  <c r="R45" i="2"/>
  <c r="N45" i="2"/>
  <c r="J45" i="2"/>
  <c r="F45" i="2"/>
  <c r="G43" i="2"/>
  <c r="K43" i="2" s="1"/>
  <c r="O43" i="2" s="1"/>
  <c r="D43" i="2"/>
  <c r="E43" i="2" s="1"/>
  <c r="A34" i="2"/>
  <c r="Q89" i="2" s="1"/>
  <c r="A33" i="2"/>
  <c r="G142" i="1"/>
  <c r="B153" i="1" s="1"/>
  <c r="C153" i="1" s="1"/>
  <c r="C128" i="1"/>
  <c r="E105" i="1"/>
  <c r="E104" i="1"/>
  <c r="E103" i="1"/>
  <c r="E102" i="1"/>
  <c r="E101" i="1"/>
  <c r="D51" i="2" l="1"/>
  <c r="C69" i="2"/>
  <c r="A35" i="2"/>
  <c r="U94" i="2" s="1"/>
  <c r="A36" i="2"/>
  <c r="Y94" i="2" s="1"/>
  <c r="C51" i="2"/>
  <c r="C66" i="2"/>
  <c r="A37" i="2"/>
  <c r="AC94" i="2" s="1"/>
  <c r="G92" i="2"/>
  <c r="W92" i="2"/>
  <c r="D56" i="2"/>
  <c r="G95" i="2"/>
  <c r="C84" i="2"/>
  <c r="A31" i="2"/>
  <c r="E89" i="2" s="1"/>
  <c r="A32" i="2"/>
  <c r="I94" i="2" s="1"/>
  <c r="C77" i="2"/>
  <c r="C56" i="2"/>
  <c r="C80" i="2"/>
  <c r="C62" i="2"/>
  <c r="B149" i="10"/>
  <c r="B148" i="10"/>
  <c r="B147" i="10"/>
  <c r="B158" i="10"/>
  <c r="B146" i="10"/>
  <c r="B157" i="10"/>
  <c r="B145" i="10"/>
  <c r="C145" i="10" s="1"/>
  <c r="B156" i="10"/>
  <c r="C156" i="10" s="1"/>
  <c r="B144" i="10"/>
  <c r="B155" i="10"/>
  <c r="C155" i="10" s="1"/>
  <c r="B143" i="10"/>
  <c r="B154" i="10"/>
  <c r="C154" i="10" s="1"/>
  <c r="B142" i="10"/>
  <c r="B153" i="10"/>
  <c r="B150" i="10"/>
  <c r="B152" i="10"/>
  <c r="B151" i="10"/>
  <c r="B155" i="7"/>
  <c r="C155" i="7" s="1"/>
  <c r="B143" i="7"/>
  <c r="B154" i="7"/>
  <c r="C154" i="7" s="1"/>
  <c r="B142" i="7"/>
  <c r="C142" i="7" s="1"/>
  <c r="B153" i="7"/>
  <c r="C153" i="7" s="1"/>
  <c r="B152" i="7"/>
  <c r="C152" i="7" s="1"/>
  <c r="B151" i="7"/>
  <c r="C151" i="7" s="1"/>
  <c r="B150" i="7"/>
  <c r="B149" i="7"/>
  <c r="B148" i="7"/>
  <c r="B156" i="7"/>
  <c r="B147" i="7"/>
  <c r="B144" i="7"/>
  <c r="B158" i="7"/>
  <c r="C158" i="7" s="1"/>
  <c r="B146" i="7"/>
  <c r="C146" i="7" s="1"/>
  <c r="B157" i="7"/>
  <c r="C157" i="7" s="1"/>
  <c r="B145" i="7"/>
  <c r="C145" i="7" s="1"/>
  <c r="B147" i="9"/>
  <c r="C147" i="9" s="1"/>
  <c r="B158" i="9"/>
  <c r="C158" i="9" s="1"/>
  <c r="B146" i="9"/>
  <c r="B157" i="9"/>
  <c r="B145" i="9"/>
  <c r="B156" i="9"/>
  <c r="B144" i="9"/>
  <c r="B155" i="9"/>
  <c r="C155" i="9" s="1"/>
  <c r="B143" i="9"/>
  <c r="B154" i="9"/>
  <c r="B142" i="9"/>
  <c r="C142" i="9" s="1"/>
  <c r="B153" i="9"/>
  <c r="C153" i="9" s="1"/>
  <c r="B152" i="9"/>
  <c r="C152" i="9" s="1"/>
  <c r="B151" i="9"/>
  <c r="C151" i="9" s="1"/>
  <c r="B148" i="9"/>
  <c r="B150" i="9"/>
  <c r="B149" i="9"/>
  <c r="B153" i="6"/>
  <c r="B152" i="6"/>
  <c r="C152" i="6" s="1"/>
  <c r="B151" i="6"/>
  <c r="C151" i="6" s="1"/>
  <c r="B150" i="6"/>
  <c r="C150" i="6" s="1"/>
  <c r="B149" i="6"/>
  <c r="B148" i="6"/>
  <c r="C148" i="6" s="1"/>
  <c r="B147" i="6"/>
  <c r="C147" i="6" s="1"/>
  <c r="B158" i="6"/>
  <c r="C158" i="6" s="1"/>
  <c r="B146" i="6"/>
  <c r="C146" i="6" s="1"/>
  <c r="B157" i="6"/>
  <c r="B145" i="6"/>
  <c r="B156" i="6"/>
  <c r="B144" i="6"/>
  <c r="B155" i="6"/>
  <c r="B143" i="6"/>
  <c r="B154" i="6"/>
  <c r="C154" i="6" s="1"/>
  <c r="B142" i="6"/>
  <c r="C142" i="6" s="1"/>
  <c r="B151" i="11"/>
  <c r="C151" i="11" s="1"/>
  <c r="B150" i="11"/>
  <c r="C150" i="11" s="1"/>
  <c r="B149" i="11"/>
  <c r="C149" i="11" s="1"/>
  <c r="B148" i="11"/>
  <c r="C148" i="11" s="1"/>
  <c r="B147" i="11"/>
  <c r="B158" i="11"/>
  <c r="B146" i="11"/>
  <c r="B157" i="11"/>
  <c r="B145" i="11"/>
  <c r="B156" i="11"/>
  <c r="B144" i="11"/>
  <c r="B155" i="11"/>
  <c r="C155" i="11" s="1"/>
  <c r="B143" i="11"/>
  <c r="B154" i="11"/>
  <c r="C154" i="11" s="1"/>
  <c r="B142" i="11"/>
  <c r="C142" i="11" s="1"/>
  <c r="B152" i="11"/>
  <c r="C152" i="11" s="1"/>
  <c r="B153" i="11"/>
  <c r="AQ92" i="2"/>
  <c r="C91" i="2"/>
  <c r="A35" i="7"/>
  <c r="U74" i="7" s="1"/>
  <c r="C148" i="7"/>
  <c r="C149" i="7"/>
  <c r="C150" i="7"/>
  <c r="C147" i="7"/>
  <c r="C156" i="7"/>
  <c r="A40" i="9"/>
  <c r="AO74" i="9" s="1"/>
  <c r="C157" i="9"/>
  <c r="C146" i="9"/>
  <c r="C145" i="9"/>
  <c r="C148" i="9"/>
  <c r="C149" i="9"/>
  <c r="C150" i="9"/>
  <c r="C156" i="9"/>
  <c r="C154" i="9"/>
  <c r="A39" i="6"/>
  <c r="AK94" i="6" s="1"/>
  <c r="C157" i="6"/>
  <c r="C145" i="6"/>
  <c r="C153" i="6"/>
  <c r="C156" i="6"/>
  <c r="C149" i="6"/>
  <c r="C155" i="6"/>
  <c r="AA92" i="11"/>
  <c r="C158" i="11"/>
  <c r="C146" i="11"/>
  <c r="C157" i="11"/>
  <c r="C153" i="11"/>
  <c r="C156" i="11"/>
  <c r="C145" i="11"/>
  <c r="C147" i="11"/>
  <c r="A32" i="4"/>
  <c r="I44" i="4" s="1"/>
  <c r="D46" i="5"/>
  <c r="AA92" i="10"/>
  <c r="C152" i="10"/>
  <c r="C151" i="10"/>
  <c r="C158" i="10"/>
  <c r="C142" i="10"/>
  <c r="C157" i="10"/>
  <c r="C148" i="10"/>
  <c r="C146" i="10"/>
  <c r="C147" i="10"/>
  <c r="C153" i="10"/>
  <c r="C149" i="10"/>
  <c r="C150" i="10"/>
  <c r="D64" i="2"/>
  <c r="D54" i="2"/>
  <c r="K43" i="10"/>
  <c r="O43" i="10" s="1"/>
  <c r="K43" i="4"/>
  <c r="L43" i="7"/>
  <c r="M43" i="7" s="1"/>
  <c r="D68" i="2"/>
  <c r="L43" i="11"/>
  <c r="M43" i="11" s="1"/>
  <c r="L43" i="6"/>
  <c r="M43" i="6" s="1"/>
  <c r="N43" i="6" s="1"/>
  <c r="P60" i="6" s="1"/>
  <c r="K43" i="8"/>
  <c r="O43" i="8" s="1"/>
  <c r="S43" i="8" s="1"/>
  <c r="D53" i="8"/>
  <c r="H43" i="7"/>
  <c r="I43" i="7" s="1"/>
  <c r="K57" i="7" s="1"/>
  <c r="D67" i="4"/>
  <c r="G92" i="10"/>
  <c r="A39" i="10"/>
  <c r="AK89" i="10" s="1"/>
  <c r="D70" i="2"/>
  <c r="C55" i="2"/>
  <c r="L66" i="2"/>
  <c r="D83" i="2"/>
  <c r="C61" i="2"/>
  <c r="C48" i="2"/>
  <c r="AB72" i="2"/>
  <c r="H43" i="2"/>
  <c r="I43" i="2" s="1"/>
  <c r="K57" i="2" s="1"/>
  <c r="D84" i="2"/>
  <c r="D46" i="2"/>
  <c r="A31" i="11"/>
  <c r="E94" i="11" s="1"/>
  <c r="C91" i="11"/>
  <c r="D78" i="4"/>
  <c r="D64" i="8"/>
  <c r="AN87" i="2"/>
  <c r="AM72" i="2"/>
  <c r="AB87" i="2"/>
  <c r="O87" i="5"/>
  <c r="AI87" i="2"/>
  <c r="C82" i="2"/>
  <c r="C85" i="2"/>
  <c r="AE92" i="2"/>
  <c r="C92" i="2" s="1"/>
  <c r="C46" i="8"/>
  <c r="I15" i="3"/>
  <c r="C76" i="2"/>
  <c r="C83" i="2"/>
  <c r="D85" i="2"/>
  <c r="AR72" i="4"/>
  <c r="AR87" i="4"/>
  <c r="A31" i="8"/>
  <c r="E59" i="8" s="1"/>
  <c r="C68" i="8"/>
  <c r="D79" i="8"/>
  <c r="K16" i="3"/>
  <c r="C91" i="10"/>
  <c r="H43" i="11"/>
  <c r="I43" i="11" s="1"/>
  <c r="J43" i="11" s="1"/>
  <c r="K87" i="10"/>
  <c r="D53" i="2"/>
  <c r="P87" i="2"/>
  <c r="O87" i="7"/>
  <c r="S87" i="9"/>
  <c r="D78" i="9"/>
  <c r="L43" i="10"/>
  <c r="M43" i="10" s="1"/>
  <c r="O95" i="10" s="1"/>
  <c r="D68" i="10"/>
  <c r="C64" i="2"/>
  <c r="C70" i="2"/>
  <c r="AA87" i="2"/>
  <c r="D79" i="2"/>
  <c r="C81" i="2"/>
  <c r="H43" i="6"/>
  <c r="I43" i="6" s="1"/>
  <c r="K90" i="6" s="1"/>
  <c r="D65" i="2"/>
  <c r="C68" i="2"/>
  <c r="K92" i="2"/>
  <c r="K72" i="5"/>
  <c r="P78" i="5"/>
  <c r="P87" i="5" s="1"/>
  <c r="AA92" i="5"/>
  <c r="H43" i="9"/>
  <c r="I43" i="9" s="1"/>
  <c r="AI72" i="10"/>
  <c r="AI72" i="2"/>
  <c r="D69" i="2"/>
  <c r="O92" i="2"/>
  <c r="A37" i="5"/>
  <c r="AC94" i="5" s="1"/>
  <c r="K43" i="5"/>
  <c r="O43" i="5" s="1"/>
  <c r="D50" i="7"/>
  <c r="H48" i="2"/>
  <c r="D48" i="2" s="1"/>
  <c r="P72" i="2"/>
  <c r="AA92" i="2"/>
  <c r="C17" i="3"/>
  <c r="A35" i="6"/>
  <c r="U94" i="6" s="1"/>
  <c r="C68" i="11"/>
  <c r="K87" i="11"/>
  <c r="AI87" i="11"/>
  <c r="G92" i="11"/>
  <c r="D46" i="4"/>
  <c r="D63" i="4"/>
  <c r="C78" i="4"/>
  <c r="D64" i="5"/>
  <c r="AM87" i="7"/>
  <c r="A39" i="8"/>
  <c r="AK94" i="8" s="1"/>
  <c r="D47" i="8"/>
  <c r="G159" i="9"/>
  <c r="AE92" i="10"/>
  <c r="AE92" i="11"/>
  <c r="A31" i="7"/>
  <c r="E94" i="7" s="1"/>
  <c r="C83" i="7"/>
  <c r="O72" i="9"/>
  <c r="AN72" i="9"/>
  <c r="C79" i="10"/>
  <c r="AI72" i="11"/>
  <c r="C79" i="11"/>
  <c r="D52" i="5"/>
  <c r="AM87" i="9"/>
  <c r="C52" i="10"/>
  <c r="D79" i="10"/>
  <c r="AM72" i="11"/>
  <c r="G57" i="4"/>
  <c r="A35" i="8"/>
  <c r="U89" i="8" s="1"/>
  <c r="C83" i="8"/>
  <c r="C63" i="9"/>
  <c r="C67" i="9"/>
  <c r="O87" i="9"/>
  <c r="D52" i="10"/>
  <c r="C51" i="4"/>
  <c r="A35" i="5"/>
  <c r="U94" i="5" s="1"/>
  <c r="AJ72" i="5"/>
  <c r="D63" i="9"/>
  <c r="D67" i="9"/>
  <c r="P87" i="9"/>
  <c r="C78" i="9"/>
  <c r="A37" i="10"/>
  <c r="AC89" i="10" s="1"/>
  <c r="AM87" i="11"/>
  <c r="D51" i="4"/>
  <c r="D50" i="5"/>
  <c r="AM72" i="5"/>
  <c r="AI87" i="7"/>
  <c r="A39" i="11"/>
  <c r="AK94" i="11" s="1"/>
  <c r="D47" i="11"/>
  <c r="O72" i="11"/>
  <c r="D53" i="11"/>
  <c r="C83" i="11"/>
  <c r="A31" i="5"/>
  <c r="E59" i="5" s="1"/>
  <c r="K57" i="5"/>
  <c r="C83" i="5"/>
  <c r="A39" i="7"/>
  <c r="AK94" i="7" s="1"/>
  <c r="D52" i="9"/>
  <c r="A33" i="10"/>
  <c r="M59" i="10" s="1"/>
  <c r="C68" i="7"/>
  <c r="A35" i="11"/>
  <c r="U74" i="11" s="1"/>
  <c r="D46" i="11"/>
  <c r="G142" i="4"/>
  <c r="I10" i="3"/>
  <c r="A33" i="5"/>
  <c r="M44" i="5" s="1"/>
  <c r="AM87" i="5"/>
  <c r="A36" i="6"/>
  <c r="Y74" i="6" s="1"/>
  <c r="D52" i="6"/>
  <c r="C63" i="6"/>
  <c r="A37" i="7"/>
  <c r="AC59" i="7" s="1"/>
  <c r="K95" i="7"/>
  <c r="C91" i="7"/>
  <c r="A37" i="8"/>
  <c r="AC94" i="8" s="1"/>
  <c r="D83" i="8"/>
  <c r="D46" i="9"/>
  <c r="G92" i="9"/>
  <c r="A35" i="10"/>
  <c r="U89" i="10" s="1"/>
  <c r="C64" i="10"/>
  <c r="D52" i="11"/>
  <c r="C64" i="11"/>
  <c r="A40" i="6"/>
  <c r="AO94" i="6" s="1"/>
  <c r="C67" i="6"/>
  <c r="K15" i="3"/>
  <c r="C63" i="2"/>
  <c r="A39" i="2"/>
  <c r="AK94" i="2" s="1"/>
  <c r="D50" i="2"/>
  <c r="C52" i="2"/>
  <c r="D67" i="2"/>
  <c r="C71" i="2"/>
  <c r="C79" i="2"/>
  <c r="C86" i="2"/>
  <c r="AM92" i="2"/>
  <c r="C50" i="4"/>
  <c r="G92" i="4"/>
  <c r="C62" i="5"/>
  <c r="C70" i="5"/>
  <c r="C79" i="5"/>
  <c r="A32" i="6"/>
  <c r="I59" i="6" s="1"/>
  <c r="G92" i="7"/>
  <c r="D49" i="8"/>
  <c r="A36" i="9"/>
  <c r="Y59" i="9" s="1"/>
  <c r="C51" i="9"/>
  <c r="C82" i="9"/>
  <c r="K92" i="9"/>
  <c r="D47" i="10"/>
  <c r="AM72" i="10"/>
  <c r="D64" i="10"/>
  <c r="O87" i="10"/>
  <c r="I13" i="3"/>
  <c r="K14" i="3"/>
  <c r="C16" i="3"/>
  <c r="I14" i="3"/>
  <c r="A38" i="2"/>
  <c r="AG74" i="2" s="1"/>
  <c r="AA72" i="2"/>
  <c r="AE87" i="2"/>
  <c r="AI92" i="2"/>
  <c r="A40" i="2"/>
  <c r="AO89" i="2" s="1"/>
  <c r="C46" i="2"/>
  <c r="D52" i="2"/>
  <c r="D71" i="2"/>
  <c r="AJ87" i="2"/>
  <c r="D80" i="2"/>
  <c r="D86" i="2"/>
  <c r="C82" i="4"/>
  <c r="K92" i="4"/>
  <c r="I9" i="3"/>
  <c r="K10" i="3"/>
  <c r="D79" i="5"/>
  <c r="D46" i="6"/>
  <c r="C78" i="6"/>
  <c r="A33" i="7"/>
  <c r="M74" i="7" s="1"/>
  <c r="C64" i="7"/>
  <c r="C79" i="7"/>
  <c r="AA92" i="7"/>
  <c r="A33" i="8"/>
  <c r="M59" i="8" s="1"/>
  <c r="G57" i="9"/>
  <c r="D51" i="9"/>
  <c r="D82" i="9"/>
  <c r="AE92" i="9"/>
  <c r="A31" i="10"/>
  <c r="E94" i="10" s="1"/>
  <c r="K95" i="10"/>
  <c r="C12" i="3"/>
  <c r="P72" i="6"/>
  <c r="C50" i="2"/>
  <c r="D63" i="2"/>
  <c r="D81" i="2"/>
  <c r="D82" i="2"/>
  <c r="C47" i="2"/>
  <c r="C53" i="2"/>
  <c r="C67" i="2"/>
  <c r="G72" i="2"/>
  <c r="G87" i="2"/>
  <c r="A40" i="4"/>
  <c r="AO44" i="4" s="1"/>
  <c r="AM72" i="4"/>
  <c r="AN87" i="4"/>
  <c r="D82" i="4"/>
  <c r="AE92" i="4"/>
  <c r="A39" i="5"/>
  <c r="AK94" i="5" s="1"/>
  <c r="D47" i="5"/>
  <c r="C91" i="5"/>
  <c r="A37" i="6"/>
  <c r="C51" i="6"/>
  <c r="D47" i="7"/>
  <c r="D53" i="7"/>
  <c r="AE92" i="7"/>
  <c r="C91" i="8"/>
  <c r="AM72" i="9"/>
  <c r="AI92" i="9"/>
  <c r="C46" i="10"/>
  <c r="C83" i="10"/>
  <c r="I12" i="3"/>
  <c r="K13" i="3"/>
  <c r="C15" i="3"/>
  <c r="O72" i="4"/>
  <c r="AN72" i="4"/>
  <c r="AI92" i="4"/>
  <c r="K9" i="3"/>
  <c r="D53" i="5"/>
  <c r="D68" i="5"/>
  <c r="C68" i="5"/>
  <c r="L87" i="5"/>
  <c r="G92" i="5"/>
  <c r="A33" i="6"/>
  <c r="M89" i="6" s="1"/>
  <c r="G92" i="6"/>
  <c r="D68" i="8"/>
  <c r="AA92" i="8"/>
  <c r="A32" i="9"/>
  <c r="I44" i="9" s="1"/>
  <c r="AQ72" i="9"/>
  <c r="D46" i="10"/>
  <c r="D53" i="10"/>
  <c r="O72" i="10"/>
  <c r="C68" i="10"/>
  <c r="D83" i="10"/>
  <c r="C82" i="6"/>
  <c r="AE92" i="6"/>
  <c r="C104" i="9"/>
  <c r="F104" i="9" s="1"/>
  <c r="I11" i="3"/>
  <c r="K12" i="3"/>
  <c r="C14" i="3"/>
  <c r="I17" i="3"/>
  <c r="A31" i="6"/>
  <c r="E59" i="6" s="1"/>
  <c r="A36" i="4"/>
  <c r="Y44" i="4" s="1"/>
  <c r="C63" i="4"/>
  <c r="C67" i="4"/>
  <c r="P87" i="4"/>
  <c r="C10" i="3"/>
  <c r="C46" i="5"/>
  <c r="C52" i="5"/>
  <c r="C64" i="5"/>
  <c r="AE92" i="5"/>
  <c r="D52" i="7"/>
  <c r="C64" i="8"/>
  <c r="C79" i="8"/>
  <c r="K11" i="3"/>
  <c r="C13" i="3"/>
  <c r="I16" i="3"/>
  <c r="K17" i="3"/>
  <c r="P87" i="6"/>
  <c r="D52" i="4"/>
  <c r="C9" i="3"/>
  <c r="D83" i="5"/>
  <c r="D46" i="7"/>
  <c r="C52" i="8"/>
  <c r="G57" i="11"/>
  <c r="F43" i="11"/>
  <c r="H90" i="11" s="1"/>
  <c r="S43" i="11"/>
  <c r="P43" i="11"/>
  <c r="Q43" i="11" s="1"/>
  <c r="S95" i="11" s="1"/>
  <c r="K57" i="11"/>
  <c r="N43" i="11"/>
  <c r="O95" i="11"/>
  <c r="O57" i="11"/>
  <c r="K72" i="11"/>
  <c r="C46" i="11"/>
  <c r="C52" i="11"/>
  <c r="D64" i="11"/>
  <c r="D68" i="11"/>
  <c r="L72" i="11"/>
  <c r="AJ72" i="11"/>
  <c r="D79" i="11"/>
  <c r="D83" i="11"/>
  <c r="L87" i="11"/>
  <c r="AJ87" i="11"/>
  <c r="O87" i="11"/>
  <c r="G159" i="11"/>
  <c r="A32" i="11"/>
  <c r="A36" i="11"/>
  <c r="A40" i="11"/>
  <c r="C51" i="11"/>
  <c r="P62" i="11"/>
  <c r="P72" i="11" s="1"/>
  <c r="C63" i="11"/>
  <c r="C67" i="11"/>
  <c r="AN72" i="11"/>
  <c r="AN77" i="11"/>
  <c r="AN87" i="11" s="1"/>
  <c r="C78" i="11"/>
  <c r="C82" i="11"/>
  <c r="P87" i="11"/>
  <c r="P95" i="11"/>
  <c r="D51" i="11"/>
  <c r="D63" i="11"/>
  <c r="D67" i="11"/>
  <c r="S72" i="11"/>
  <c r="AQ72" i="11"/>
  <c r="D78" i="11"/>
  <c r="D82" i="11"/>
  <c r="S87" i="11"/>
  <c r="AQ87" i="11"/>
  <c r="K92" i="11"/>
  <c r="AI92" i="11"/>
  <c r="C104" i="11"/>
  <c r="F104" i="11" s="1"/>
  <c r="C50" i="11"/>
  <c r="T72" i="11"/>
  <c r="AR72" i="11"/>
  <c r="T87" i="11"/>
  <c r="AR87" i="11"/>
  <c r="A33" i="11"/>
  <c r="A37" i="11"/>
  <c r="D50" i="11"/>
  <c r="C62" i="11"/>
  <c r="C66" i="11"/>
  <c r="C70" i="11"/>
  <c r="W72" i="11"/>
  <c r="G75" i="11"/>
  <c r="C77" i="11"/>
  <c r="C81" i="11"/>
  <c r="C85" i="11"/>
  <c r="W87" i="11"/>
  <c r="G90" i="11"/>
  <c r="O92" i="11"/>
  <c r="AM92" i="11"/>
  <c r="C49" i="11"/>
  <c r="C55" i="11"/>
  <c r="G60" i="11"/>
  <c r="D62" i="11"/>
  <c r="D66" i="11"/>
  <c r="D70" i="11"/>
  <c r="X72" i="11"/>
  <c r="D81" i="11"/>
  <c r="D85" i="11"/>
  <c r="X87" i="11"/>
  <c r="C105" i="11"/>
  <c r="F105" i="11" s="1"/>
  <c r="D49" i="11"/>
  <c r="D55" i="11"/>
  <c r="C71" i="11"/>
  <c r="AA72" i="11"/>
  <c r="C86" i="11"/>
  <c r="AA87" i="11"/>
  <c r="K90" i="11"/>
  <c r="S92" i="11"/>
  <c r="AQ92" i="11"/>
  <c r="A34" i="11"/>
  <c r="A38" i="11"/>
  <c r="C48" i="11"/>
  <c r="C54" i="11"/>
  <c r="C56" i="11"/>
  <c r="C65" i="11"/>
  <c r="C69" i="11"/>
  <c r="D71" i="11"/>
  <c r="AB72" i="11"/>
  <c r="C76" i="11"/>
  <c r="C80" i="11"/>
  <c r="C84" i="11"/>
  <c r="D86" i="11"/>
  <c r="AB87" i="11"/>
  <c r="D48" i="11"/>
  <c r="D54" i="11"/>
  <c r="D56" i="11"/>
  <c r="C61" i="11"/>
  <c r="D65" i="11"/>
  <c r="D69" i="11"/>
  <c r="G72" i="11"/>
  <c r="AE72" i="11"/>
  <c r="O75" i="11"/>
  <c r="D76" i="11"/>
  <c r="D80" i="11"/>
  <c r="D84" i="11"/>
  <c r="G87" i="11"/>
  <c r="AE87" i="11"/>
  <c r="O90" i="11"/>
  <c r="W92" i="11"/>
  <c r="G95" i="11"/>
  <c r="C47" i="11"/>
  <c r="C53" i="11"/>
  <c r="O60" i="11"/>
  <c r="D61" i="11"/>
  <c r="H72" i="11"/>
  <c r="AF72" i="11"/>
  <c r="P75" i="11"/>
  <c r="H87" i="11"/>
  <c r="AF87" i="11"/>
  <c r="P90" i="11"/>
  <c r="S43" i="10"/>
  <c r="P43" i="10"/>
  <c r="Q43" i="10" s="1"/>
  <c r="AJ72" i="10"/>
  <c r="AJ87" i="10"/>
  <c r="AI87" i="10"/>
  <c r="L72" i="10"/>
  <c r="L87" i="10"/>
  <c r="G57" i="10"/>
  <c r="F43" i="10"/>
  <c r="H75" i="10" s="1"/>
  <c r="K57" i="10"/>
  <c r="L57" i="10"/>
  <c r="L95" i="10"/>
  <c r="K72" i="10"/>
  <c r="AM87" i="10"/>
  <c r="G159" i="10"/>
  <c r="A32" i="10"/>
  <c r="A36" i="10"/>
  <c r="A40" i="10"/>
  <c r="C51" i="10"/>
  <c r="P62" i="10"/>
  <c r="P72" i="10" s="1"/>
  <c r="AN62" i="10"/>
  <c r="AN72" i="10" s="1"/>
  <c r="C63" i="10"/>
  <c r="C67" i="10"/>
  <c r="P77" i="10"/>
  <c r="P87" i="10" s="1"/>
  <c r="C78" i="10"/>
  <c r="C82" i="10"/>
  <c r="AN87" i="10"/>
  <c r="D51" i="10"/>
  <c r="D63" i="10"/>
  <c r="D67" i="10"/>
  <c r="S72" i="10"/>
  <c r="AQ72" i="10"/>
  <c r="D78" i="10"/>
  <c r="D82" i="10"/>
  <c r="S87" i="10"/>
  <c r="AQ87" i="10"/>
  <c r="K92" i="10"/>
  <c r="AI92" i="10"/>
  <c r="S95" i="10"/>
  <c r="C104" i="10"/>
  <c r="F104" i="10" s="1"/>
  <c r="C50" i="10"/>
  <c r="T72" i="10"/>
  <c r="AR72" i="10"/>
  <c r="T87" i="10"/>
  <c r="AR87" i="10"/>
  <c r="D50" i="10"/>
  <c r="C62" i="10"/>
  <c r="C66" i="10"/>
  <c r="C70" i="10"/>
  <c r="W72" i="10"/>
  <c r="G75" i="10"/>
  <c r="C77" i="10"/>
  <c r="C81" i="10"/>
  <c r="C85" i="10"/>
  <c r="W87" i="10"/>
  <c r="G90" i="10"/>
  <c r="O92" i="10"/>
  <c r="AM92" i="10"/>
  <c r="C49" i="10"/>
  <c r="C55" i="10"/>
  <c r="G60" i="10"/>
  <c r="D62" i="10"/>
  <c r="D66" i="10"/>
  <c r="D70" i="10"/>
  <c r="X72" i="10"/>
  <c r="D81" i="10"/>
  <c r="D85" i="10"/>
  <c r="X87" i="10"/>
  <c r="C105" i="10"/>
  <c r="F105" i="10" s="1"/>
  <c r="D49" i="10"/>
  <c r="D55" i="10"/>
  <c r="C71" i="10"/>
  <c r="AA72" i="10"/>
  <c r="K75" i="10"/>
  <c r="C86" i="10"/>
  <c r="AA87" i="10"/>
  <c r="K90" i="10"/>
  <c r="S92" i="10"/>
  <c r="AQ92" i="10"/>
  <c r="A34" i="10"/>
  <c r="A38" i="10"/>
  <c r="C48" i="10"/>
  <c r="C54" i="10"/>
  <c r="C56" i="10"/>
  <c r="K60" i="10"/>
  <c r="C65" i="10"/>
  <c r="C69" i="10"/>
  <c r="D71" i="10"/>
  <c r="AB72" i="10"/>
  <c r="L75" i="10"/>
  <c r="C76" i="10"/>
  <c r="C80" i="10"/>
  <c r="C84" i="10"/>
  <c r="D86" i="10"/>
  <c r="AB87" i="10"/>
  <c r="L90" i="10"/>
  <c r="D48" i="10"/>
  <c r="D54" i="10"/>
  <c r="D56" i="10"/>
  <c r="L60" i="10"/>
  <c r="C61" i="10"/>
  <c r="D65" i="10"/>
  <c r="D69" i="10"/>
  <c r="G72" i="10"/>
  <c r="AE72" i="10"/>
  <c r="D76" i="10"/>
  <c r="D80" i="10"/>
  <c r="D84" i="10"/>
  <c r="G87" i="10"/>
  <c r="AE87" i="10"/>
  <c r="W92" i="10"/>
  <c r="G95" i="10"/>
  <c r="C47" i="10"/>
  <c r="C53" i="10"/>
  <c r="D61" i="10"/>
  <c r="H72" i="10"/>
  <c r="AF72" i="10"/>
  <c r="H87" i="10"/>
  <c r="AF87" i="10"/>
  <c r="P62" i="9"/>
  <c r="P72" i="9" s="1"/>
  <c r="AN77" i="9"/>
  <c r="AN87" i="9" s="1"/>
  <c r="S43" i="9"/>
  <c r="P43" i="9"/>
  <c r="Q43" i="9" s="1"/>
  <c r="S90" i="9" s="1"/>
  <c r="K57" i="9"/>
  <c r="J43" i="9"/>
  <c r="L95" i="9" s="1"/>
  <c r="L43" i="9"/>
  <c r="M43" i="9" s="1"/>
  <c r="O75" i="9" s="1"/>
  <c r="AO94" i="9"/>
  <c r="AO59" i="9"/>
  <c r="A31" i="9"/>
  <c r="A35" i="9"/>
  <c r="A39" i="9"/>
  <c r="D47" i="9"/>
  <c r="D53" i="9"/>
  <c r="H57" i="9"/>
  <c r="C64" i="9"/>
  <c r="C68" i="9"/>
  <c r="K72" i="9"/>
  <c r="AI72" i="9"/>
  <c r="S75" i="9"/>
  <c r="C79" i="9"/>
  <c r="C83" i="9"/>
  <c r="K87" i="9"/>
  <c r="AI87" i="9"/>
  <c r="C91" i="9"/>
  <c r="AA92" i="9"/>
  <c r="K95" i="9"/>
  <c r="C46" i="9"/>
  <c r="C52" i="9"/>
  <c r="S60" i="9"/>
  <c r="D64" i="9"/>
  <c r="D68" i="9"/>
  <c r="L72" i="9"/>
  <c r="AJ72" i="9"/>
  <c r="D79" i="9"/>
  <c r="D83" i="9"/>
  <c r="L87" i="9"/>
  <c r="AJ87" i="9"/>
  <c r="S72" i="9"/>
  <c r="AQ87" i="9"/>
  <c r="C50" i="9"/>
  <c r="AR62" i="9"/>
  <c r="AR72" i="9" s="1"/>
  <c r="T72" i="9"/>
  <c r="T77" i="9"/>
  <c r="T87" i="9" s="1"/>
  <c r="AR87" i="9"/>
  <c r="A33" i="9"/>
  <c r="A37" i="9"/>
  <c r="D50" i="9"/>
  <c r="C62" i="9"/>
  <c r="C66" i="9"/>
  <c r="C70" i="9"/>
  <c r="W72" i="9"/>
  <c r="G75" i="9"/>
  <c r="C77" i="9"/>
  <c r="C81" i="9"/>
  <c r="C85" i="9"/>
  <c r="W87" i="9"/>
  <c r="G90" i="9"/>
  <c r="O92" i="9"/>
  <c r="AM92" i="9"/>
  <c r="C49" i="9"/>
  <c r="C55" i="9"/>
  <c r="G60" i="9"/>
  <c r="D62" i="9"/>
  <c r="D66" i="9"/>
  <c r="D70" i="9"/>
  <c r="X72" i="9"/>
  <c r="H75" i="9"/>
  <c r="D81" i="9"/>
  <c r="D85" i="9"/>
  <c r="X87" i="9"/>
  <c r="H90" i="9"/>
  <c r="C105" i="9"/>
  <c r="F105" i="9" s="1"/>
  <c r="D49" i="9"/>
  <c r="D55" i="9"/>
  <c r="H60" i="9"/>
  <c r="C71" i="9"/>
  <c r="AA72" i="9"/>
  <c r="K75" i="9"/>
  <c r="C86" i="9"/>
  <c r="AA87" i="9"/>
  <c r="K90" i="9"/>
  <c r="S92" i="9"/>
  <c r="AQ92" i="9"/>
  <c r="A34" i="9"/>
  <c r="A38" i="9"/>
  <c r="C48" i="9"/>
  <c r="C54" i="9"/>
  <c r="C56" i="9"/>
  <c r="K60" i="9"/>
  <c r="C65" i="9"/>
  <c r="C69" i="9"/>
  <c r="D71" i="9"/>
  <c r="AB72" i="9"/>
  <c r="C76" i="9"/>
  <c r="C80" i="9"/>
  <c r="C84" i="9"/>
  <c r="D86" i="9"/>
  <c r="AB87" i="9"/>
  <c r="D48" i="9"/>
  <c r="D54" i="9"/>
  <c r="D56" i="9"/>
  <c r="C61" i="9"/>
  <c r="D65" i="9"/>
  <c r="D69" i="9"/>
  <c r="G72" i="9"/>
  <c r="AE72" i="9"/>
  <c r="D76" i="9"/>
  <c r="D80" i="9"/>
  <c r="D84" i="9"/>
  <c r="G87" i="9"/>
  <c r="AE87" i="9"/>
  <c r="W92" i="9"/>
  <c r="G95" i="9"/>
  <c r="C47" i="9"/>
  <c r="C53" i="9"/>
  <c r="O60" i="9"/>
  <c r="D61" i="9"/>
  <c r="H72" i="9"/>
  <c r="AF72" i="9"/>
  <c r="H87" i="9"/>
  <c r="AF87" i="9"/>
  <c r="H95" i="9"/>
  <c r="K72" i="8"/>
  <c r="K87" i="8"/>
  <c r="AI72" i="8"/>
  <c r="AI87" i="8"/>
  <c r="L95" i="8"/>
  <c r="L57" i="8"/>
  <c r="AJ72" i="8"/>
  <c r="U94" i="8"/>
  <c r="AJ87" i="8"/>
  <c r="L72" i="8"/>
  <c r="G57" i="8"/>
  <c r="F43" i="8"/>
  <c r="H75" i="8" s="1"/>
  <c r="L87" i="8"/>
  <c r="K57" i="8"/>
  <c r="K95" i="8"/>
  <c r="D46" i="8"/>
  <c r="D52" i="8"/>
  <c r="O72" i="8"/>
  <c r="AM72" i="8"/>
  <c r="O87" i="8"/>
  <c r="AM87" i="8"/>
  <c r="G92" i="8"/>
  <c r="AE92" i="8"/>
  <c r="G142" i="8"/>
  <c r="A32" i="8"/>
  <c r="A36" i="8"/>
  <c r="A40" i="8"/>
  <c r="C51" i="8"/>
  <c r="C63" i="8"/>
  <c r="C67" i="8"/>
  <c r="P72" i="8"/>
  <c r="AN72" i="8"/>
  <c r="C78" i="8"/>
  <c r="C82" i="8"/>
  <c r="P87" i="8"/>
  <c r="AN87" i="8"/>
  <c r="D51" i="8"/>
  <c r="D63" i="8"/>
  <c r="D67" i="8"/>
  <c r="S72" i="8"/>
  <c r="AQ72" i="8"/>
  <c r="D78" i="8"/>
  <c r="D82" i="8"/>
  <c r="S87" i="8"/>
  <c r="AQ87" i="8"/>
  <c r="K92" i="8"/>
  <c r="AI92" i="8"/>
  <c r="C104" i="8"/>
  <c r="F104" i="8" s="1"/>
  <c r="C50" i="8"/>
  <c r="T72" i="8"/>
  <c r="AR72" i="8"/>
  <c r="T87" i="8"/>
  <c r="AR87" i="8"/>
  <c r="D50" i="8"/>
  <c r="C62" i="8"/>
  <c r="C66" i="8"/>
  <c r="C70" i="8"/>
  <c r="W72" i="8"/>
  <c r="G75" i="8"/>
  <c r="C77" i="8"/>
  <c r="C81" i="8"/>
  <c r="C85" i="8"/>
  <c r="W87" i="8"/>
  <c r="G90" i="8"/>
  <c r="O92" i="8"/>
  <c r="AM92" i="8"/>
  <c r="C49" i="8"/>
  <c r="C55" i="8"/>
  <c r="G60" i="8"/>
  <c r="D62" i="8"/>
  <c r="D66" i="8"/>
  <c r="D70" i="8"/>
  <c r="X72" i="8"/>
  <c r="D77" i="8"/>
  <c r="D81" i="8"/>
  <c r="D85" i="8"/>
  <c r="X87" i="8"/>
  <c r="C105" i="8"/>
  <c r="F105" i="8" s="1"/>
  <c r="D55" i="8"/>
  <c r="C71" i="8"/>
  <c r="AA72" i="8"/>
  <c r="K75" i="8"/>
  <c r="C86" i="8"/>
  <c r="AA87" i="8"/>
  <c r="K90" i="8"/>
  <c r="S92" i="8"/>
  <c r="AQ92" i="8"/>
  <c r="A34" i="8"/>
  <c r="A38" i="8"/>
  <c r="C48" i="8"/>
  <c r="C54" i="8"/>
  <c r="C56" i="8"/>
  <c r="K60" i="8"/>
  <c r="C65" i="8"/>
  <c r="C69" i="8"/>
  <c r="D71" i="8"/>
  <c r="AB72" i="8"/>
  <c r="L75" i="8"/>
  <c r="C76" i="8"/>
  <c r="C80" i="8"/>
  <c r="C84" i="8"/>
  <c r="D86" i="8"/>
  <c r="AB87" i="8"/>
  <c r="L90" i="8"/>
  <c r="D48" i="8"/>
  <c r="D54" i="8"/>
  <c r="D56" i="8"/>
  <c r="L60" i="8"/>
  <c r="C61" i="8"/>
  <c r="D65" i="8"/>
  <c r="D69" i="8"/>
  <c r="G72" i="8"/>
  <c r="AE72" i="8"/>
  <c r="D76" i="8"/>
  <c r="D80" i="8"/>
  <c r="D84" i="8"/>
  <c r="G87" i="8"/>
  <c r="AE87" i="8"/>
  <c r="W92" i="8"/>
  <c r="G95" i="8"/>
  <c r="C47" i="8"/>
  <c r="C53" i="8"/>
  <c r="D61" i="8"/>
  <c r="H72" i="8"/>
  <c r="AF72" i="8"/>
  <c r="H87" i="8"/>
  <c r="AF87" i="8"/>
  <c r="O72" i="7"/>
  <c r="P62" i="7"/>
  <c r="P72" i="7" s="1"/>
  <c r="K72" i="7"/>
  <c r="K87" i="7"/>
  <c r="AI72" i="7"/>
  <c r="G57" i="7"/>
  <c r="F43" i="7"/>
  <c r="H90" i="7" s="1"/>
  <c r="S43" i="7"/>
  <c r="P43" i="7"/>
  <c r="Q43" i="7" s="1"/>
  <c r="S60" i="7" s="1"/>
  <c r="AM72" i="7"/>
  <c r="AN62" i="7"/>
  <c r="AN72" i="7" s="1"/>
  <c r="N43" i="7"/>
  <c r="P95" i="7" s="1"/>
  <c r="O57" i="7"/>
  <c r="O95" i="7"/>
  <c r="C46" i="7"/>
  <c r="C52" i="7"/>
  <c r="D64" i="7"/>
  <c r="D68" i="7"/>
  <c r="L72" i="7"/>
  <c r="AJ72" i="7"/>
  <c r="D79" i="7"/>
  <c r="D83" i="7"/>
  <c r="L87" i="7"/>
  <c r="AJ87" i="7"/>
  <c r="A32" i="7"/>
  <c r="A36" i="7"/>
  <c r="A40" i="7"/>
  <c r="C51" i="7"/>
  <c r="C63" i="7"/>
  <c r="C67" i="7"/>
  <c r="P77" i="7"/>
  <c r="P87" i="7" s="1"/>
  <c r="AN77" i="7"/>
  <c r="AN87" i="7" s="1"/>
  <c r="C78" i="7"/>
  <c r="C82" i="7"/>
  <c r="G159" i="7"/>
  <c r="D51" i="7"/>
  <c r="D63" i="7"/>
  <c r="D67" i="7"/>
  <c r="S72" i="7"/>
  <c r="AQ72" i="7"/>
  <c r="D78" i="7"/>
  <c r="D82" i="7"/>
  <c r="S87" i="7"/>
  <c r="AQ87" i="7"/>
  <c r="K92" i="7"/>
  <c r="AI92" i="7"/>
  <c r="C104" i="7"/>
  <c r="F104" i="7" s="1"/>
  <c r="C50" i="7"/>
  <c r="T72" i="7"/>
  <c r="AR72" i="7"/>
  <c r="T87" i="7"/>
  <c r="AR87" i="7"/>
  <c r="C62" i="7"/>
  <c r="C66" i="7"/>
  <c r="C70" i="7"/>
  <c r="W72" i="7"/>
  <c r="G75" i="7"/>
  <c r="C77" i="7"/>
  <c r="C81" i="7"/>
  <c r="C85" i="7"/>
  <c r="W87" i="7"/>
  <c r="G90" i="7"/>
  <c r="O92" i="7"/>
  <c r="AM92" i="7"/>
  <c r="C49" i="7"/>
  <c r="C55" i="7"/>
  <c r="G60" i="7"/>
  <c r="D66" i="7"/>
  <c r="D70" i="7"/>
  <c r="X72" i="7"/>
  <c r="D81" i="7"/>
  <c r="D85" i="7"/>
  <c r="X87" i="7"/>
  <c r="C105" i="7"/>
  <c r="F105" i="7" s="1"/>
  <c r="D49" i="7"/>
  <c r="D55" i="7"/>
  <c r="C71" i="7"/>
  <c r="AA72" i="7"/>
  <c r="C86" i="7"/>
  <c r="AA87" i="7"/>
  <c r="S92" i="7"/>
  <c r="AQ92" i="7"/>
  <c r="A34" i="7"/>
  <c r="A38" i="7"/>
  <c r="C48" i="7"/>
  <c r="C54" i="7"/>
  <c r="C56" i="7"/>
  <c r="C65" i="7"/>
  <c r="C69" i="7"/>
  <c r="D71" i="7"/>
  <c r="AB72" i="7"/>
  <c r="C76" i="7"/>
  <c r="C80" i="7"/>
  <c r="C84" i="7"/>
  <c r="D86" i="7"/>
  <c r="AB87" i="7"/>
  <c r="D48" i="7"/>
  <c r="D54" i="7"/>
  <c r="D56" i="7"/>
  <c r="C61" i="7"/>
  <c r="D65" i="7"/>
  <c r="D69" i="7"/>
  <c r="G72" i="7"/>
  <c r="AE72" i="7"/>
  <c r="O75" i="7"/>
  <c r="D76" i="7"/>
  <c r="D80" i="7"/>
  <c r="D84" i="7"/>
  <c r="G87" i="7"/>
  <c r="AE87" i="7"/>
  <c r="O90" i="7"/>
  <c r="W92" i="7"/>
  <c r="G95" i="7"/>
  <c r="C47" i="7"/>
  <c r="C53" i="7"/>
  <c r="O60" i="7"/>
  <c r="D61" i="7"/>
  <c r="H72" i="7"/>
  <c r="AF72" i="7"/>
  <c r="H87" i="7"/>
  <c r="AF87" i="7"/>
  <c r="P90" i="7"/>
  <c r="S43" i="6"/>
  <c r="P43" i="6"/>
  <c r="Q43" i="6" s="1"/>
  <c r="S60" i="6" s="1"/>
  <c r="G159" i="6"/>
  <c r="O72" i="6"/>
  <c r="O87" i="6"/>
  <c r="AM72" i="6"/>
  <c r="AM87" i="6"/>
  <c r="AN72" i="6"/>
  <c r="G57" i="6"/>
  <c r="F43" i="6"/>
  <c r="H75" i="6" s="1"/>
  <c r="AN87" i="6"/>
  <c r="D47" i="6"/>
  <c r="D53" i="6"/>
  <c r="C64" i="6"/>
  <c r="C68" i="6"/>
  <c r="K72" i="6"/>
  <c r="AI72" i="6"/>
  <c r="C79" i="6"/>
  <c r="C83" i="6"/>
  <c r="K87" i="6"/>
  <c r="AI87" i="6"/>
  <c r="C91" i="6"/>
  <c r="AA92" i="6"/>
  <c r="K95" i="6"/>
  <c r="C46" i="6"/>
  <c r="C52" i="6"/>
  <c r="D64" i="6"/>
  <c r="D68" i="6"/>
  <c r="L72" i="6"/>
  <c r="AJ72" i="6"/>
  <c r="D79" i="6"/>
  <c r="D83" i="6"/>
  <c r="L87" i="6"/>
  <c r="AJ87" i="6"/>
  <c r="D51" i="6"/>
  <c r="D63" i="6"/>
  <c r="D67" i="6"/>
  <c r="S72" i="6"/>
  <c r="AQ72" i="6"/>
  <c r="D78" i="6"/>
  <c r="D82" i="6"/>
  <c r="S87" i="6"/>
  <c r="AQ87" i="6"/>
  <c r="K92" i="6"/>
  <c r="AI92" i="6"/>
  <c r="C104" i="6"/>
  <c r="F104" i="6" s="1"/>
  <c r="C50" i="6"/>
  <c r="T72" i="6"/>
  <c r="AR72" i="6"/>
  <c r="T87" i="6"/>
  <c r="AR87" i="6"/>
  <c r="D50" i="6"/>
  <c r="C62" i="6"/>
  <c r="C66" i="6"/>
  <c r="C70" i="6"/>
  <c r="W72" i="6"/>
  <c r="G75" i="6"/>
  <c r="C77" i="6"/>
  <c r="C81" i="6"/>
  <c r="C85" i="6"/>
  <c r="W87" i="6"/>
  <c r="G90" i="6"/>
  <c r="O92" i="6"/>
  <c r="AM92" i="6"/>
  <c r="C49" i="6"/>
  <c r="C55" i="6"/>
  <c r="G60" i="6"/>
  <c r="D62" i="6"/>
  <c r="D66" i="6"/>
  <c r="D70" i="6"/>
  <c r="X72" i="6"/>
  <c r="D77" i="6"/>
  <c r="D81" i="6"/>
  <c r="D85" i="6"/>
  <c r="X87" i="6"/>
  <c r="C105" i="6"/>
  <c r="F105" i="6" s="1"/>
  <c r="D49" i="6"/>
  <c r="D55" i="6"/>
  <c r="C71" i="6"/>
  <c r="AA72" i="6"/>
  <c r="K75" i="6"/>
  <c r="C86" i="6"/>
  <c r="AA87" i="6"/>
  <c r="S92" i="6"/>
  <c r="AQ92" i="6"/>
  <c r="A34" i="6"/>
  <c r="A38" i="6"/>
  <c r="C48" i="6"/>
  <c r="C54" i="6"/>
  <c r="C56" i="6"/>
  <c r="K60" i="6"/>
  <c r="C65" i="6"/>
  <c r="C69" i="6"/>
  <c r="D71" i="6"/>
  <c r="AB72" i="6"/>
  <c r="C76" i="6"/>
  <c r="C80" i="6"/>
  <c r="C84" i="6"/>
  <c r="D86" i="6"/>
  <c r="AB87" i="6"/>
  <c r="D48" i="6"/>
  <c r="D54" i="6"/>
  <c r="D56" i="6"/>
  <c r="C61" i="6"/>
  <c r="D65" i="6"/>
  <c r="D69" i="6"/>
  <c r="G72" i="6"/>
  <c r="AE72" i="6"/>
  <c r="D76" i="6"/>
  <c r="D80" i="6"/>
  <c r="D84" i="6"/>
  <c r="G87" i="6"/>
  <c r="AE87" i="6"/>
  <c r="W92" i="6"/>
  <c r="G95" i="6"/>
  <c r="C47" i="6"/>
  <c r="C53" i="6"/>
  <c r="O60" i="6"/>
  <c r="D61" i="6"/>
  <c r="H72" i="6"/>
  <c r="AF72" i="6"/>
  <c r="H87" i="6"/>
  <c r="AF87" i="6"/>
  <c r="AK44" i="5"/>
  <c r="AK74" i="5"/>
  <c r="AI72" i="5"/>
  <c r="C66" i="5"/>
  <c r="L66" i="5"/>
  <c r="D66" i="5" s="1"/>
  <c r="AJ87" i="5"/>
  <c r="G142" i="5"/>
  <c r="G57" i="5"/>
  <c r="F43" i="5"/>
  <c r="H60" i="5" s="1"/>
  <c r="G75" i="5"/>
  <c r="K87" i="5"/>
  <c r="L57" i="5"/>
  <c r="L95" i="5"/>
  <c r="AI87" i="5"/>
  <c r="K95" i="5"/>
  <c r="O72" i="5"/>
  <c r="A32" i="5"/>
  <c r="A36" i="5"/>
  <c r="A40" i="5"/>
  <c r="C51" i="5"/>
  <c r="AN62" i="5"/>
  <c r="AN72" i="5" s="1"/>
  <c r="C63" i="5"/>
  <c r="C67" i="5"/>
  <c r="P72" i="5"/>
  <c r="C78" i="5"/>
  <c r="C82" i="5"/>
  <c r="AN87" i="5"/>
  <c r="D51" i="5"/>
  <c r="D63" i="5"/>
  <c r="D67" i="5"/>
  <c r="S72" i="5"/>
  <c r="AQ72" i="5"/>
  <c r="D78" i="5"/>
  <c r="D82" i="5"/>
  <c r="S87" i="5"/>
  <c r="AQ87" i="5"/>
  <c r="K92" i="5"/>
  <c r="AI92" i="5"/>
  <c r="C104" i="5"/>
  <c r="F104" i="5" s="1"/>
  <c r="C50" i="5"/>
  <c r="T72" i="5"/>
  <c r="AR72" i="5"/>
  <c r="T87" i="5"/>
  <c r="AR87" i="5"/>
  <c r="W72" i="5"/>
  <c r="C77" i="5"/>
  <c r="C81" i="5"/>
  <c r="C85" i="5"/>
  <c r="W87" i="5"/>
  <c r="G90" i="5"/>
  <c r="O92" i="5"/>
  <c r="AM92" i="5"/>
  <c r="C49" i="5"/>
  <c r="C55" i="5"/>
  <c r="G60" i="5"/>
  <c r="D62" i="5"/>
  <c r="D70" i="5"/>
  <c r="X72" i="5"/>
  <c r="D77" i="5"/>
  <c r="D81" i="5"/>
  <c r="D85" i="5"/>
  <c r="X87" i="5"/>
  <c r="H90" i="5"/>
  <c r="C105" i="5"/>
  <c r="F105" i="5" s="1"/>
  <c r="D49" i="5"/>
  <c r="D55" i="5"/>
  <c r="C71" i="5"/>
  <c r="AA72" i="5"/>
  <c r="K75" i="5"/>
  <c r="C86" i="5"/>
  <c r="AA87" i="5"/>
  <c r="K90" i="5"/>
  <c r="S92" i="5"/>
  <c r="AQ92" i="5"/>
  <c r="A34" i="5"/>
  <c r="A38" i="5"/>
  <c r="C48" i="5"/>
  <c r="C54" i="5"/>
  <c r="C56" i="5"/>
  <c r="K60" i="5"/>
  <c r="C65" i="5"/>
  <c r="C69" i="5"/>
  <c r="D71" i="5"/>
  <c r="AB72" i="5"/>
  <c r="L75" i="5"/>
  <c r="C76" i="5"/>
  <c r="C80" i="5"/>
  <c r="C84" i="5"/>
  <c r="D86" i="5"/>
  <c r="AB87" i="5"/>
  <c r="L90" i="5"/>
  <c r="D48" i="5"/>
  <c r="D54" i="5"/>
  <c r="D56" i="5"/>
  <c r="L60" i="5"/>
  <c r="C61" i="5"/>
  <c r="D65" i="5"/>
  <c r="D69" i="5"/>
  <c r="G72" i="5"/>
  <c r="AE72" i="5"/>
  <c r="D76" i="5"/>
  <c r="D80" i="5"/>
  <c r="D84" i="5"/>
  <c r="G87" i="5"/>
  <c r="AE87" i="5"/>
  <c r="M89" i="5"/>
  <c r="W92" i="5"/>
  <c r="G95" i="5"/>
  <c r="C47" i="5"/>
  <c r="C53" i="5"/>
  <c r="D61" i="5"/>
  <c r="H72" i="5"/>
  <c r="AF72" i="5"/>
  <c r="H87" i="5"/>
  <c r="AF87" i="5"/>
  <c r="P72" i="4"/>
  <c r="T72" i="4"/>
  <c r="O87" i="4"/>
  <c r="I89" i="4"/>
  <c r="I74" i="4"/>
  <c r="C104" i="4"/>
  <c r="F104" i="4" s="1"/>
  <c r="K57" i="4"/>
  <c r="J43" i="4"/>
  <c r="L90" i="4" s="1"/>
  <c r="S72" i="4"/>
  <c r="S87" i="4"/>
  <c r="AM87" i="4"/>
  <c r="AQ72" i="4"/>
  <c r="AQ87" i="4"/>
  <c r="T87" i="4"/>
  <c r="A31" i="4"/>
  <c r="A35" i="4"/>
  <c r="A39" i="4"/>
  <c r="D47" i="4"/>
  <c r="D53" i="4"/>
  <c r="H57" i="4"/>
  <c r="C64" i="4"/>
  <c r="C68" i="4"/>
  <c r="K72" i="4"/>
  <c r="AI72" i="4"/>
  <c r="C79" i="4"/>
  <c r="C83" i="4"/>
  <c r="K87" i="4"/>
  <c r="AI87" i="4"/>
  <c r="C91" i="4"/>
  <c r="AA92" i="4"/>
  <c r="K95" i="4"/>
  <c r="C46" i="4"/>
  <c r="C52" i="4"/>
  <c r="D64" i="4"/>
  <c r="D68" i="4"/>
  <c r="L72" i="4"/>
  <c r="AJ72" i="4"/>
  <c r="D79" i="4"/>
  <c r="D83" i="4"/>
  <c r="L87" i="4"/>
  <c r="AJ87" i="4"/>
  <c r="A33" i="4"/>
  <c r="A37" i="4"/>
  <c r="D50" i="4"/>
  <c r="C62" i="4"/>
  <c r="C66" i="4"/>
  <c r="C70" i="4"/>
  <c r="W72" i="4"/>
  <c r="G75" i="4"/>
  <c r="C77" i="4"/>
  <c r="C81" i="4"/>
  <c r="C85" i="4"/>
  <c r="W87" i="4"/>
  <c r="G90" i="4"/>
  <c r="O92" i="4"/>
  <c r="AM92" i="4"/>
  <c r="C49" i="4"/>
  <c r="C55" i="4"/>
  <c r="G60" i="4"/>
  <c r="D62" i="4"/>
  <c r="D66" i="4"/>
  <c r="D70" i="4"/>
  <c r="X72" i="4"/>
  <c r="H75" i="4"/>
  <c r="D77" i="4"/>
  <c r="D81" i="4"/>
  <c r="D85" i="4"/>
  <c r="X87" i="4"/>
  <c r="H90" i="4"/>
  <c r="C105" i="4"/>
  <c r="F105" i="4" s="1"/>
  <c r="D49" i="4"/>
  <c r="D55" i="4"/>
  <c r="H60" i="4"/>
  <c r="C71" i="4"/>
  <c r="AA72" i="4"/>
  <c r="K75" i="4"/>
  <c r="C86" i="4"/>
  <c r="AA87" i="4"/>
  <c r="K90" i="4"/>
  <c r="S92" i="4"/>
  <c r="AQ92" i="4"/>
  <c r="A34" i="4"/>
  <c r="A38" i="4"/>
  <c r="C48" i="4"/>
  <c r="C54" i="4"/>
  <c r="C56" i="4"/>
  <c r="K60" i="4"/>
  <c r="C65" i="4"/>
  <c r="C69" i="4"/>
  <c r="D71" i="4"/>
  <c r="AB72" i="4"/>
  <c r="C76" i="4"/>
  <c r="C80" i="4"/>
  <c r="C84" i="4"/>
  <c r="D86" i="4"/>
  <c r="AB87" i="4"/>
  <c r="D48" i="4"/>
  <c r="D54" i="4"/>
  <c r="D56" i="4"/>
  <c r="C61" i="4"/>
  <c r="D65" i="4"/>
  <c r="D69" i="4"/>
  <c r="G72" i="4"/>
  <c r="AE72" i="4"/>
  <c r="D76" i="4"/>
  <c r="D80" i="4"/>
  <c r="D84" i="4"/>
  <c r="G87" i="4"/>
  <c r="AE87" i="4"/>
  <c r="W92" i="4"/>
  <c r="G95" i="4"/>
  <c r="C47" i="4"/>
  <c r="C53" i="4"/>
  <c r="D61" i="4"/>
  <c r="H72" i="4"/>
  <c r="AF72" i="4"/>
  <c r="H87" i="4"/>
  <c r="AF87" i="4"/>
  <c r="H95" i="4"/>
  <c r="D66" i="2"/>
  <c r="C104" i="2"/>
  <c r="F104" i="2" s="1"/>
  <c r="G142" i="2"/>
  <c r="C105" i="2"/>
  <c r="F105" i="2" s="1"/>
  <c r="I44" i="2"/>
  <c r="U44" i="2"/>
  <c r="I59" i="2"/>
  <c r="U59" i="2"/>
  <c r="AC59" i="2"/>
  <c r="I74" i="2"/>
  <c r="U74" i="2"/>
  <c r="I89" i="2"/>
  <c r="U89" i="2"/>
  <c r="E94" i="2"/>
  <c r="Q94" i="2"/>
  <c r="M89" i="2"/>
  <c r="M74" i="2"/>
  <c r="M59" i="2"/>
  <c r="M44" i="2"/>
  <c r="D49" i="2"/>
  <c r="H72" i="2"/>
  <c r="K72" i="2"/>
  <c r="Y89" i="2"/>
  <c r="O72" i="2"/>
  <c r="Y59" i="2"/>
  <c r="AR72" i="2"/>
  <c r="AC89" i="2"/>
  <c r="S43" i="2"/>
  <c r="P43" i="2"/>
  <c r="Q43" i="2" s="1"/>
  <c r="L43" i="2"/>
  <c r="M43" i="2" s="1"/>
  <c r="L62" i="2"/>
  <c r="L72" i="2" s="1"/>
  <c r="L77" i="2"/>
  <c r="H47" i="2"/>
  <c r="D47" i="2" s="1"/>
  <c r="C54" i="2"/>
  <c r="AN62" i="2"/>
  <c r="AN72" i="2" s="1"/>
  <c r="AF87" i="2"/>
  <c r="T72" i="2"/>
  <c r="O87" i="2"/>
  <c r="Y44" i="2"/>
  <c r="AC44" i="2"/>
  <c r="AE72" i="2"/>
  <c r="X61" i="2"/>
  <c r="X72" i="2" s="1"/>
  <c r="W72" i="2"/>
  <c r="AK44" i="2"/>
  <c r="AF72" i="2"/>
  <c r="AM87" i="2"/>
  <c r="T87" i="2"/>
  <c r="K87" i="2"/>
  <c r="AJ62" i="2"/>
  <c r="AJ72" i="2" s="1"/>
  <c r="C65" i="2"/>
  <c r="H87" i="2"/>
  <c r="X76" i="2"/>
  <c r="X87" i="2" s="1"/>
  <c r="W87" i="2"/>
  <c r="L78" i="2"/>
  <c r="D78" i="2" s="1"/>
  <c r="C78" i="2"/>
  <c r="C49" i="2"/>
  <c r="Y74" i="2"/>
  <c r="AR87" i="2"/>
  <c r="M94" i="2"/>
  <c r="S72" i="2"/>
  <c r="AQ72" i="2"/>
  <c r="S87" i="2"/>
  <c r="AQ87" i="2"/>
  <c r="G60" i="2"/>
  <c r="G75" i="2"/>
  <c r="G90" i="2"/>
  <c r="F43" i="2"/>
  <c r="E44" i="2"/>
  <c r="E59" i="2"/>
  <c r="E74" i="2"/>
  <c r="G57" i="2"/>
  <c r="Q44" i="2"/>
  <c r="Q59" i="2"/>
  <c r="Q74" i="2"/>
  <c r="G159" i="1"/>
  <c r="B144" i="1"/>
  <c r="B155" i="1"/>
  <c r="C155" i="1" s="1"/>
  <c r="B145" i="1"/>
  <c r="C145" i="1" s="1"/>
  <c r="B156" i="1"/>
  <c r="C156" i="1" s="1"/>
  <c r="B154" i="1"/>
  <c r="C154" i="1" s="1"/>
  <c r="B146" i="1"/>
  <c r="C146" i="1" s="1"/>
  <c r="B157" i="1"/>
  <c r="C157" i="1" s="1"/>
  <c r="B142" i="1"/>
  <c r="B143" i="1"/>
  <c r="B147" i="1"/>
  <c r="C147" i="1" s="1"/>
  <c r="B158" i="1"/>
  <c r="C158" i="1" s="1"/>
  <c r="B148" i="1"/>
  <c r="C148" i="1" s="1"/>
  <c r="B149" i="1"/>
  <c r="C149" i="1" s="1"/>
  <c r="B150" i="1"/>
  <c r="C150" i="1" s="1"/>
  <c r="B151" i="1"/>
  <c r="C151" i="1" s="1"/>
  <c r="B152" i="1"/>
  <c r="C152" i="1" s="1"/>
  <c r="C105" i="1"/>
  <c r="F105" i="1" s="1"/>
  <c r="C104" i="1"/>
  <c r="F104" i="1" s="1"/>
  <c r="G92" i="1"/>
  <c r="G87" i="1"/>
  <c r="D86" i="1"/>
  <c r="C86" i="1"/>
  <c r="AR85" i="1"/>
  <c r="AN85" i="1"/>
  <c r="AJ85" i="1"/>
  <c r="AF85" i="1"/>
  <c r="AB85" i="1"/>
  <c r="X85" i="1"/>
  <c r="T85" i="1"/>
  <c r="P85" i="1"/>
  <c r="L85" i="1"/>
  <c r="C85" i="1"/>
  <c r="H85" i="1"/>
  <c r="AR84" i="1"/>
  <c r="AN84" i="1"/>
  <c r="AJ84" i="1"/>
  <c r="AF84" i="1"/>
  <c r="AB84" i="1"/>
  <c r="X84" i="1"/>
  <c r="T84" i="1"/>
  <c r="P84" i="1"/>
  <c r="L84" i="1"/>
  <c r="C84" i="1"/>
  <c r="H84" i="1"/>
  <c r="AR83" i="1"/>
  <c r="AN83" i="1"/>
  <c r="AJ83" i="1"/>
  <c r="AF83" i="1"/>
  <c r="AB83" i="1"/>
  <c r="X83" i="1"/>
  <c r="T83" i="1"/>
  <c r="P83" i="1"/>
  <c r="L83" i="1"/>
  <c r="C83" i="1"/>
  <c r="H83" i="1"/>
  <c r="AR82" i="1"/>
  <c r="AN82" i="1"/>
  <c r="AJ82" i="1"/>
  <c r="AF82" i="1"/>
  <c r="AB82" i="1"/>
  <c r="X82" i="1"/>
  <c r="T82" i="1"/>
  <c r="P82" i="1"/>
  <c r="C82" i="1"/>
  <c r="H82" i="1"/>
  <c r="AR81" i="1"/>
  <c r="AN81" i="1"/>
  <c r="AJ81" i="1"/>
  <c r="AF81" i="1"/>
  <c r="AB81" i="1"/>
  <c r="X81" i="1"/>
  <c r="T81" i="1"/>
  <c r="P81" i="1"/>
  <c r="C81" i="1"/>
  <c r="H81" i="1"/>
  <c r="AR80" i="1"/>
  <c r="AN80" i="1"/>
  <c r="AJ80" i="1"/>
  <c r="AF80" i="1"/>
  <c r="AB80" i="1"/>
  <c r="X80" i="1"/>
  <c r="T80" i="1"/>
  <c r="P80" i="1"/>
  <c r="C80" i="1"/>
  <c r="H80" i="1"/>
  <c r="AR79" i="1"/>
  <c r="AN79" i="1"/>
  <c r="AJ79" i="1"/>
  <c r="AF79" i="1"/>
  <c r="AB79" i="1"/>
  <c r="X79" i="1"/>
  <c r="T79" i="1"/>
  <c r="P79" i="1"/>
  <c r="C79" i="1"/>
  <c r="H79" i="1"/>
  <c r="AR78" i="1"/>
  <c r="AN78" i="1"/>
  <c r="AJ78" i="1"/>
  <c r="AF78" i="1"/>
  <c r="AB78" i="1"/>
  <c r="X78" i="1"/>
  <c r="T78" i="1"/>
  <c r="P78" i="1"/>
  <c r="C78" i="1"/>
  <c r="H78" i="1"/>
  <c r="AR77" i="1"/>
  <c r="AN77" i="1"/>
  <c r="AJ77" i="1"/>
  <c r="AF77" i="1"/>
  <c r="AB77" i="1"/>
  <c r="X77" i="1"/>
  <c r="C77" i="1"/>
  <c r="H77" i="1"/>
  <c r="AR76" i="1"/>
  <c r="AN76" i="1"/>
  <c r="AJ76" i="1"/>
  <c r="AF76" i="1"/>
  <c r="X76" i="1"/>
  <c r="T76" i="1"/>
  <c r="P76" i="1"/>
  <c r="C76" i="1"/>
  <c r="H76" i="1"/>
  <c r="H62" i="1"/>
  <c r="H61" i="1"/>
  <c r="D71" i="1"/>
  <c r="C71" i="1"/>
  <c r="AR70" i="1"/>
  <c r="AN70" i="1"/>
  <c r="AJ70" i="1"/>
  <c r="AF70" i="1"/>
  <c r="AB70" i="1"/>
  <c r="X70" i="1"/>
  <c r="T70" i="1"/>
  <c r="P70" i="1"/>
  <c r="L70" i="1"/>
  <c r="C70" i="1"/>
  <c r="AR69" i="1"/>
  <c r="AN69" i="1"/>
  <c r="AJ69" i="1"/>
  <c r="AF69" i="1"/>
  <c r="AB69" i="1"/>
  <c r="X69" i="1"/>
  <c r="T69" i="1"/>
  <c r="P69" i="1"/>
  <c r="L69" i="1"/>
  <c r="C69" i="1"/>
  <c r="AR68" i="1"/>
  <c r="AN68" i="1"/>
  <c r="AJ68" i="1"/>
  <c r="AF68" i="1"/>
  <c r="AB68" i="1"/>
  <c r="X68" i="1"/>
  <c r="T68" i="1"/>
  <c r="P68" i="1"/>
  <c r="C68" i="1"/>
  <c r="AR67" i="1"/>
  <c r="AN67" i="1"/>
  <c r="AJ67" i="1"/>
  <c r="AF67" i="1"/>
  <c r="AB67" i="1"/>
  <c r="X67" i="1"/>
  <c r="T67" i="1"/>
  <c r="P67" i="1"/>
  <c r="C67" i="1"/>
  <c r="AR66" i="1"/>
  <c r="AN66" i="1"/>
  <c r="AJ66" i="1"/>
  <c r="AF66" i="1"/>
  <c r="AB66" i="1"/>
  <c r="X66" i="1"/>
  <c r="T66" i="1"/>
  <c r="P66" i="1"/>
  <c r="C66" i="1"/>
  <c r="AR65" i="1"/>
  <c r="AN65" i="1"/>
  <c r="AJ65" i="1"/>
  <c r="AF65" i="1"/>
  <c r="AB65" i="1"/>
  <c r="X65" i="1"/>
  <c r="T65" i="1"/>
  <c r="P65" i="1"/>
  <c r="C65" i="1"/>
  <c r="AR64" i="1"/>
  <c r="AN64" i="1"/>
  <c r="AJ64" i="1"/>
  <c r="AF64" i="1"/>
  <c r="AB64" i="1"/>
  <c r="X64" i="1"/>
  <c r="T64" i="1"/>
  <c r="P64" i="1"/>
  <c r="L64" i="1"/>
  <c r="AR63" i="1"/>
  <c r="AN63" i="1"/>
  <c r="AJ63" i="1"/>
  <c r="AF63" i="1"/>
  <c r="AB63" i="1"/>
  <c r="X63" i="1"/>
  <c r="T63" i="1"/>
  <c r="P63" i="1"/>
  <c r="C63" i="1"/>
  <c r="AR62" i="1"/>
  <c r="AN62" i="1"/>
  <c r="AJ62" i="1"/>
  <c r="AF62" i="1"/>
  <c r="AB62" i="1"/>
  <c r="X62" i="1"/>
  <c r="T62" i="1"/>
  <c r="P62" i="1"/>
  <c r="C62" i="1"/>
  <c r="AR61" i="1"/>
  <c r="AN61" i="1"/>
  <c r="AJ61" i="1"/>
  <c r="AF61" i="1"/>
  <c r="AB61" i="1"/>
  <c r="X61" i="1"/>
  <c r="T61" i="1"/>
  <c r="P61" i="1"/>
  <c r="C61" i="1"/>
  <c r="AR55" i="1"/>
  <c r="AR54" i="1"/>
  <c r="AR53" i="1"/>
  <c r="AR52" i="1"/>
  <c r="AR51" i="1"/>
  <c r="AR50" i="1"/>
  <c r="AR49" i="1"/>
  <c r="AR46" i="1"/>
  <c r="AN55" i="1"/>
  <c r="AN54" i="1"/>
  <c r="AN53" i="1"/>
  <c r="AN52" i="1"/>
  <c r="AN51" i="1"/>
  <c r="AN50" i="1"/>
  <c r="AN49" i="1"/>
  <c r="AN46" i="1"/>
  <c r="AJ55" i="1"/>
  <c r="AJ54" i="1"/>
  <c r="AJ53" i="1"/>
  <c r="AJ52" i="1"/>
  <c r="AJ51" i="1"/>
  <c r="AJ50" i="1"/>
  <c r="AJ49" i="1"/>
  <c r="AJ46" i="1"/>
  <c r="AF55" i="1"/>
  <c r="AF54" i="1"/>
  <c r="AF53" i="1"/>
  <c r="AF52" i="1"/>
  <c r="AF51" i="1"/>
  <c r="AF50" i="1"/>
  <c r="AF49" i="1"/>
  <c r="AF46" i="1"/>
  <c r="AB55" i="1"/>
  <c r="AB54" i="1"/>
  <c r="AB53" i="1"/>
  <c r="AB52" i="1"/>
  <c r="AB51" i="1"/>
  <c r="AB50" i="1"/>
  <c r="AB49" i="1"/>
  <c r="AB46" i="1"/>
  <c r="X55" i="1"/>
  <c r="X54" i="1"/>
  <c r="X53" i="1"/>
  <c r="X52" i="1"/>
  <c r="X51" i="1"/>
  <c r="X50" i="1"/>
  <c r="X49" i="1"/>
  <c r="X46" i="1"/>
  <c r="T55" i="1"/>
  <c r="T54" i="1"/>
  <c r="T53" i="1"/>
  <c r="T52" i="1"/>
  <c r="T51" i="1"/>
  <c r="T50" i="1"/>
  <c r="T49" i="1"/>
  <c r="T46" i="1"/>
  <c r="P55" i="1"/>
  <c r="P54" i="1"/>
  <c r="P53" i="1"/>
  <c r="P52" i="1"/>
  <c r="P51" i="1"/>
  <c r="P50" i="1"/>
  <c r="P49" i="1"/>
  <c r="P46" i="1"/>
  <c r="L55" i="1"/>
  <c r="L54" i="1"/>
  <c r="L53" i="1"/>
  <c r="L52" i="1"/>
  <c r="L51" i="1"/>
  <c r="L50" i="1"/>
  <c r="L49" i="1"/>
  <c r="L46" i="1"/>
  <c r="H55" i="1"/>
  <c r="H54" i="1"/>
  <c r="H53" i="1"/>
  <c r="H52" i="1"/>
  <c r="H51" i="1"/>
  <c r="H50" i="1"/>
  <c r="H49" i="1"/>
  <c r="H46" i="1"/>
  <c r="D56" i="1"/>
  <c r="C56" i="1"/>
  <c r="AQ55" i="1"/>
  <c r="AQ54" i="1"/>
  <c r="AQ53" i="1"/>
  <c r="AQ52" i="1"/>
  <c r="AQ51" i="1"/>
  <c r="AQ50" i="1"/>
  <c r="AQ49" i="1"/>
  <c r="AQ48" i="1"/>
  <c r="AR48" i="1" s="1"/>
  <c r="AQ47" i="1"/>
  <c r="AR47" i="1" s="1"/>
  <c r="AQ46" i="1"/>
  <c r="AP45" i="1"/>
  <c r="AM55" i="1"/>
  <c r="AM54" i="1"/>
  <c r="AM53" i="1"/>
  <c r="AM52" i="1"/>
  <c r="AM51" i="1"/>
  <c r="AM50" i="1"/>
  <c r="AM49" i="1"/>
  <c r="AM48" i="1"/>
  <c r="AN48" i="1" s="1"/>
  <c r="AM47" i="1"/>
  <c r="AN47" i="1" s="1"/>
  <c r="AM46" i="1"/>
  <c r="AL45" i="1"/>
  <c r="AI55" i="1"/>
  <c r="AI54" i="1"/>
  <c r="AI53" i="1"/>
  <c r="AI52" i="1"/>
  <c r="AI51" i="1"/>
  <c r="AI50" i="1"/>
  <c r="AI49" i="1"/>
  <c r="AI48" i="1"/>
  <c r="AJ48" i="1" s="1"/>
  <c r="AI47" i="1"/>
  <c r="AJ47" i="1" s="1"/>
  <c r="AI46" i="1"/>
  <c r="AH45" i="1"/>
  <c r="AE55" i="1"/>
  <c r="AE54" i="1"/>
  <c r="AE53" i="1"/>
  <c r="AE52" i="1"/>
  <c r="AE51" i="1"/>
  <c r="AE50" i="1"/>
  <c r="AE49" i="1"/>
  <c r="AE48" i="1"/>
  <c r="AF48" i="1" s="1"/>
  <c r="AE47" i="1"/>
  <c r="AF47" i="1" s="1"/>
  <c r="AE46" i="1"/>
  <c r="AD45" i="1"/>
  <c r="AA55" i="1"/>
  <c r="AA54" i="1"/>
  <c r="AA53" i="1"/>
  <c r="AA52" i="1"/>
  <c r="AA51" i="1"/>
  <c r="AA50" i="1"/>
  <c r="AA49" i="1"/>
  <c r="AA48" i="1"/>
  <c r="AB48" i="1" s="1"/>
  <c r="AA47" i="1"/>
  <c r="AB47" i="1" s="1"/>
  <c r="AA46" i="1"/>
  <c r="Z45" i="1"/>
  <c r="W55" i="1"/>
  <c r="W54" i="1"/>
  <c r="W53" i="1"/>
  <c r="W52" i="1"/>
  <c r="W51" i="1"/>
  <c r="W50" i="1"/>
  <c r="W49" i="1"/>
  <c r="W48" i="1"/>
  <c r="X48" i="1" s="1"/>
  <c r="W47" i="1"/>
  <c r="X47" i="1" s="1"/>
  <c r="W46" i="1"/>
  <c r="V45" i="1"/>
  <c r="S55" i="1"/>
  <c r="S54" i="1"/>
  <c r="S53" i="1"/>
  <c r="S52" i="1"/>
  <c r="S51" i="1"/>
  <c r="S50" i="1"/>
  <c r="S49" i="1"/>
  <c r="S48" i="1"/>
  <c r="T48" i="1" s="1"/>
  <c r="S47" i="1"/>
  <c r="T47" i="1" s="1"/>
  <c r="S46" i="1"/>
  <c r="R45" i="1"/>
  <c r="O55" i="1"/>
  <c r="O54" i="1"/>
  <c r="O53" i="1"/>
  <c r="O52" i="1"/>
  <c r="O51" i="1"/>
  <c r="O50" i="1"/>
  <c r="O49" i="1"/>
  <c r="O48" i="1"/>
  <c r="P48" i="1" s="1"/>
  <c r="O47" i="1"/>
  <c r="P47" i="1" s="1"/>
  <c r="O46" i="1"/>
  <c r="N45" i="1"/>
  <c r="G43" i="1"/>
  <c r="H43" i="1" s="1"/>
  <c r="I43" i="1" s="1"/>
  <c r="K75" i="1" s="1"/>
  <c r="K55" i="1"/>
  <c r="K54" i="1"/>
  <c r="K53" i="1"/>
  <c r="K52" i="1"/>
  <c r="K51" i="1"/>
  <c r="K50" i="1"/>
  <c r="K49" i="1"/>
  <c r="K48" i="1"/>
  <c r="L48" i="1" s="1"/>
  <c r="K47" i="1"/>
  <c r="L47" i="1" s="1"/>
  <c r="K46" i="1"/>
  <c r="J45" i="1"/>
  <c r="D43" i="1"/>
  <c r="E43" i="1" s="1"/>
  <c r="F43" i="1" s="1"/>
  <c r="H90" i="1" s="1"/>
  <c r="G47" i="1"/>
  <c r="H47" i="1" s="1"/>
  <c r="G48" i="1"/>
  <c r="H48" i="1" s="1"/>
  <c r="G49" i="1"/>
  <c r="G50" i="1"/>
  <c r="G51" i="1"/>
  <c r="C51" i="1" s="1"/>
  <c r="G52" i="1"/>
  <c r="G53" i="1"/>
  <c r="G54" i="1"/>
  <c r="G55" i="1"/>
  <c r="G46" i="1"/>
  <c r="C46" i="1" s="1"/>
  <c r="F45" i="1"/>
  <c r="A40" i="1"/>
  <c r="AO44" i="1" s="1"/>
  <c r="A39" i="1"/>
  <c r="AK44" i="1" s="1"/>
  <c r="A38" i="1"/>
  <c r="AG44" i="1" s="1"/>
  <c r="A37" i="1"/>
  <c r="AC44" i="1" s="1"/>
  <c r="A36" i="1"/>
  <c r="Y44" i="1" s="1"/>
  <c r="A35" i="1"/>
  <c r="U44" i="1" s="1"/>
  <c r="A34" i="1"/>
  <c r="Q44" i="1" s="1"/>
  <c r="A33" i="1"/>
  <c r="M44" i="1" s="1"/>
  <c r="A32" i="1"/>
  <c r="I44" i="1" s="1"/>
  <c r="A31" i="1"/>
  <c r="E44" i="1" s="1"/>
  <c r="E74" i="11" l="1"/>
  <c r="E89" i="11"/>
  <c r="E44" i="11"/>
  <c r="I59" i="4"/>
  <c r="U44" i="6"/>
  <c r="E59" i="11"/>
  <c r="U89" i="7"/>
  <c r="U44" i="7"/>
  <c r="AK94" i="10"/>
  <c r="U59" i="7"/>
  <c r="AC74" i="2"/>
  <c r="U94" i="7"/>
  <c r="AK89" i="11"/>
  <c r="AO74" i="6"/>
  <c r="AK74" i="6"/>
  <c r="O96" i="11"/>
  <c r="D77" i="10"/>
  <c r="O96" i="7"/>
  <c r="D76" i="2"/>
  <c r="D61" i="2"/>
  <c r="D77" i="9"/>
  <c r="D87" i="5"/>
  <c r="D77" i="11"/>
  <c r="D77" i="7"/>
  <c r="D62" i="7"/>
  <c r="C72" i="2"/>
  <c r="D87" i="10"/>
  <c r="I94" i="4"/>
  <c r="AK59" i="5"/>
  <c r="AO59" i="6"/>
  <c r="C92" i="8"/>
  <c r="C87" i="10"/>
  <c r="AK59" i="8"/>
  <c r="AO89" i="9"/>
  <c r="AK44" i="10"/>
  <c r="AO44" i="9"/>
  <c r="AK59" i="10"/>
  <c r="U44" i="5"/>
  <c r="I44" i="6"/>
  <c r="AK44" i="6"/>
  <c r="I89" i="6"/>
  <c r="M74" i="8"/>
  <c r="AK74" i="11"/>
  <c r="AK59" i="6"/>
  <c r="AK89" i="6"/>
  <c r="AK74" i="10"/>
  <c r="AK44" i="11"/>
  <c r="C92" i="10"/>
  <c r="B164" i="1"/>
  <c r="C164" i="1" s="1"/>
  <c r="B171" i="1"/>
  <c r="C171" i="1" s="1"/>
  <c r="B163" i="1"/>
  <c r="C163" i="1" s="1"/>
  <c r="B170" i="1"/>
  <c r="C170" i="1" s="1"/>
  <c r="B162" i="1"/>
  <c r="C162" i="1" s="1"/>
  <c r="B169" i="1"/>
  <c r="C169" i="1" s="1"/>
  <c r="B161" i="1"/>
  <c r="C161" i="1" s="1"/>
  <c r="B168" i="1"/>
  <c r="C168" i="1" s="1"/>
  <c r="B160" i="1"/>
  <c r="C160" i="1" s="1"/>
  <c r="B167" i="1"/>
  <c r="C167" i="1" s="1"/>
  <c r="B159" i="1"/>
  <c r="C159" i="1" s="1"/>
  <c r="B173" i="1"/>
  <c r="C173" i="1" s="1"/>
  <c r="B172" i="1"/>
  <c r="C172" i="1" s="1"/>
  <c r="B175" i="1"/>
  <c r="C175" i="1" s="1"/>
  <c r="B174" i="1"/>
  <c r="C174" i="1" s="1"/>
  <c r="B166" i="1"/>
  <c r="C166" i="1" s="1"/>
  <c r="B165" i="1"/>
  <c r="C165" i="1" s="1"/>
  <c r="G159" i="5"/>
  <c r="G176" i="5" s="1"/>
  <c r="B151" i="5"/>
  <c r="C151" i="5" s="1"/>
  <c r="B150" i="5"/>
  <c r="C150" i="5" s="1"/>
  <c r="B149" i="5"/>
  <c r="C149" i="5" s="1"/>
  <c r="B148" i="5"/>
  <c r="C148" i="5" s="1"/>
  <c r="B147" i="5"/>
  <c r="C147" i="5" s="1"/>
  <c r="B158" i="5"/>
  <c r="C158" i="5" s="1"/>
  <c r="B146" i="5"/>
  <c r="C146" i="5" s="1"/>
  <c r="B157" i="5"/>
  <c r="C157" i="5" s="1"/>
  <c r="B145" i="5"/>
  <c r="C145" i="5" s="1"/>
  <c r="B156" i="5"/>
  <c r="C156" i="5" s="1"/>
  <c r="B144" i="5"/>
  <c r="B155" i="5"/>
  <c r="C155" i="5" s="1"/>
  <c r="B143" i="5"/>
  <c r="B154" i="5"/>
  <c r="C154" i="5" s="1"/>
  <c r="B142" i="5"/>
  <c r="C142" i="5" s="1"/>
  <c r="B153" i="5"/>
  <c r="C153" i="5" s="1"/>
  <c r="B152" i="5"/>
  <c r="C152" i="5" s="1"/>
  <c r="B148" i="2"/>
  <c r="C148" i="2" s="1"/>
  <c r="B158" i="2"/>
  <c r="C158" i="2" s="1"/>
  <c r="B146" i="2"/>
  <c r="C146" i="2" s="1"/>
  <c r="B157" i="2"/>
  <c r="C157" i="2" s="1"/>
  <c r="B145" i="2"/>
  <c r="C145" i="2" s="1"/>
  <c r="B156" i="2"/>
  <c r="C156" i="2" s="1"/>
  <c r="B144" i="2"/>
  <c r="B155" i="2"/>
  <c r="C155" i="2" s="1"/>
  <c r="B143" i="2"/>
  <c r="B154" i="2"/>
  <c r="C154" i="2" s="1"/>
  <c r="B142" i="2"/>
  <c r="C142" i="2" s="1"/>
  <c r="B153" i="2"/>
  <c r="C153" i="2" s="1"/>
  <c r="B149" i="2"/>
  <c r="C149" i="2" s="1"/>
  <c r="B152" i="2"/>
  <c r="C152" i="2" s="1"/>
  <c r="B151" i="2"/>
  <c r="C151" i="2" s="1"/>
  <c r="B147" i="2"/>
  <c r="C147" i="2" s="1"/>
  <c r="B150" i="2"/>
  <c r="C150" i="2" s="1"/>
  <c r="B167" i="7"/>
  <c r="C167" i="7" s="1"/>
  <c r="B166" i="7"/>
  <c r="C166" i="7" s="1"/>
  <c r="B165" i="7"/>
  <c r="C165" i="7" s="1"/>
  <c r="B164" i="7"/>
  <c r="C164" i="7" s="1"/>
  <c r="B175" i="7"/>
  <c r="C175" i="7" s="1"/>
  <c r="B163" i="7"/>
  <c r="C163" i="7" s="1"/>
  <c r="B174" i="7"/>
  <c r="C174" i="7" s="1"/>
  <c r="B162" i="7"/>
  <c r="C162" i="7" s="1"/>
  <c r="B173" i="7"/>
  <c r="C173" i="7" s="1"/>
  <c r="B161" i="7"/>
  <c r="C161" i="7" s="1"/>
  <c r="B172" i="7"/>
  <c r="C172" i="7" s="1"/>
  <c r="B160" i="7"/>
  <c r="C160" i="7" s="1"/>
  <c r="B171" i="7"/>
  <c r="C171" i="7" s="1"/>
  <c r="B159" i="7"/>
  <c r="C159" i="7" s="1"/>
  <c r="B170" i="7"/>
  <c r="C170" i="7" s="1"/>
  <c r="B169" i="7"/>
  <c r="C169" i="7" s="1"/>
  <c r="B168" i="7"/>
  <c r="C168" i="7" s="1"/>
  <c r="G159" i="8"/>
  <c r="B157" i="8"/>
  <c r="C157" i="8" s="1"/>
  <c r="B145" i="8"/>
  <c r="C145" i="8" s="1"/>
  <c r="B156" i="8"/>
  <c r="C156" i="8" s="1"/>
  <c r="B144" i="8"/>
  <c r="B155" i="8"/>
  <c r="C155" i="8" s="1"/>
  <c r="B143" i="8"/>
  <c r="B154" i="8"/>
  <c r="C154" i="8" s="1"/>
  <c r="B142" i="8"/>
  <c r="C142" i="8" s="1"/>
  <c r="B153" i="8"/>
  <c r="C153" i="8" s="1"/>
  <c r="B152" i="8"/>
  <c r="C152" i="8" s="1"/>
  <c r="B151" i="8"/>
  <c r="C151" i="8" s="1"/>
  <c r="B150" i="8"/>
  <c r="C150" i="8" s="1"/>
  <c r="B149" i="8"/>
  <c r="C149" i="8" s="1"/>
  <c r="B148" i="8"/>
  <c r="C148" i="8" s="1"/>
  <c r="B147" i="8"/>
  <c r="C147" i="8" s="1"/>
  <c r="B158" i="8"/>
  <c r="C158" i="8" s="1"/>
  <c r="B146" i="8"/>
  <c r="C146" i="8" s="1"/>
  <c r="G176" i="6"/>
  <c r="B165" i="6"/>
  <c r="C165" i="6" s="1"/>
  <c r="B164" i="6"/>
  <c r="C164" i="6" s="1"/>
  <c r="B175" i="6"/>
  <c r="C175" i="6" s="1"/>
  <c r="B163" i="6"/>
  <c r="C163" i="6" s="1"/>
  <c r="B174" i="6"/>
  <c r="C174" i="6" s="1"/>
  <c r="B162" i="6"/>
  <c r="C162" i="6" s="1"/>
  <c r="B173" i="6"/>
  <c r="C173" i="6" s="1"/>
  <c r="B161" i="6"/>
  <c r="C161" i="6" s="1"/>
  <c r="B172" i="6"/>
  <c r="C172" i="6" s="1"/>
  <c r="B160" i="6"/>
  <c r="C160" i="6" s="1"/>
  <c r="B171" i="6"/>
  <c r="C171" i="6" s="1"/>
  <c r="B159" i="6"/>
  <c r="C159" i="6" s="1"/>
  <c r="B170" i="6"/>
  <c r="C170" i="6" s="1"/>
  <c r="B169" i="6"/>
  <c r="C169" i="6" s="1"/>
  <c r="B168" i="6"/>
  <c r="C168" i="6" s="1"/>
  <c r="B167" i="6"/>
  <c r="C167" i="6" s="1"/>
  <c r="B166" i="6"/>
  <c r="C166" i="6" s="1"/>
  <c r="B175" i="11"/>
  <c r="C175" i="11" s="1"/>
  <c r="B163" i="11"/>
  <c r="C163" i="11" s="1"/>
  <c r="B174" i="11"/>
  <c r="C174" i="11" s="1"/>
  <c r="B162" i="11"/>
  <c r="C162" i="11" s="1"/>
  <c r="B173" i="11"/>
  <c r="C173" i="11" s="1"/>
  <c r="B161" i="11"/>
  <c r="C161" i="11" s="1"/>
  <c r="B172" i="11"/>
  <c r="C172" i="11" s="1"/>
  <c r="B160" i="11"/>
  <c r="C160" i="11" s="1"/>
  <c r="B171" i="11"/>
  <c r="C171" i="11" s="1"/>
  <c r="B159" i="11"/>
  <c r="C159" i="11" s="1"/>
  <c r="B170" i="11"/>
  <c r="C170" i="11" s="1"/>
  <c r="B169" i="11"/>
  <c r="C169" i="11" s="1"/>
  <c r="B168" i="11"/>
  <c r="C168" i="11" s="1"/>
  <c r="B167" i="11"/>
  <c r="C167" i="11" s="1"/>
  <c r="B166" i="11"/>
  <c r="C166" i="11" s="1"/>
  <c r="B165" i="11"/>
  <c r="C165" i="11" s="1"/>
  <c r="B164" i="11"/>
  <c r="C164" i="11" s="1"/>
  <c r="B171" i="9"/>
  <c r="C171" i="9" s="1"/>
  <c r="B159" i="9"/>
  <c r="C159" i="9" s="1"/>
  <c r="B170" i="9"/>
  <c r="C170" i="9" s="1"/>
  <c r="B169" i="9"/>
  <c r="C169" i="9" s="1"/>
  <c r="B168" i="9"/>
  <c r="C168" i="9" s="1"/>
  <c r="B167" i="9"/>
  <c r="C167" i="9" s="1"/>
  <c r="B166" i="9"/>
  <c r="C166" i="9" s="1"/>
  <c r="B165" i="9"/>
  <c r="C165" i="9" s="1"/>
  <c r="B172" i="9"/>
  <c r="C172" i="9" s="1"/>
  <c r="B164" i="9"/>
  <c r="C164" i="9" s="1"/>
  <c r="B175" i="9"/>
  <c r="C175" i="9" s="1"/>
  <c r="B163" i="9"/>
  <c r="C163" i="9" s="1"/>
  <c r="B174" i="9"/>
  <c r="C174" i="9" s="1"/>
  <c r="B162" i="9"/>
  <c r="C162" i="9" s="1"/>
  <c r="B173" i="9"/>
  <c r="C173" i="9" s="1"/>
  <c r="B161" i="9"/>
  <c r="C161" i="9" s="1"/>
  <c r="B160" i="9"/>
  <c r="C160" i="9" s="1"/>
  <c r="B149" i="4"/>
  <c r="C149" i="4" s="1"/>
  <c r="B147" i="4"/>
  <c r="C147" i="4" s="1"/>
  <c r="B158" i="4"/>
  <c r="C158" i="4" s="1"/>
  <c r="B146" i="4"/>
  <c r="C146" i="4" s="1"/>
  <c r="B157" i="4"/>
  <c r="C157" i="4" s="1"/>
  <c r="B145" i="4"/>
  <c r="C145" i="4" s="1"/>
  <c r="B156" i="4"/>
  <c r="C156" i="4" s="1"/>
  <c r="B144" i="4"/>
  <c r="B155" i="4"/>
  <c r="C155" i="4" s="1"/>
  <c r="B143" i="4"/>
  <c r="B154" i="4"/>
  <c r="C154" i="4" s="1"/>
  <c r="B142" i="4"/>
  <c r="C142" i="4" s="1"/>
  <c r="B150" i="4"/>
  <c r="C150" i="4" s="1"/>
  <c r="B153" i="4"/>
  <c r="C153" i="4" s="1"/>
  <c r="B152" i="4"/>
  <c r="C152" i="4" s="1"/>
  <c r="B151" i="4"/>
  <c r="C151" i="4" s="1"/>
  <c r="B148" i="4"/>
  <c r="C148" i="4" s="1"/>
  <c r="B173" i="10"/>
  <c r="C173" i="10" s="1"/>
  <c r="B161" i="10"/>
  <c r="C161" i="10" s="1"/>
  <c r="B172" i="10"/>
  <c r="C172" i="10" s="1"/>
  <c r="B160" i="10"/>
  <c r="C160" i="10" s="1"/>
  <c r="B171" i="10"/>
  <c r="C171" i="10" s="1"/>
  <c r="B159" i="10"/>
  <c r="C159" i="10" s="1"/>
  <c r="B170" i="10"/>
  <c r="C170" i="10" s="1"/>
  <c r="B169" i="10"/>
  <c r="C169" i="10" s="1"/>
  <c r="B168" i="10"/>
  <c r="C168" i="10" s="1"/>
  <c r="B167" i="10"/>
  <c r="C167" i="10" s="1"/>
  <c r="B174" i="10"/>
  <c r="C174" i="10" s="1"/>
  <c r="B166" i="10"/>
  <c r="C166" i="10" s="1"/>
  <c r="B162" i="10"/>
  <c r="C162" i="10" s="1"/>
  <c r="B165" i="10"/>
  <c r="C165" i="10" s="1"/>
  <c r="B164" i="10"/>
  <c r="C164" i="10" s="1"/>
  <c r="B175" i="10"/>
  <c r="C175" i="10" s="1"/>
  <c r="B163" i="10"/>
  <c r="C163" i="10" s="1"/>
  <c r="M89" i="8"/>
  <c r="E142" i="11"/>
  <c r="E142" i="7"/>
  <c r="M94" i="8"/>
  <c r="AC44" i="5"/>
  <c r="E142" i="10"/>
  <c r="M44" i="8"/>
  <c r="AC59" i="8"/>
  <c r="AC74" i="8"/>
  <c r="E142" i="6"/>
  <c r="E142" i="9"/>
  <c r="E74" i="5"/>
  <c r="AC44" i="8"/>
  <c r="K90" i="7"/>
  <c r="AC59" i="10"/>
  <c r="AC44" i="10"/>
  <c r="C87" i="7"/>
  <c r="K75" i="7"/>
  <c r="J43" i="7"/>
  <c r="L95" i="7" s="1"/>
  <c r="U94" i="11"/>
  <c r="H95" i="5"/>
  <c r="P75" i="7"/>
  <c r="K60" i="7"/>
  <c r="U89" i="11"/>
  <c r="C87" i="6"/>
  <c r="AC44" i="7"/>
  <c r="D72" i="6"/>
  <c r="H60" i="11"/>
  <c r="H75" i="11"/>
  <c r="G96" i="2"/>
  <c r="E9" i="3" s="1"/>
  <c r="O96" i="6"/>
  <c r="D87" i="7"/>
  <c r="AK44" i="7"/>
  <c r="O75" i="10"/>
  <c r="O75" i="6"/>
  <c r="O60" i="10"/>
  <c r="AK59" i="2"/>
  <c r="L75" i="4"/>
  <c r="O95" i="6"/>
  <c r="AK74" i="2"/>
  <c r="E94" i="8"/>
  <c r="O90" i="10"/>
  <c r="AK89" i="2"/>
  <c r="O90" i="6"/>
  <c r="E74" i="8"/>
  <c r="L60" i="4"/>
  <c r="AO59" i="4"/>
  <c r="M44" i="7"/>
  <c r="S95" i="7"/>
  <c r="E89" i="8"/>
  <c r="AO94" i="4"/>
  <c r="E44" i="8"/>
  <c r="P43" i="8"/>
  <c r="Q43" i="8" s="1"/>
  <c r="S95" i="8" s="1"/>
  <c r="O57" i="10"/>
  <c r="P92" i="10" s="1"/>
  <c r="AO89" i="4"/>
  <c r="H60" i="6"/>
  <c r="O57" i="6"/>
  <c r="N43" i="10"/>
  <c r="L43" i="4"/>
  <c r="M43" i="4" s="1"/>
  <c r="O43" i="4"/>
  <c r="L43" i="8"/>
  <c r="M43" i="8" s="1"/>
  <c r="U89" i="5"/>
  <c r="L95" i="4"/>
  <c r="E94" i="5"/>
  <c r="E89" i="5"/>
  <c r="L60" i="9"/>
  <c r="G176" i="9"/>
  <c r="B190" i="9" s="1"/>
  <c r="C190" i="9" s="1"/>
  <c r="S60" i="11"/>
  <c r="C92" i="4"/>
  <c r="L75" i="9"/>
  <c r="L92" i="5"/>
  <c r="E44" i="5"/>
  <c r="M74" i="5"/>
  <c r="U59" i="5"/>
  <c r="M89" i="7"/>
  <c r="C72" i="5"/>
  <c r="U74" i="5"/>
  <c r="L90" i="9"/>
  <c r="H95" i="11"/>
  <c r="K95" i="2"/>
  <c r="AG89" i="2"/>
  <c r="K75" i="2"/>
  <c r="K60" i="2"/>
  <c r="J43" i="2"/>
  <c r="L90" i="2" s="1"/>
  <c r="AG59" i="2"/>
  <c r="K90" i="2"/>
  <c r="AG44" i="2"/>
  <c r="I94" i="6"/>
  <c r="AK59" i="11"/>
  <c r="D72" i="11"/>
  <c r="I74" i="6"/>
  <c r="M74" i="10"/>
  <c r="P92" i="7"/>
  <c r="M44" i="10"/>
  <c r="I94" i="9"/>
  <c r="C92" i="7"/>
  <c r="U44" i="8"/>
  <c r="I74" i="9"/>
  <c r="C87" i="4"/>
  <c r="AO74" i="4"/>
  <c r="U59" i="8"/>
  <c r="I89" i="9"/>
  <c r="M89" i="10"/>
  <c r="C72" i="7"/>
  <c r="U74" i="8"/>
  <c r="I59" i="9"/>
  <c r="L90" i="11"/>
  <c r="L60" i="11"/>
  <c r="L95" i="11"/>
  <c r="L75" i="11"/>
  <c r="C87" i="5"/>
  <c r="D72" i="10"/>
  <c r="O90" i="9"/>
  <c r="L43" i="5"/>
  <c r="M43" i="5" s="1"/>
  <c r="U89" i="6"/>
  <c r="J43" i="6"/>
  <c r="L95" i="6" s="1"/>
  <c r="AK74" i="8"/>
  <c r="S90" i="6"/>
  <c r="K57" i="6"/>
  <c r="K96" i="6" s="1"/>
  <c r="G12" i="3" s="1"/>
  <c r="AK89" i="8"/>
  <c r="K75" i="11"/>
  <c r="G159" i="4"/>
  <c r="C72" i="4"/>
  <c r="AK44" i="8"/>
  <c r="C72" i="10"/>
  <c r="K60" i="11"/>
  <c r="S95" i="6"/>
  <c r="U59" i="6"/>
  <c r="D72" i="7"/>
  <c r="K95" i="11"/>
  <c r="U44" i="11"/>
  <c r="AC74" i="5"/>
  <c r="AC89" i="5"/>
  <c r="AG94" i="2"/>
  <c r="AC59" i="5"/>
  <c r="P75" i="6"/>
  <c r="AO44" i="6"/>
  <c r="S75" i="6"/>
  <c r="D87" i="8"/>
  <c r="AO89" i="6"/>
  <c r="U74" i="6"/>
  <c r="AC89" i="8"/>
  <c r="U59" i="11"/>
  <c r="C18" i="3"/>
  <c r="G96" i="4"/>
  <c r="E10" i="3" s="1"/>
  <c r="M94" i="10"/>
  <c r="D87" i="9"/>
  <c r="C87" i="11"/>
  <c r="K96" i="7"/>
  <c r="G13" i="3" s="1"/>
  <c r="G96" i="10"/>
  <c r="E16" i="3" s="1"/>
  <c r="G96" i="8"/>
  <c r="E14" i="3" s="1"/>
  <c r="AO44" i="2"/>
  <c r="Y59" i="4"/>
  <c r="Y89" i="6"/>
  <c r="AK74" i="7"/>
  <c r="L92" i="8"/>
  <c r="L96" i="8" s="1"/>
  <c r="L92" i="11"/>
  <c r="AK59" i="7"/>
  <c r="AK89" i="7"/>
  <c r="C72" i="11"/>
  <c r="C92" i="6"/>
  <c r="AK89" i="5"/>
  <c r="K96" i="9"/>
  <c r="G15" i="3" s="1"/>
  <c r="K96" i="11"/>
  <c r="G17" i="3" s="1"/>
  <c r="C92" i="9"/>
  <c r="M44" i="6"/>
  <c r="M74" i="6"/>
  <c r="G96" i="7"/>
  <c r="E13" i="3" s="1"/>
  <c r="I18" i="3"/>
  <c r="E74" i="7"/>
  <c r="U44" i="10"/>
  <c r="D87" i="4"/>
  <c r="C92" i="5"/>
  <c r="C72" i="6"/>
  <c r="E89" i="7"/>
  <c r="D72" i="9"/>
  <c r="C87" i="9"/>
  <c r="U59" i="10"/>
  <c r="U74" i="10"/>
  <c r="E44" i="7"/>
  <c r="U94" i="10"/>
  <c r="AO74" i="2"/>
  <c r="D87" i="6"/>
  <c r="E59" i="7"/>
  <c r="AC94" i="10"/>
  <c r="AC74" i="10"/>
  <c r="AO59" i="2"/>
  <c r="K18" i="3"/>
  <c r="M59" i="6"/>
  <c r="M94" i="6"/>
  <c r="AO94" i="2"/>
  <c r="E89" i="6"/>
  <c r="L92" i="7"/>
  <c r="L92" i="10"/>
  <c r="L96" i="10" s="1"/>
  <c r="E74" i="10"/>
  <c r="Y74" i="4"/>
  <c r="G96" i="6"/>
  <c r="E12" i="3" s="1"/>
  <c r="E89" i="10"/>
  <c r="Y89" i="4"/>
  <c r="C87" i="8"/>
  <c r="E44" i="10"/>
  <c r="G96" i="11"/>
  <c r="E17" i="3" s="1"/>
  <c r="AC94" i="6"/>
  <c r="AC44" i="6"/>
  <c r="AC74" i="6"/>
  <c r="AC89" i="6"/>
  <c r="AC59" i="6"/>
  <c r="Y94" i="4"/>
  <c r="G96" i="5"/>
  <c r="E11" i="3" s="1"/>
  <c r="D72" i="8"/>
  <c r="K96" i="10"/>
  <c r="G16" i="3" s="1"/>
  <c r="E59" i="10"/>
  <c r="P92" i="11"/>
  <c r="P96" i="11" s="1"/>
  <c r="E44" i="6"/>
  <c r="E74" i="6"/>
  <c r="Y44" i="9"/>
  <c r="AC94" i="7"/>
  <c r="AC74" i="7"/>
  <c r="AC89" i="7"/>
  <c r="C72" i="9"/>
  <c r="Y74" i="9"/>
  <c r="K96" i="8"/>
  <c r="G14" i="3" s="1"/>
  <c r="Y89" i="9"/>
  <c r="D87" i="11"/>
  <c r="E94" i="6"/>
  <c r="Y94" i="9"/>
  <c r="M59" i="7"/>
  <c r="M94" i="7"/>
  <c r="Y94" i="6"/>
  <c r="Y44" i="6"/>
  <c r="Y59" i="6"/>
  <c r="C72" i="8"/>
  <c r="M59" i="5"/>
  <c r="M94" i="5"/>
  <c r="I59" i="11"/>
  <c r="I44" i="11"/>
  <c r="I89" i="11"/>
  <c r="I74" i="11"/>
  <c r="I94" i="11"/>
  <c r="C92" i="11"/>
  <c r="G176" i="11"/>
  <c r="G193" i="11" s="1"/>
  <c r="P57" i="11"/>
  <c r="P60" i="11"/>
  <c r="L57" i="11"/>
  <c r="H57" i="11"/>
  <c r="R43" i="11"/>
  <c r="S57" i="11"/>
  <c r="T92" i="11" s="1"/>
  <c r="S96" i="11"/>
  <c r="S75" i="11"/>
  <c r="S90" i="11"/>
  <c r="G158" i="11"/>
  <c r="T43" i="11"/>
  <c r="U43" i="11" s="1"/>
  <c r="W43" i="11"/>
  <c r="AG94" i="11"/>
  <c r="AG59" i="11"/>
  <c r="AG44" i="11"/>
  <c r="AG89" i="11"/>
  <c r="AG74" i="11"/>
  <c r="AC94" i="11"/>
  <c r="AC59" i="11"/>
  <c r="AC44" i="11"/>
  <c r="AC89" i="11"/>
  <c r="AC74" i="11"/>
  <c r="AO94" i="11"/>
  <c r="AO59" i="11"/>
  <c r="AO44" i="11"/>
  <c r="AO89" i="11"/>
  <c r="AO74" i="11"/>
  <c r="Q89" i="11"/>
  <c r="Q74" i="11"/>
  <c r="Q94" i="11"/>
  <c r="Q44" i="11"/>
  <c r="Q59" i="11"/>
  <c r="M59" i="11"/>
  <c r="M44" i="11"/>
  <c r="M89" i="11"/>
  <c r="M74" i="11"/>
  <c r="M94" i="11"/>
  <c r="Y94" i="11"/>
  <c r="Y59" i="11"/>
  <c r="Y89" i="11"/>
  <c r="Y74" i="11"/>
  <c r="Y44" i="11"/>
  <c r="Q89" i="10"/>
  <c r="Q74" i="10"/>
  <c r="Q94" i="10"/>
  <c r="Q59" i="10"/>
  <c r="Q44" i="10"/>
  <c r="Y59" i="10"/>
  <c r="Y94" i="10"/>
  <c r="Y44" i="10"/>
  <c r="Y89" i="10"/>
  <c r="Y74" i="10"/>
  <c r="H95" i="10"/>
  <c r="I59" i="10"/>
  <c r="I44" i="10"/>
  <c r="I89" i="10"/>
  <c r="I74" i="10"/>
  <c r="I94" i="10"/>
  <c r="G176" i="10"/>
  <c r="G193" i="10" s="1"/>
  <c r="G158" i="10"/>
  <c r="H57" i="10"/>
  <c r="AO94" i="10"/>
  <c r="AO59" i="10"/>
  <c r="AO44" i="10"/>
  <c r="AO89" i="10"/>
  <c r="AO74" i="10"/>
  <c r="R43" i="10"/>
  <c r="S57" i="10"/>
  <c r="T92" i="10" s="1"/>
  <c r="S60" i="10"/>
  <c r="S90" i="10"/>
  <c r="S75" i="10"/>
  <c r="H60" i="10"/>
  <c r="T43" i="10"/>
  <c r="U43" i="10" s="1"/>
  <c r="W43" i="10"/>
  <c r="AG94" i="10"/>
  <c r="AG59" i="10"/>
  <c r="AG44" i="10"/>
  <c r="AG89" i="10"/>
  <c r="AG74" i="10"/>
  <c r="H90" i="10"/>
  <c r="E59" i="9"/>
  <c r="E44" i="9"/>
  <c r="E89" i="9"/>
  <c r="E74" i="9"/>
  <c r="E94" i="9"/>
  <c r="L57" i="9"/>
  <c r="B181" i="9"/>
  <c r="C181" i="9" s="1"/>
  <c r="B180" i="9"/>
  <c r="C180" i="9" s="1"/>
  <c r="B191" i="9"/>
  <c r="C191" i="9" s="1"/>
  <c r="B176" i="9"/>
  <c r="C176" i="9" s="1"/>
  <c r="B177" i="9"/>
  <c r="C177" i="9" s="1"/>
  <c r="B189" i="9"/>
  <c r="C189" i="9" s="1"/>
  <c r="B183" i="9"/>
  <c r="C183" i="9" s="1"/>
  <c r="M59" i="9"/>
  <c r="M44" i="9"/>
  <c r="M89" i="9"/>
  <c r="M74" i="9"/>
  <c r="M94" i="9"/>
  <c r="G158" i="9"/>
  <c r="R43" i="9"/>
  <c r="S57" i="9"/>
  <c r="T92" i="9" s="1"/>
  <c r="S95" i="9"/>
  <c r="T43" i="9"/>
  <c r="U43" i="9" s="1"/>
  <c r="W43" i="9"/>
  <c r="AC94" i="9"/>
  <c r="AC89" i="9"/>
  <c r="AC59" i="9"/>
  <c r="AC44" i="9"/>
  <c r="AC74" i="9"/>
  <c r="AG59" i="9"/>
  <c r="AG94" i="9"/>
  <c r="AG44" i="9"/>
  <c r="AG89" i="9"/>
  <c r="AG74" i="9"/>
  <c r="G96" i="9"/>
  <c r="E15" i="3" s="1"/>
  <c r="L92" i="9"/>
  <c r="Q89" i="9"/>
  <c r="Q74" i="9"/>
  <c r="Q94" i="9"/>
  <c r="Q59" i="9"/>
  <c r="Q44" i="9"/>
  <c r="AK94" i="9"/>
  <c r="AK59" i="9"/>
  <c r="AK44" i="9"/>
  <c r="AK89" i="9"/>
  <c r="AK74" i="9"/>
  <c r="U94" i="9"/>
  <c r="U59" i="9"/>
  <c r="U44" i="9"/>
  <c r="U89" i="9"/>
  <c r="U74" i="9"/>
  <c r="N43" i="9"/>
  <c r="O57" i="9"/>
  <c r="P92" i="9" s="1"/>
  <c r="O95" i="9"/>
  <c r="H57" i="8"/>
  <c r="Q89" i="8"/>
  <c r="Q74" i="8"/>
  <c r="Q94" i="8"/>
  <c r="Q44" i="8"/>
  <c r="Q59" i="8"/>
  <c r="H90" i="8"/>
  <c r="AO94" i="8"/>
  <c r="AO59" i="8"/>
  <c r="AO44" i="8"/>
  <c r="AO89" i="8"/>
  <c r="AO74" i="8"/>
  <c r="N43" i="8"/>
  <c r="O57" i="8"/>
  <c r="P92" i="8" s="1"/>
  <c r="Y74" i="8"/>
  <c r="Y94" i="8"/>
  <c r="Y89" i="8"/>
  <c r="Y59" i="8"/>
  <c r="Y44" i="8"/>
  <c r="H95" i="8"/>
  <c r="H60" i="8"/>
  <c r="I59" i="8"/>
  <c r="I44" i="8"/>
  <c r="I89" i="8"/>
  <c r="I74" i="8"/>
  <c r="I94" i="8"/>
  <c r="AG94" i="8"/>
  <c r="AG59" i="8"/>
  <c r="AG44" i="8"/>
  <c r="AG89" i="8"/>
  <c r="AG74" i="8"/>
  <c r="R43" i="8"/>
  <c r="S57" i="8"/>
  <c r="T92" i="8" s="1"/>
  <c r="S60" i="8"/>
  <c r="S96" i="8"/>
  <c r="S90" i="8"/>
  <c r="S75" i="8"/>
  <c r="T43" i="8"/>
  <c r="U43" i="8" s="1"/>
  <c r="W43" i="8"/>
  <c r="Y94" i="7"/>
  <c r="Y89" i="7"/>
  <c r="Y74" i="7"/>
  <c r="Y59" i="7"/>
  <c r="Y44" i="7"/>
  <c r="L57" i="7"/>
  <c r="AG94" i="7"/>
  <c r="AG59" i="7"/>
  <c r="AG44" i="7"/>
  <c r="AG89" i="7"/>
  <c r="AG74" i="7"/>
  <c r="I59" i="7"/>
  <c r="I44" i="7"/>
  <c r="I89" i="7"/>
  <c r="I74" i="7"/>
  <c r="I94" i="7"/>
  <c r="H95" i="7"/>
  <c r="L75" i="7"/>
  <c r="H75" i="7"/>
  <c r="Q89" i="7"/>
  <c r="Q74" i="7"/>
  <c r="Q94" i="7"/>
  <c r="Q59" i="7"/>
  <c r="Q44" i="7"/>
  <c r="H60" i="7"/>
  <c r="R43" i="7"/>
  <c r="S57" i="7"/>
  <c r="T92" i="7" s="1"/>
  <c r="S90" i="7"/>
  <c r="S75" i="7"/>
  <c r="L90" i="7"/>
  <c r="G158" i="7"/>
  <c r="T43" i="7"/>
  <c r="U43" i="7" s="1"/>
  <c r="W43" i="7"/>
  <c r="G176" i="7"/>
  <c r="P57" i="7"/>
  <c r="P60" i="7"/>
  <c r="H57" i="7"/>
  <c r="AO94" i="7"/>
  <c r="AO59" i="7"/>
  <c r="AO44" i="7"/>
  <c r="AO89" i="7"/>
  <c r="AO74" i="7"/>
  <c r="B187" i="6"/>
  <c r="C187" i="6" s="1"/>
  <c r="B181" i="6"/>
  <c r="C181" i="6" s="1"/>
  <c r="B189" i="6"/>
  <c r="C189" i="6" s="1"/>
  <c r="B192" i="6"/>
  <c r="C192" i="6" s="1"/>
  <c r="B186" i="6"/>
  <c r="C186" i="6" s="1"/>
  <c r="B180" i="6"/>
  <c r="C180" i="6" s="1"/>
  <c r="B191" i="6"/>
  <c r="C191" i="6" s="1"/>
  <c r="B185" i="6"/>
  <c r="C185" i="6" s="1"/>
  <c r="B179" i="6"/>
  <c r="C179" i="6" s="1"/>
  <c r="B190" i="6"/>
  <c r="C190" i="6" s="1"/>
  <c r="B184" i="6"/>
  <c r="C184" i="6" s="1"/>
  <c r="B178" i="6"/>
  <c r="C178" i="6" s="1"/>
  <c r="B188" i="6"/>
  <c r="C188" i="6" s="1"/>
  <c r="B182" i="6"/>
  <c r="C182" i="6" s="1"/>
  <c r="B183" i="6"/>
  <c r="C183" i="6" s="1"/>
  <c r="B176" i="6"/>
  <c r="C176" i="6" s="1"/>
  <c r="B177" i="6"/>
  <c r="C177" i="6" s="1"/>
  <c r="P90" i="6"/>
  <c r="H90" i="6"/>
  <c r="G193" i="6"/>
  <c r="P92" i="6"/>
  <c r="P96" i="6" s="1"/>
  <c r="P57" i="6"/>
  <c r="P95" i="6"/>
  <c r="AG94" i="6"/>
  <c r="AG89" i="6"/>
  <c r="AG59" i="6"/>
  <c r="AG44" i="6"/>
  <c r="AG74" i="6"/>
  <c r="G158" i="6"/>
  <c r="H57" i="6"/>
  <c r="H95" i="6"/>
  <c r="Q89" i="6"/>
  <c r="Q74" i="6"/>
  <c r="Q94" i="6"/>
  <c r="Q59" i="6"/>
  <c r="Q44" i="6"/>
  <c r="L57" i="6"/>
  <c r="R43" i="6"/>
  <c r="S57" i="6"/>
  <c r="T92" i="6" s="1"/>
  <c r="S96" i="6"/>
  <c r="T43" i="6"/>
  <c r="U43" i="6" s="1"/>
  <c r="W43" i="6"/>
  <c r="AO94" i="5"/>
  <c r="AO59" i="5"/>
  <c r="AO44" i="5"/>
  <c r="AO89" i="5"/>
  <c r="AO74" i="5"/>
  <c r="Y59" i="5"/>
  <c r="Y44" i="5"/>
  <c r="Y94" i="5"/>
  <c r="Y89" i="5"/>
  <c r="Y74" i="5"/>
  <c r="L72" i="5"/>
  <c r="L96" i="5" s="1"/>
  <c r="I59" i="5"/>
  <c r="I44" i="5"/>
  <c r="I89" i="5"/>
  <c r="I74" i="5"/>
  <c r="I94" i="5"/>
  <c r="H57" i="5"/>
  <c r="H75" i="5"/>
  <c r="S43" i="5"/>
  <c r="P43" i="5"/>
  <c r="Q43" i="5" s="1"/>
  <c r="K96" i="5"/>
  <c r="G11" i="3" s="1"/>
  <c r="AG94" i="5"/>
  <c r="AG59" i="5"/>
  <c r="AG44" i="5"/>
  <c r="AG89" i="5"/>
  <c r="AG74" i="5"/>
  <c r="Q89" i="5"/>
  <c r="Q74" i="5"/>
  <c r="Q94" i="5"/>
  <c r="Q59" i="5"/>
  <c r="Q44" i="5"/>
  <c r="D72" i="4"/>
  <c r="K96" i="4"/>
  <c r="G10" i="3" s="1"/>
  <c r="Q89" i="4"/>
  <c r="Q74" i="4"/>
  <c r="Q59" i="4"/>
  <c r="Q44" i="4"/>
  <c r="Q94" i="4"/>
  <c r="L57" i="4"/>
  <c r="L92" i="4"/>
  <c r="AK94" i="4"/>
  <c r="AK59" i="4"/>
  <c r="AK44" i="4"/>
  <c r="AK89" i="4"/>
  <c r="AK74" i="4"/>
  <c r="AC94" i="4"/>
  <c r="AC59" i="4"/>
  <c r="AC89" i="4"/>
  <c r="AC74" i="4"/>
  <c r="AC44" i="4"/>
  <c r="U59" i="4"/>
  <c r="U44" i="4"/>
  <c r="U89" i="4"/>
  <c r="U74" i="4"/>
  <c r="U94" i="4"/>
  <c r="AG94" i="4"/>
  <c r="AG59" i="4"/>
  <c r="AG89" i="4"/>
  <c r="AG74" i="4"/>
  <c r="AG44" i="4"/>
  <c r="M59" i="4"/>
  <c r="M44" i="4"/>
  <c r="M89" i="4"/>
  <c r="M74" i="4"/>
  <c r="M94" i="4"/>
  <c r="E59" i="4"/>
  <c r="E44" i="4"/>
  <c r="E89" i="4"/>
  <c r="E74" i="4"/>
  <c r="E94" i="4"/>
  <c r="L92" i="2"/>
  <c r="D62" i="2"/>
  <c r="G159" i="2"/>
  <c r="H95" i="2"/>
  <c r="H57" i="2"/>
  <c r="H90" i="2"/>
  <c r="H75" i="2"/>
  <c r="H60" i="2"/>
  <c r="D72" i="2"/>
  <c r="K96" i="2"/>
  <c r="G9" i="3" s="1"/>
  <c r="C87" i="2"/>
  <c r="O90" i="2"/>
  <c r="O75" i="2"/>
  <c r="O60" i="2"/>
  <c r="N43" i="2"/>
  <c r="O95" i="2"/>
  <c r="O57" i="2"/>
  <c r="P92" i="2" s="1"/>
  <c r="R43" i="2"/>
  <c r="S95" i="2"/>
  <c r="S57" i="2"/>
  <c r="T92" i="2" s="1"/>
  <c r="S75" i="2"/>
  <c r="S90" i="2"/>
  <c r="S60" i="2"/>
  <c r="D77" i="2"/>
  <c r="L87" i="2"/>
  <c r="D87" i="2" s="1"/>
  <c r="T43" i="2"/>
  <c r="U43" i="2" s="1"/>
  <c r="W43" i="2"/>
  <c r="G176" i="1"/>
  <c r="G193" i="1" s="1"/>
  <c r="C142" i="1"/>
  <c r="L63" i="1"/>
  <c r="D63" i="1" s="1"/>
  <c r="M94" i="1"/>
  <c r="AC94" i="1"/>
  <c r="U94" i="1"/>
  <c r="Y94" i="1"/>
  <c r="AG94" i="1"/>
  <c r="AK94" i="1"/>
  <c r="AO94" i="1"/>
  <c r="G95" i="1"/>
  <c r="H95" i="1"/>
  <c r="E94" i="1"/>
  <c r="K95" i="1"/>
  <c r="I94" i="1"/>
  <c r="Q94" i="1"/>
  <c r="K90" i="1"/>
  <c r="AQ92" i="1"/>
  <c r="AE92" i="1"/>
  <c r="O92" i="1"/>
  <c r="C91" i="1"/>
  <c r="S92" i="1"/>
  <c r="W92" i="1"/>
  <c r="AA92" i="1"/>
  <c r="D83" i="1"/>
  <c r="D84" i="1"/>
  <c r="Q89" i="1"/>
  <c r="U89" i="1"/>
  <c r="K92" i="1"/>
  <c r="AI92" i="1"/>
  <c r="Y89" i="1"/>
  <c r="AC89" i="1"/>
  <c r="AM92" i="1"/>
  <c r="E89" i="1"/>
  <c r="AG89" i="1"/>
  <c r="I89" i="1"/>
  <c r="C64" i="1"/>
  <c r="D69" i="1"/>
  <c r="G75" i="1"/>
  <c r="K60" i="1"/>
  <c r="AK89" i="1"/>
  <c r="H75" i="1"/>
  <c r="AO89" i="1"/>
  <c r="L68" i="1"/>
  <c r="D68" i="1" s="1"/>
  <c r="D85" i="1"/>
  <c r="G60" i="1"/>
  <c r="G90" i="1"/>
  <c r="M89" i="1"/>
  <c r="H60" i="1"/>
  <c r="L79" i="1"/>
  <c r="D79" i="1" s="1"/>
  <c r="AJ87" i="1"/>
  <c r="L61" i="1"/>
  <c r="D61" i="1" s="1"/>
  <c r="H87" i="1"/>
  <c r="AF87" i="1"/>
  <c r="AR87" i="1"/>
  <c r="AN87" i="1"/>
  <c r="O87" i="1"/>
  <c r="W87" i="1"/>
  <c r="S87" i="1"/>
  <c r="L78" i="1"/>
  <c r="D78" i="1" s="1"/>
  <c r="AA87" i="1"/>
  <c r="AB76" i="1"/>
  <c r="AB87" i="1" s="1"/>
  <c r="L82" i="1"/>
  <c r="D82" i="1" s="1"/>
  <c r="X87" i="1"/>
  <c r="AK74" i="1"/>
  <c r="K87" i="1"/>
  <c r="AO74" i="1"/>
  <c r="P77" i="1"/>
  <c r="P87" i="1" s="1"/>
  <c r="L76" i="1"/>
  <c r="L80" i="1"/>
  <c r="D80" i="1" s="1"/>
  <c r="U74" i="1"/>
  <c r="AI87" i="1"/>
  <c r="L81" i="1"/>
  <c r="D81" i="1" s="1"/>
  <c r="AM87" i="1"/>
  <c r="Y74" i="1"/>
  <c r="AC74" i="1"/>
  <c r="AE87" i="1"/>
  <c r="D70" i="1"/>
  <c r="AG74" i="1"/>
  <c r="L77" i="1"/>
  <c r="D77" i="1" s="1"/>
  <c r="AQ87" i="1"/>
  <c r="C54" i="1"/>
  <c r="I74" i="1"/>
  <c r="T77" i="1"/>
  <c r="T87" i="1" s="1"/>
  <c r="C53" i="1"/>
  <c r="M74" i="1"/>
  <c r="E74" i="1"/>
  <c r="Q74" i="1"/>
  <c r="L66" i="1"/>
  <c r="D66" i="1" s="1"/>
  <c r="D55" i="1"/>
  <c r="C52" i="1"/>
  <c r="L65" i="1"/>
  <c r="D65" i="1" s="1"/>
  <c r="Q59" i="1"/>
  <c r="AG59" i="1"/>
  <c r="L67" i="1"/>
  <c r="D67" i="1" s="1"/>
  <c r="AK59" i="1"/>
  <c r="AO59" i="1"/>
  <c r="D64" i="1"/>
  <c r="U59" i="1"/>
  <c r="C55" i="1"/>
  <c r="Y59" i="1"/>
  <c r="L62" i="1"/>
  <c r="D62" i="1" s="1"/>
  <c r="AC59" i="1"/>
  <c r="C49" i="1"/>
  <c r="C50" i="1"/>
  <c r="E59" i="1"/>
  <c r="I59" i="1"/>
  <c r="M59" i="1"/>
  <c r="H72" i="1"/>
  <c r="G72" i="1"/>
  <c r="D51" i="1"/>
  <c r="D52" i="1"/>
  <c r="C47" i="1"/>
  <c r="C48" i="1"/>
  <c r="K43" i="1"/>
  <c r="L43" i="1" s="1"/>
  <c r="M43" i="1" s="1"/>
  <c r="D53" i="1"/>
  <c r="D47" i="1"/>
  <c r="D48" i="1"/>
  <c r="D54" i="1"/>
  <c r="D46" i="1"/>
  <c r="D49" i="1"/>
  <c r="D50" i="1"/>
  <c r="H57" i="1"/>
  <c r="J43" i="1"/>
  <c r="K57" i="1"/>
  <c r="G57" i="1"/>
  <c r="P96" i="7" l="1"/>
  <c r="D76" i="1"/>
  <c r="S96" i="7"/>
  <c r="S96" i="2"/>
  <c r="O96" i="9"/>
  <c r="O96" i="2"/>
  <c r="O96" i="10"/>
  <c r="S96" i="10"/>
  <c r="O96" i="8"/>
  <c r="S96" i="9"/>
  <c r="E159" i="10"/>
  <c r="E142" i="4"/>
  <c r="E159" i="9"/>
  <c r="E159" i="11"/>
  <c r="E142" i="8"/>
  <c r="E159" i="7"/>
  <c r="E142" i="5"/>
  <c r="M16" i="3"/>
  <c r="E142" i="1"/>
  <c r="E159" i="1"/>
  <c r="G175" i="9"/>
  <c r="G176" i="8"/>
  <c r="B169" i="8"/>
  <c r="C169" i="8" s="1"/>
  <c r="B168" i="8"/>
  <c r="C168" i="8" s="1"/>
  <c r="B167" i="8"/>
  <c r="C167" i="8" s="1"/>
  <c r="B166" i="8"/>
  <c r="C166" i="8" s="1"/>
  <c r="B165" i="8"/>
  <c r="C165" i="8" s="1"/>
  <c r="B164" i="8"/>
  <c r="C164" i="8" s="1"/>
  <c r="B175" i="8"/>
  <c r="C175" i="8" s="1"/>
  <c r="B163" i="8"/>
  <c r="C163" i="8" s="1"/>
  <c r="B174" i="8"/>
  <c r="C174" i="8" s="1"/>
  <c r="B162" i="8"/>
  <c r="C162" i="8" s="1"/>
  <c r="B173" i="8"/>
  <c r="C173" i="8" s="1"/>
  <c r="B161" i="8"/>
  <c r="C161" i="8" s="1"/>
  <c r="B170" i="8"/>
  <c r="C170" i="8" s="1"/>
  <c r="B172" i="8"/>
  <c r="C172" i="8" s="1"/>
  <c r="B160" i="8"/>
  <c r="C160" i="8" s="1"/>
  <c r="B171" i="8"/>
  <c r="C171" i="8" s="1"/>
  <c r="B159" i="8"/>
  <c r="C159" i="8" s="1"/>
  <c r="G176" i="4"/>
  <c r="B173" i="4"/>
  <c r="C173" i="4" s="1"/>
  <c r="B161" i="4"/>
  <c r="C161" i="4" s="1"/>
  <c r="B172" i="4"/>
  <c r="C172" i="4" s="1"/>
  <c r="B171" i="4"/>
  <c r="C171" i="4" s="1"/>
  <c r="B159" i="4"/>
  <c r="C159" i="4" s="1"/>
  <c r="B170" i="4"/>
  <c r="C170" i="4" s="1"/>
  <c r="B169" i="4"/>
  <c r="C169" i="4" s="1"/>
  <c r="B168" i="4"/>
  <c r="C168" i="4" s="1"/>
  <c r="B167" i="4"/>
  <c r="C167" i="4" s="1"/>
  <c r="B160" i="4"/>
  <c r="C160" i="4" s="1"/>
  <c r="B166" i="4"/>
  <c r="C166" i="4" s="1"/>
  <c r="B165" i="4"/>
  <c r="C165" i="4" s="1"/>
  <c r="B164" i="4"/>
  <c r="C164" i="4" s="1"/>
  <c r="B174" i="4"/>
  <c r="C174" i="4" s="1"/>
  <c r="B175" i="4"/>
  <c r="C175" i="4" s="1"/>
  <c r="B163" i="4"/>
  <c r="C163" i="4" s="1"/>
  <c r="B162" i="4"/>
  <c r="C162" i="4" s="1"/>
  <c r="B175" i="5"/>
  <c r="C175" i="5" s="1"/>
  <c r="B163" i="5"/>
  <c r="C163" i="5" s="1"/>
  <c r="B174" i="5"/>
  <c r="C174" i="5" s="1"/>
  <c r="B162" i="5"/>
  <c r="C162" i="5" s="1"/>
  <c r="B173" i="5"/>
  <c r="C173" i="5" s="1"/>
  <c r="B161" i="5"/>
  <c r="C161" i="5" s="1"/>
  <c r="B172" i="5"/>
  <c r="C172" i="5" s="1"/>
  <c r="B160" i="5"/>
  <c r="C160" i="5" s="1"/>
  <c r="B171" i="5"/>
  <c r="C171" i="5" s="1"/>
  <c r="B159" i="5"/>
  <c r="C159" i="5" s="1"/>
  <c r="B170" i="5"/>
  <c r="C170" i="5" s="1"/>
  <c r="B169" i="5"/>
  <c r="C169" i="5" s="1"/>
  <c r="B168" i="5"/>
  <c r="C168" i="5" s="1"/>
  <c r="B167" i="5"/>
  <c r="C167" i="5" s="1"/>
  <c r="B164" i="5"/>
  <c r="C164" i="5" s="1"/>
  <c r="B166" i="5"/>
  <c r="C166" i="5" s="1"/>
  <c r="B165" i="5"/>
  <c r="C165" i="5" s="1"/>
  <c r="B172" i="2"/>
  <c r="C172" i="2" s="1"/>
  <c r="B160" i="2"/>
  <c r="C160" i="2" s="1"/>
  <c r="B171" i="2"/>
  <c r="C171" i="2" s="1"/>
  <c r="B170" i="2"/>
  <c r="C170" i="2" s="1"/>
  <c r="B169" i="2"/>
  <c r="C169" i="2" s="1"/>
  <c r="B168" i="2"/>
  <c r="C168" i="2" s="1"/>
  <c r="B167" i="2"/>
  <c r="C167" i="2" s="1"/>
  <c r="B166" i="2"/>
  <c r="C166" i="2" s="1"/>
  <c r="B165" i="2"/>
  <c r="C165" i="2" s="1"/>
  <c r="B164" i="2"/>
  <c r="C164" i="2" s="1"/>
  <c r="B161" i="2"/>
  <c r="C161" i="2" s="1"/>
  <c r="B175" i="2"/>
  <c r="C175" i="2" s="1"/>
  <c r="B163" i="2"/>
  <c r="C163" i="2" s="1"/>
  <c r="B173" i="2"/>
  <c r="C173" i="2" s="1"/>
  <c r="B174" i="2"/>
  <c r="C174" i="2" s="1"/>
  <c r="B162" i="2"/>
  <c r="C162" i="2" s="1"/>
  <c r="B159" i="2"/>
  <c r="C159" i="2" s="1"/>
  <c r="E159" i="6"/>
  <c r="B186" i="9"/>
  <c r="C186" i="9" s="1"/>
  <c r="B192" i="9"/>
  <c r="C192" i="9" s="1"/>
  <c r="M13" i="3"/>
  <c r="L95" i="2"/>
  <c r="L75" i="2"/>
  <c r="L60" i="2"/>
  <c r="L57" i="2"/>
  <c r="P60" i="10"/>
  <c r="P57" i="10"/>
  <c r="P96" i="10" s="1"/>
  <c r="L60" i="7"/>
  <c r="L96" i="7"/>
  <c r="P95" i="10"/>
  <c r="P75" i="10"/>
  <c r="P90" i="10"/>
  <c r="O95" i="8"/>
  <c r="O90" i="8"/>
  <c r="O60" i="8"/>
  <c r="O75" i="8"/>
  <c r="S43" i="4"/>
  <c r="P43" i="4"/>
  <c r="Q43" i="4" s="1"/>
  <c r="N43" i="4"/>
  <c r="O95" i="4"/>
  <c r="O90" i="4"/>
  <c r="O57" i="4"/>
  <c r="O75" i="4"/>
  <c r="O60" i="4"/>
  <c r="B179" i="4"/>
  <c r="C179" i="4" s="1"/>
  <c r="B179" i="9"/>
  <c r="C179" i="9" s="1"/>
  <c r="B185" i="4"/>
  <c r="C185" i="4" s="1"/>
  <c r="B185" i="9"/>
  <c r="C185" i="9" s="1"/>
  <c r="B190" i="4"/>
  <c r="C190" i="4" s="1"/>
  <c r="B188" i="9"/>
  <c r="C188" i="9" s="1"/>
  <c r="M12" i="3"/>
  <c r="B176" i="4"/>
  <c r="C176" i="4" s="1"/>
  <c r="B182" i="4"/>
  <c r="C182" i="4" s="1"/>
  <c r="B178" i="9"/>
  <c r="C178" i="9" s="1"/>
  <c r="B184" i="4"/>
  <c r="C184" i="4" s="1"/>
  <c r="B187" i="4"/>
  <c r="C187" i="4" s="1"/>
  <c r="B182" i="9"/>
  <c r="C182" i="9" s="1"/>
  <c r="B187" i="9"/>
  <c r="C187" i="9" s="1"/>
  <c r="B188" i="4"/>
  <c r="C188" i="4" s="1"/>
  <c r="B184" i="9"/>
  <c r="C184" i="9" s="1"/>
  <c r="G193" i="9"/>
  <c r="B208" i="9" s="1"/>
  <c r="C208" i="9" s="1"/>
  <c r="E142" i="2"/>
  <c r="M14" i="3"/>
  <c r="E176" i="6"/>
  <c r="G158" i="4"/>
  <c r="O57" i="5"/>
  <c r="L92" i="6"/>
  <c r="L96" i="6" s="1"/>
  <c r="N43" i="5"/>
  <c r="O95" i="5"/>
  <c r="M17" i="3"/>
  <c r="M10" i="3"/>
  <c r="O75" i="5"/>
  <c r="O60" i="5"/>
  <c r="O90" i="5"/>
  <c r="L96" i="11"/>
  <c r="C103" i="11" s="1"/>
  <c r="F103" i="11" s="1"/>
  <c r="L75" i="6"/>
  <c r="L90" i="6"/>
  <c r="L60" i="6"/>
  <c r="M15" i="3"/>
  <c r="C103" i="5"/>
  <c r="F103" i="5" s="1"/>
  <c r="H11" i="3"/>
  <c r="C103" i="10"/>
  <c r="F103" i="10" s="1"/>
  <c r="H16" i="3"/>
  <c r="M9" i="3"/>
  <c r="M11" i="3"/>
  <c r="G175" i="10"/>
  <c r="C103" i="8"/>
  <c r="F103" i="8" s="1"/>
  <c r="H14" i="3"/>
  <c r="C103" i="7"/>
  <c r="F103" i="7" s="1"/>
  <c r="H13" i="3"/>
  <c r="B204" i="11"/>
  <c r="C204" i="11" s="1"/>
  <c r="B198" i="11"/>
  <c r="C198" i="11" s="1"/>
  <c r="B209" i="11"/>
  <c r="C209" i="11" s="1"/>
  <c r="B203" i="11"/>
  <c r="C203" i="11" s="1"/>
  <c r="B197" i="11"/>
  <c r="C197" i="11" s="1"/>
  <c r="B208" i="11"/>
  <c r="C208" i="11" s="1"/>
  <c r="B202" i="11"/>
  <c r="C202" i="11" s="1"/>
  <c r="B196" i="11"/>
  <c r="C196" i="11" s="1"/>
  <c r="B207" i="11"/>
  <c r="C207" i="11" s="1"/>
  <c r="B201" i="11"/>
  <c r="C201" i="11" s="1"/>
  <c r="B195" i="11"/>
  <c r="C195" i="11" s="1"/>
  <c r="B206" i="11"/>
  <c r="C206" i="11" s="1"/>
  <c r="B200" i="11"/>
  <c r="C200" i="11" s="1"/>
  <c r="B194" i="11"/>
  <c r="C194" i="11" s="1"/>
  <c r="B205" i="11"/>
  <c r="C205" i="11" s="1"/>
  <c r="B199" i="11"/>
  <c r="C199" i="11" s="1"/>
  <c r="B193" i="11"/>
  <c r="C193" i="11" s="1"/>
  <c r="G175" i="11"/>
  <c r="T57" i="11"/>
  <c r="T60" i="11"/>
  <c r="T96" i="11"/>
  <c r="T75" i="11"/>
  <c r="T90" i="11"/>
  <c r="T95" i="11"/>
  <c r="B187" i="11"/>
  <c r="C187" i="11" s="1"/>
  <c r="B181" i="11"/>
  <c r="C181" i="11" s="1"/>
  <c r="B192" i="11"/>
  <c r="C192" i="11" s="1"/>
  <c r="B186" i="11"/>
  <c r="C186" i="11" s="1"/>
  <c r="B180" i="11"/>
  <c r="C180" i="11" s="1"/>
  <c r="B191" i="11"/>
  <c r="C191" i="11" s="1"/>
  <c r="B185" i="11"/>
  <c r="C185" i="11" s="1"/>
  <c r="B179" i="11"/>
  <c r="C179" i="11" s="1"/>
  <c r="B190" i="11"/>
  <c r="C190" i="11" s="1"/>
  <c r="B184" i="11"/>
  <c r="C184" i="11" s="1"/>
  <c r="B178" i="11"/>
  <c r="C178" i="11" s="1"/>
  <c r="B189" i="11"/>
  <c r="C189" i="11" s="1"/>
  <c r="B183" i="11"/>
  <c r="C183" i="11" s="1"/>
  <c r="B177" i="11"/>
  <c r="C177" i="11" s="1"/>
  <c r="B188" i="11"/>
  <c r="C188" i="11" s="1"/>
  <c r="B182" i="11"/>
  <c r="C182" i="11" s="1"/>
  <c r="B176" i="11"/>
  <c r="C176" i="11" s="1"/>
  <c r="G210" i="11"/>
  <c r="H92" i="11"/>
  <c r="AA43" i="11"/>
  <c r="X43" i="11"/>
  <c r="Y43" i="11" s="1"/>
  <c r="W57" i="11"/>
  <c r="X92" i="11" s="1"/>
  <c r="W90" i="11"/>
  <c r="W75" i="11"/>
  <c r="V43" i="11"/>
  <c r="W60" i="11"/>
  <c r="W95" i="11"/>
  <c r="W57" i="10"/>
  <c r="X92" i="10" s="1"/>
  <c r="W90" i="10"/>
  <c r="W75" i="10"/>
  <c r="V43" i="10"/>
  <c r="W95" i="10"/>
  <c r="W60" i="10"/>
  <c r="AA43" i="10"/>
  <c r="X43" i="10"/>
  <c r="Y43" i="10" s="1"/>
  <c r="B187" i="10"/>
  <c r="C187" i="10" s="1"/>
  <c r="B181" i="10"/>
  <c r="C181" i="10" s="1"/>
  <c r="B192" i="10"/>
  <c r="C192" i="10" s="1"/>
  <c r="B186" i="10"/>
  <c r="C186" i="10" s="1"/>
  <c r="B180" i="10"/>
  <c r="C180" i="10" s="1"/>
  <c r="B191" i="10"/>
  <c r="C191" i="10" s="1"/>
  <c r="B185" i="10"/>
  <c r="C185" i="10" s="1"/>
  <c r="B179" i="10"/>
  <c r="C179" i="10" s="1"/>
  <c r="B190" i="10"/>
  <c r="C190" i="10" s="1"/>
  <c r="B184" i="10"/>
  <c r="C184" i="10" s="1"/>
  <c r="B178" i="10"/>
  <c r="C178" i="10" s="1"/>
  <c r="B189" i="10"/>
  <c r="C189" i="10" s="1"/>
  <c r="B183" i="10"/>
  <c r="C183" i="10" s="1"/>
  <c r="B177" i="10"/>
  <c r="C177" i="10" s="1"/>
  <c r="B188" i="10"/>
  <c r="C188" i="10" s="1"/>
  <c r="B182" i="10"/>
  <c r="C182" i="10" s="1"/>
  <c r="B176" i="10"/>
  <c r="C176" i="10" s="1"/>
  <c r="G210" i="10"/>
  <c r="B204" i="10"/>
  <c r="C204" i="10" s="1"/>
  <c r="B198" i="10"/>
  <c r="C198" i="10" s="1"/>
  <c r="B209" i="10"/>
  <c r="C209" i="10" s="1"/>
  <c r="B203" i="10"/>
  <c r="C203" i="10" s="1"/>
  <c r="B197" i="10"/>
  <c r="C197" i="10" s="1"/>
  <c r="B208" i="10"/>
  <c r="C208" i="10" s="1"/>
  <c r="B202" i="10"/>
  <c r="C202" i="10" s="1"/>
  <c r="B196" i="10"/>
  <c r="C196" i="10" s="1"/>
  <c r="B207" i="10"/>
  <c r="C207" i="10" s="1"/>
  <c r="B201" i="10"/>
  <c r="C201" i="10" s="1"/>
  <c r="B195" i="10"/>
  <c r="C195" i="10" s="1"/>
  <c r="B206" i="10"/>
  <c r="C206" i="10" s="1"/>
  <c r="B200" i="10"/>
  <c r="C200" i="10" s="1"/>
  <c r="B194" i="10"/>
  <c r="C194" i="10" s="1"/>
  <c r="B205" i="10"/>
  <c r="C205" i="10" s="1"/>
  <c r="B199" i="10"/>
  <c r="C199" i="10" s="1"/>
  <c r="B193" i="10"/>
  <c r="C193" i="10" s="1"/>
  <c r="H92" i="10"/>
  <c r="T60" i="10"/>
  <c r="T57" i="10"/>
  <c r="T90" i="10"/>
  <c r="T75" i="10"/>
  <c r="T95" i="10"/>
  <c r="H92" i="9"/>
  <c r="L96" i="9"/>
  <c r="W57" i="9"/>
  <c r="X92" i="9" s="1"/>
  <c r="V43" i="9"/>
  <c r="W90" i="9"/>
  <c r="W60" i="9"/>
  <c r="W96" i="9"/>
  <c r="W75" i="9"/>
  <c r="W95" i="9"/>
  <c r="P96" i="9"/>
  <c r="P57" i="9"/>
  <c r="P95" i="9"/>
  <c r="P90" i="9"/>
  <c r="P60" i="9"/>
  <c r="P75" i="9"/>
  <c r="T57" i="9"/>
  <c r="T96" i="9" s="1"/>
  <c r="T60" i="9"/>
  <c r="T95" i="9"/>
  <c r="T75" i="9"/>
  <c r="T90" i="9"/>
  <c r="AA43" i="9"/>
  <c r="X43" i="9"/>
  <c r="Y43" i="9" s="1"/>
  <c r="H92" i="8"/>
  <c r="T57" i="8"/>
  <c r="T96" i="8" s="1"/>
  <c r="T90" i="8"/>
  <c r="T75" i="8"/>
  <c r="T95" i="8"/>
  <c r="T60" i="8"/>
  <c r="G158" i="8"/>
  <c r="AA43" i="8"/>
  <c r="X43" i="8"/>
  <c r="Y43" i="8" s="1"/>
  <c r="W57" i="8"/>
  <c r="X92" i="8" s="1"/>
  <c r="V43" i="8"/>
  <c r="W75" i="8"/>
  <c r="W90" i="8"/>
  <c r="W95" i="8"/>
  <c r="W60" i="8"/>
  <c r="P57" i="8"/>
  <c r="P60" i="8"/>
  <c r="P90" i="8"/>
  <c r="P75" i="8"/>
  <c r="P95" i="8"/>
  <c r="H92" i="7"/>
  <c r="B187" i="7"/>
  <c r="C187" i="7" s="1"/>
  <c r="B181" i="7"/>
  <c r="C181" i="7" s="1"/>
  <c r="B192" i="7"/>
  <c r="C192" i="7" s="1"/>
  <c r="B186" i="7"/>
  <c r="C186" i="7" s="1"/>
  <c r="B180" i="7"/>
  <c r="C180" i="7" s="1"/>
  <c r="B191" i="7"/>
  <c r="C191" i="7" s="1"/>
  <c r="B185" i="7"/>
  <c r="C185" i="7" s="1"/>
  <c r="B179" i="7"/>
  <c r="C179" i="7" s="1"/>
  <c r="B190" i="7"/>
  <c r="C190" i="7" s="1"/>
  <c r="B184" i="7"/>
  <c r="C184" i="7" s="1"/>
  <c r="B178" i="7"/>
  <c r="C178" i="7" s="1"/>
  <c r="B189" i="7"/>
  <c r="C189" i="7" s="1"/>
  <c r="B183" i="7"/>
  <c r="C183" i="7" s="1"/>
  <c r="B177" i="7"/>
  <c r="C177" i="7" s="1"/>
  <c r="B188" i="7"/>
  <c r="C188" i="7" s="1"/>
  <c r="B182" i="7"/>
  <c r="C182" i="7" s="1"/>
  <c r="B176" i="7"/>
  <c r="C176" i="7" s="1"/>
  <c r="T57" i="7"/>
  <c r="T60" i="7"/>
  <c r="T75" i="7"/>
  <c r="T90" i="7"/>
  <c r="T95" i="7"/>
  <c r="AA43" i="7"/>
  <c r="X43" i="7"/>
  <c r="Y43" i="7" s="1"/>
  <c r="W90" i="7"/>
  <c r="W57" i="7"/>
  <c r="X92" i="7" s="1"/>
  <c r="W75" i="7"/>
  <c r="V43" i="7"/>
  <c r="W60" i="7"/>
  <c r="W95" i="7"/>
  <c r="G175" i="7"/>
  <c r="G193" i="7"/>
  <c r="T57" i="6"/>
  <c r="T96" i="6"/>
  <c r="T60" i="6"/>
  <c r="T90" i="6"/>
  <c r="T95" i="6"/>
  <c r="T75" i="6"/>
  <c r="H92" i="6"/>
  <c r="G175" i="6"/>
  <c r="B204" i="6"/>
  <c r="C204" i="6" s="1"/>
  <c r="B198" i="6"/>
  <c r="C198" i="6" s="1"/>
  <c r="B209" i="6"/>
  <c r="C209" i="6" s="1"/>
  <c r="B203" i="6"/>
  <c r="C203" i="6" s="1"/>
  <c r="B197" i="6"/>
  <c r="C197" i="6" s="1"/>
  <c r="B194" i="6"/>
  <c r="C194" i="6" s="1"/>
  <c r="B200" i="6"/>
  <c r="C200" i="6" s="1"/>
  <c r="B208" i="6"/>
  <c r="C208" i="6" s="1"/>
  <c r="B202" i="6"/>
  <c r="C202" i="6" s="1"/>
  <c r="B196" i="6"/>
  <c r="C196" i="6" s="1"/>
  <c r="B206" i="6"/>
  <c r="C206" i="6" s="1"/>
  <c r="B207" i="6"/>
  <c r="C207" i="6" s="1"/>
  <c r="B201" i="6"/>
  <c r="C201" i="6" s="1"/>
  <c r="B195" i="6"/>
  <c r="C195" i="6" s="1"/>
  <c r="B205" i="6"/>
  <c r="C205" i="6" s="1"/>
  <c r="B199" i="6"/>
  <c r="C199" i="6" s="1"/>
  <c r="B193" i="6"/>
  <c r="C193" i="6" s="1"/>
  <c r="G210" i="6"/>
  <c r="G192" i="6"/>
  <c r="AA43" i="6"/>
  <c r="X43" i="6"/>
  <c r="Y43" i="6" s="1"/>
  <c r="W60" i="6"/>
  <c r="W57" i="6"/>
  <c r="X92" i="6" s="1"/>
  <c r="V43" i="6"/>
  <c r="W90" i="6"/>
  <c r="W75" i="6"/>
  <c r="W95" i="6"/>
  <c r="R43" i="5"/>
  <c r="S57" i="5"/>
  <c r="T92" i="5" s="1"/>
  <c r="S60" i="5"/>
  <c r="S75" i="5"/>
  <c r="S90" i="5"/>
  <c r="S95" i="5"/>
  <c r="T43" i="5"/>
  <c r="U43" i="5" s="1"/>
  <c r="W43" i="5"/>
  <c r="B187" i="5"/>
  <c r="C187" i="5" s="1"/>
  <c r="B181" i="5"/>
  <c r="C181" i="5" s="1"/>
  <c r="B192" i="5"/>
  <c r="C192" i="5" s="1"/>
  <c r="B186" i="5"/>
  <c r="C186" i="5" s="1"/>
  <c r="B180" i="5"/>
  <c r="C180" i="5" s="1"/>
  <c r="B191" i="5"/>
  <c r="C191" i="5" s="1"/>
  <c r="B185" i="5"/>
  <c r="C185" i="5" s="1"/>
  <c r="B179" i="5"/>
  <c r="C179" i="5" s="1"/>
  <c r="B190" i="5"/>
  <c r="C190" i="5" s="1"/>
  <c r="B184" i="5"/>
  <c r="C184" i="5" s="1"/>
  <c r="B178" i="5"/>
  <c r="C178" i="5" s="1"/>
  <c r="B189" i="5"/>
  <c r="C189" i="5" s="1"/>
  <c r="B183" i="5"/>
  <c r="C183" i="5" s="1"/>
  <c r="B177" i="5"/>
  <c r="C177" i="5" s="1"/>
  <c r="B188" i="5"/>
  <c r="C188" i="5" s="1"/>
  <c r="B182" i="5"/>
  <c r="C182" i="5" s="1"/>
  <c r="B176" i="5"/>
  <c r="C176" i="5" s="1"/>
  <c r="G193" i="5"/>
  <c r="G210" i="5" s="1"/>
  <c r="P57" i="5"/>
  <c r="P60" i="5"/>
  <c r="P75" i="5"/>
  <c r="P95" i="5"/>
  <c r="P90" i="5"/>
  <c r="D72" i="5"/>
  <c r="H92" i="5"/>
  <c r="G158" i="5"/>
  <c r="H92" i="4"/>
  <c r="L96" i="4"/>
  <c r="G158" i="2"/>
  <c r="G176" i="2"/>
  <c r="V43" i="2"/>
  <c r="W95" i="2"/>
  <c r="W57" i="2"/>
  <c r="W96" i="2"/>
  <c r="W90" i="2"/>
  <c r="W60" i="2"/>
  <c r="W75" i="2"/>
  <c r="AA43" i="2"/>
  <c r="X43" i="2"/>
  <c r="Y43" i="2" s="1"/>
  <c r="L96" i="2"/>
  <c r="H92" i="2"/>
  <c r="T95" i="2"/>
  <c r="T57" i="2"/>
  <c r="T96" i="2"/>
  <c r="T75" i="2"/>
  <c r="T60" i="2"/>
  <c r="T90" i="2"/>
  <c r="P90" i="2"/>
  <c r="P75" i="2"/>
  <c r="P60" i="2"/>
  <c r="P95" i="2"/>
  <c r="P57" i="2"/>
  <c r="G158" i="1"/>
  <c r="G175" i="1"/>
  <c r="B204" i="1"/>
  <c r="C204" i="1" s="1"/>
  <c r="B196" i="1"/>
  <c r="C196" i="1" s="1"/>
  <c r="B202" i="1"/>
  <c r="C202" i="1" s="1"/>
  <c r="B206" i="1"/>
  <c r="C206" i="1" s="1"/>
  <c r="B208" i="1"/>
  <c r="C208" i="1" s="1"/>
  <c r="B195" i="1"/>
  <c r="C195" i="1" s="1"/>
  <c r="B199" i="1"/>
  <c r="C199" i="1" s="1"/>
  <c r="B197" i="1"/>
  <c r="C197" i="1" s="1"/>
  <c r="B203" i="1"/>
  <c r="C203" i="1" s="1"/>
  <c r="B194" i="1"/>
  <c r="C194" i="1" s="1"/>
  <c r="B207" i="1"/>
  <c r="C207" i="1" s="1"/>
  <c r="B209" i="1"/>
  <c r="C209" i="1" s="1"/>
  <c r="B193" i="1"/>
  <c r="C193" i="1" s="1"/>
  <c r="B200" i="1"/>
  <c r="C200" i="1" s="1"/>
  <c r="B205" i="1"/>
  <c r="C205" i="1" s="1"/>
  <c r="B201" i="1"/>
  <c r="C201" i="1" s="1"/>
  <c r="B198" i="1"/>
  <c r="C198" i="1" s="1"/>
  <c r="B187" i="1"/>
  <c r="C187" i="1" s="1"/>
  <c r="B178" i="1"/>
  <c r="C178" i="1" s="1"/>
  <c r="B176" i="1"/>
  <c r="C176" i="1" s="1"/>
  <c r="B184" i="1"/>
  <c r="C184" i="1" s="1"/>
  <c r="B182" i="1"/>
  <c r="C182" i="1" s="1"/>
  <c r="B189" i="1"/>
  <c r="C189" i="1" s="1"/>
  <c r="B180" i="1"/>
  <c r="C180" i="1" s="1"/>
  <c r="B190" i="1"/>
  <c r="C190" i="1" s="1"/>
  <c r="B177" i="1"/>
  <c r="C177" i="1" s="1"/>
  <c r="B183" i="1"/>
  <c r="C183" i="1" s="1"/>
  <c r="B188" i="1"/>
  <c r="C188" i="1" s="1"/>
  <c r="B181" i="1"/>
  <c r="C181" i="1" s="1"/>
  <c r="B179" i="1"/>
  <c r="C179" i="1" s="1"/>
  <c r="B185" i="1"/>
  <c r="C185" i="1" s="1"/>
  <c r="B191" i="1"/>
  <c r="C191" i="1" s="1"/>
  <c r="B186" i="1"/>
  <c r="C186" i="1" s="1"/>
  <c r="B192" i="1"/>
  <c r="C192" i="1" s="1"/>
  <c r="G210" i="1"/>
  <c r="G96" i="1"/>
  <c r="E8" i="3" s="1"/>
  <c r="O95" i="1"/>
  <c r="L95" i="1"/>
  <c r="H92" i="1"/>
  <c r="H96" i="1" s="1"/>
  <c r="C92" i="1"/>
  <c r="C87" i="1"/>
  <c r="L75" i="1"/>
  <c r="L60" i="1"/>
  <c r="L90" i="1"/>
  <c r="N43" i="1"/>
  <c r="O60" i="1"/>
  <c r="O90" i="1"/>
  <c r="O75" i="1"/>
  <c r="L87" i="1"/>
  <c r="D87" i="1" s="1"/>
  <c r="O57" i="1"/>
  <c r="O43" i="1"/>
  <c r="P43" i="1" s="1"/>
  <c r="Q43" i="1" s="1"/>
  <c r="K72" i="1"/>
  <c r="L72" i="1"/>
  <c r="P72" i="1"/>
  <c r="O72" i="1"/>
  <c r="L57" i="1"/>
  <c r="T96" i="7" l="1"/>
  <c r="T96" i="10"/>
  <c r="P96" i="8"/>
  <c r="W96" i="7"/>
  <c r="O96" i="4"/>
  <c r="S96" i="5"/>
  <c r="O96" i="5"/>
  <c r="P96" i="2"/>
  <c r="W96" i="11"/>
  <c r="O96" i="1"/>
  <c r="W96" i="8"/>
  <c r="W96" i="6"/>
  <c r="W96" i="10"/>
  <c r="B206" i="9"/>
  <c r="C206" i="9" s="1"/>
  <c r="B209" i="9"/>
  <c r="C209" i="9" s="1"/>
  <c r="D8" i="3"/>
  <c r="C101" i="1"/>
  <c r="F101" i="1" s="1"/>
  <c r="B194" i="9"/>
  <c r="C194" i="9" s="1"/>
  <c r="B197" i="9"/>
  <c r="C197" i="9" s="1"/>
  <c r="B200" i="9"/>
  <c r="C200" i="9" s="1"/>
  <c r="B203" i="9"/>
  <c r="C203" i="9" s="1"/>
  <c r="B199" i="9"/>
  <c r="C199" i="9" s="1"/>
  <c r="B195" i="9"/>
  <c r="C195" i="9" s="1"/>
  <c r="B198" i="9"/>
  <c r="C198" i="9" s="1"/>
  <c r="B204" i="9"/>
  <c r="C204" i="9" s="1"/>
  <c r="B201" i="9"/>
  <c r="C201" i="9" s="1"/>
  <c r="B207" i="9"/>
  <c r="C207" i="9" s="1"/>
  <c r="B196" i="9"/>
  <c r="C196" i="9" s="1"/>
  <c r="B193" i="9"/>
  <c r="C193" i="9" s="1"/>
  <c r="B202" i="9"/>
  <c r="C202" i="9" s="1"/>
  <c r="B205" i="9"/>
  <c r="C205" i="9" s="1"/>
  <c r="G210" i="9"/>
  <c r="E159" i="5"/>
  <c r="G175" i="8"/>
  <c r="B178" i="4"/>
  <c r="C178" i="4" s="1"/>
  <c r="B191" i="4"/>
  <c r="C191" i="4" s="1"/>
  <c r="B189" i="4"/>
  <c r="C189" i="4" s="1"/>
  <c r="G193" i="4"/>
  <c r="B183" i="4"/>
  <c r="C183" i="4" s="1"/>
  <c r="B177" i="4"/>
  <c r="C177" i="4" s="1"/>
  <c r="B180" i="4"/>
  <c r="C180" i="4" s="1"/>
  <c r="B192" i="4"/>
  <c r="C192" i="4" s="1"/>
  <c r="B186" i="4"/>
  <c r="C186" i="4" s="1"/>
  <c r="E159" i="8"/>
  <c r="G175" i="5"/>
  <c r="B188" i="8"/>
  <c r="C188" i="8" s="1"/>
  <c r="B191" i="8"/>
  <c r="C191" i="8" s="1"/>
  <c r="B185" i="8"/>
  <c r="C185" i="8" s="1"/>
  <c r="G193" i="8"/>
  <c r="B179" i="8"/>
  <c r="C179" i="8" s="1"/>
  <c r="B182" i="8"/>
  <c r="C182" i="8" s="1"/>
  <c r="B184" i="8"/>
  <c r="C184" i="8" s="1"/>
  <c r="B190" i="8"/>
  <c r="C190" i="8" s="1"/>
  <c r="B187" i="8"/>
  <c r="C187" i="8" s="1"/>
  <c r="B178" i="8"/>
  <c r="C178" i="8" s="1"/>
  <c r="B176" i="8"/>
  <c r="C176" i="8" s="1"/>
  <c r="B181" i="8"/>
  <c r="C181" i="8" s="1"/>
  <c r="B189" i="8"/>
  <c r="C189" i="8" s="1"/>
  <c r="B192" i="8"/>
  <c r="C192" i="8" s="1"/>
  <c r="B183" i="8"/>
  <c r="C183" i="8" s="1"/>
  <c r="B180" i="8"/>
  <c r="C180" i="8" s="1"/>
  <c r="B186" i="8"/>
  <c r="C186" i="8" s="1"/>
  <c r="B177" i="8"/>
  <c r="C177" i="8" s="1"/>
  <c r="E159" i="4"/>
  <c r="B181" i="4"/>
  <c r="C181" i="4" s="1"/>
  <c r="P75" i="4"/>
  <c r="P57" i="4"/>
  <c r="P60" i="4"/>
  <c r="P95" i="4"/>
  <c r="P90" i="4"/>
  <c r="S90" i="4"/>
  <c r="S60" i="4"/>
  <c r="S75" i="4"/>
  <c r="S96" i="4"/>
  <c r="R43" i="4"/>
  <c r="S57" i="4"/>
  <c r="T92" i="4" s="1"/>
  <c r="S95" i="4"/>
  <c r="E176" i="9"/>
  <c r="T43" i="4"/>
  <c r="U43" i="4" s="1"/>
  <c r="W43" i="4"/>
  <c r="G175" i="4"/>
  <c r="G192" i="9"/>
  <c r="E176" i="10"/>
  <c r="E193" i="6"/>
  <c r="E176" i="11"/>
  <c r="E193" i="11"/>
  <c r="E176" i="1"/>
  <c r="E159" i="2"/>
  <c r="E193" i="10"/>
  <c r="E193" i="1"/>
  <c r="E176" i="5"/>
  <c r="E176" i="7"/>
  <c r="H17" i="3"/>
  <c r="H96" i="7"/>
  <c r="C103" i="2"/>
  <c r="F103" i="2" s="1"/>
  <c r="H9" i="3"/>
  <c r="C103" i="9"/>
  <c r="F103" i="9" s="1"/>
  <c r="H15" i="3"/>
  <c r="C103" i="6"/>
  <c r="F103" i="6" s="1"/>
  <c r="H12" i="3"/>
  <c r="G192" i="5"/>
  <c r="C103" i="4"/>
  <c r="F103" i="4" s="1"/>
  <c r="H10" i="3"/>
  <c r="E18" i="3"/>
  <c r="C102" i="1"/>
  <c r="F102" i="1" s="1"/>
  <c r="F8" i="3"/>
  <c r="G192" i="11"/>
  <c r="B221" i="11"/>
  <c r="C221" i="11" s="1"/>
  <c r="B215" i="11"/>
  <c r="C215" i="11" s="1"/>
  <c r="B226" i="11"/>
  <c r="C226" i="11" s="1"/>
  <c r="B220" i="11"/>
  <c r="C220" i="11" s="1"/>
  <c r="B214" i="11"/>
  <c r="C214" i="11" s="1"/>
  <c r="B225" i="11"/>
  <c r="C225" i="11" s="1"/>
  <c r="B219" i="11"/>
  <c r="C219" i="11" s="1"/>
  <c r="B213" i="11"/>
  <c r="C213" i="11" s="1"/>
  <c r="B224" i="11"/>
  <c r="C224" i="11" s="1"/>
  <c r="B218" i="11"/>
  <c r="C218" i="11" s="1"/>
  <c r="B212" i="11"/>
  <c r="C212" i="11" s="1"/>
  <c r="B223" i="11"/>
  <c r="C223" i="11" s="1"/>
  <c r="B217" i="11"/>
  <c r="C217" i="11" s="1"/>
  <c r="B211" i="11"/>
  <c r="C211" i="11" s="1"/>
  <c r="B222" i="11"/>
  <c r="C222" i="11" s="1"/>
  <c r="B216" i="11"/>
  <c r="C216" i="11" s="1"/>
  <c r="B210" i="11"/>
  <c r="C210" i="11" s="1"/>
  <c r="X57" i="11"/>
  <c r="X96" i="11"/>
  <c r="X60" i="11"/>
  <c r="X90" i="11"/>
  <c r="X75" i="11"/>
  <c r="X95" i="11"/>
  <c r="AA57" i="11"/>
  <c r="AB92" i="11" s="1"/>
  <c r="AA96" i="11"/>
  <c r="Z43" i="11"/>
  <c r="AA75" i="11"/>
  <c r="AA95" i="11"/>
  <c r="AA60" i="11"/>
  <c r="AA90" i="11"/>
  <c r="G209" i="11"/>
  <c r="AE43" i="11"/>
  <c r="AB43" i="11"/>
  <c r="AC43" i="11" s="1"/>
  <c r="H96" i="11"/>
  <c r="G209" i="10"/>
  <c r="AE43" i="10"/>
  <c r="AB43" i="10"/>
  <c r="AC43" i="10" s="1"/>
  <c r="B221" i="10"/>
  <c r="C221" i="10" s="1"/>
  <c r="B215" i="10"/>
  <c r="C215" i="10" s="1"/>
  <c r="B226" i="10"/>
  <c r="C226" i="10" s="1"/>
  <c r="B220" i="10"/>
  <c r="C220" i="10" s="1"/>
  <c r="B214" i="10"/>
  <c r="C214" i="10" s="1"/>
  <c r="B225" i="10"/>
  <c r="C225" i="10" s="1"/>
  <c r="B219" i="10"/>
  <c r="C219" i="10" s="1"/>
  <c r="B213" i="10"/>
  <c r="C213" i="10" s="1"/>
  <c r="B224" i="10"/>
  <c r="C224" i="10" s="1"/>
  <c r="B218" i="10"/>
  <c r="C218" i="10" s="1"/>
  <c r="B212" i="10"/>
  <c r="C212" i="10" s="1"/>
  <c r="B223" i="10"/>
  <c r="C223" i="10" s="1"/>
  <c r="B217" i="10"/>
  <c r="C217" i="10" s="1"/>
  <c r="B211" i="10"/>
  <c r="C211" i="10" s="1"/>
  <c r="B222" i="10"/>
  <c r="C222" i="10" s="1"/>
  <c r="B216" i="10"/>
  <c r="C216" i="10" s="1"/>
  <c r="B210" i="10"/>
  <c r="C210" i="10" s="1"/>
  <c r="G192" i="10"/>
  <c r="X57" i="10"/>
  <c r="X96" i="10"/>
  <c r="X90" i="10"/>
  <c r="X95" i="10"/>
  <c r="X75" i="10"/>
  <c r="X60" i="10"/>
  <c r="AA57" i="10"/>
  <c r="AB92" i="10" s="1"/>
  <c r="Z43" i="10"/>
  <c r="AA95" i="10"/>
  <c r="AA75" i="10"/>
  <c r="AA60" i="10"/>
  <c r="AA90" i="10"/>
  <c r="H96" i="10"/>
  <c r="B221" i="9"/>
  <c r="C221" i="9" s="1"/>
  <c r="B215" i="9"/>
  <c r="C215" i="9" s="1"/>
  <c r="B211" i="9"/>
  <c r="C211" i="9" s="1"/>
  <c r="B226" i="9"/>
  <c r="C226" i="9" s="1"/>
  <c r="B220" i="9"/>
  <c r="C220" i="9" s="1"/>
  <c r="B214" i="9"/>
  <c r="C214" i="9" s="1"/>
  <c r="B217" i="9"/>
  <c r="C217" i="9" s="1"/>
  <c r="B225" i="9"/>
  <c r="C225" i="9" s="1"/>
  <c r="B219" i="9"/>
  <c r="C219" i="9" s="1"/>
  <c r="B213" i="9"/>
  <c r="C213" i="9" s="1"/>
  <c r="B224" i="9"/>
  <c r="C224" i="9" s="1"/>
  <c r="B218" i="9"/>
  <c r="C218" i="9" s="1"/>
  <c r="B212" i="9"/>
  <c r="C212" i="9" s="1"/>
  <c r="B223" i="9"/>
  <c r="C223" i="9" s="1"/>
  <c r="B222" i="9"/>
  <c r="C222" i="9" s="1"/>
  <c r="B216" i="9"/>
  <c r="C216" i="9" s="1"/>
  <c r="B210" i="9"/>
  <c r="C210" i="9" s="1"/>
  <c r="X90" i="9"/>
  <c r="X57" i="9"/>
  <c r="X60" i="9"/>
  <c r="X75" i="9"/>
  <c r="X95" i="9"/>
  <c r="AA57" i="9"/>
  <c r="AA75" i="9"/>
  <c r="AA96" i="9"/>
  <c r="AA90" i="9"/>
  <c r="Z43" i="9"/>
  <c r="AA60" i="9"/>
  <c r="AA95" i="9"/>
  <c r="H96" i="9"/>
  <c r="AE43" i="9"/>
  <c r="AB43" i="9"/>
  <c r="AC43" i="9" s="1"/>
  <c r="AE43" i="8"/>
  <c r="AB43" i="8"/>
  <c r="AC43" i="8" s="1"/>
  <c r="H96" i="8"/>
  <c r="X57" i="8"/>
  <c r="X75" i="8"/>
  <c r="X60" i="8"/>
  <c r="X90" i="8"/>
  <c r="X95" i="8"/>
  <c r="AA57" i="8"/>
  <c r="AB92" i="8" s="1"/>
  <c r="AA96" i="8"/>
  <c r="Z43" i="8"/>
  <c r="AA90" i="8"/>
  <c r="AA60" i="8"/>
  <c r="AA95" i="8"/>
  <c r="AA75" i="8"/>
  <c r="AE43" i="7"/>
  <c r="AB43" i="7"/>
  <c r="AC43" i="7" s="1"/>
  <c r="B204" i="7"/>
  <c r="C204" i="7" s="1"/>
  <c r="B198" i="7"/>
  <c r="C198" i="7" s="1"/>
  <c r="B209" i="7"/>
  <c r="C209" i="7" s="1"/>
  <c r="B203" i="7"/>
  <c r="C203" i="7" s="1"/>
  <c r="B197" i="7"/>
  <c r="C197" i="7" s="1"/>
  <c r="B208" i="7"/>
  <c r="C208" i="7" s="1"/>
  <c r="B202" i="7"/>
  <c r="C202" i="7" s="1"/>
  <c r="B196" i="7"/>
  <c r="C196" i="7" s="1"/>
  <c r="B207" i="7"/>
  <c r="C207" i="7" s="1"/>
  <c r="B201" i="7"/>
  <c r="C201" i="7" s="1"/>
  <c r="B195" i="7"/>
  <c r="C195" i="7" s="1"/>
  <c r="B206" i="7"/>
  <c r="C206" i="7" s="1"/>
  <c r="B200" i="7"/>
  <c r="C200" i="7" s="1"/>
  <c r="B194" i="7"/>
  <c r="C194" i="7" s="1"/>
  <c r="B205" i="7"/>
  <c r="C205" i="7" s="1"/>
  <c r="B199" i="7"/>
  <c r="C199" i="7" s="1"/>
  <c r="B193" i="7"/>
  <c r="C193" i="7" s="1"/>
  <c r="G192" i="7"/>
  <c r="AA57" i="7"/>
  <c r="AA96" i="7"/>
  <c r="Z43" i="7"/>
  <c r="AA90" i="7"/>
  <c r="AA95" i="7"/>
  <c r="AA75" i="7"/>
  <c r="AA60" i="7"/>
  <c r="G210" i="7"/>
  <c r="X57" i="7"/>
  <c r="X96" i="7"/>
  <c r="X60" i="7"/>
  <c r="X90" i="7"/>
  <c r="X95" i="7"/>
  <c r="X75" i="7"/>
  <c r="H96" i="6"/>
  <c r="X57" i="6"/>
  <c r="X90" i="6"/>
  <c r="X96" i="6"/>
  <c r="X75" i="6"/>
  <c r="X60" i="6"/>
  <c r="X95" i="6"/>
  <c r="G209" i="6"/>
  <c r="B221" i="6"/>
  <c r="C221" i="6" s="1"/>
  <c r="B215" i="6"/>
  <c r="C215" i="6" s="1"/>
  <c r="B226" i="6"/>
  <c r="C226" i="6" s="1"/>
  <c r="B220" i="6"/>
  <c r="C220" i="6" s="1"/>
  <c r="B214" i="6"/>
  <c r="C214" i="6" s="1"/>
  <c r="B225" i="6"/>
  <c r="C225" i="6" s="1"/>
  <c r="B219" i="6"/>
  <c r="C219" i="6" s="1"/>
  <c r="B213" i="6"/>
  <c r="C213" i="6" s="1"/>
  <c r="B211" i="6"/>
  <c r="C211" i="6" s="1"/>
  <c r="B224" i="6"/>
  <c r="C224" i="6" s="1"/>
  <c r="B218" i="6"/>
  <c r="C218" i="6" s="1"/>
  <c r="B212" i="6"/>
  <c r="C212" i="6" s="1"/>
  <c r="B217" i="6"/>
  <c r="C217" i="6" s="1"/>
  <c r="B223" i="6"/>
  <c r="C223" i="6" s="1"/>
  <c r="B222" i="6"/>
  <c r="C222" i="6" s="1"/>
  <c r="B216" i="6"/>
  <c r="C216" i="6" s="1"/>
  <c r="B210" i="6"/>
  <c r="C210" i="6" s="1"/>
  <c r="AA57" i="6"/>
  <c r="AB92" i="6" s="1"/>
  <c r="AA96" i="6"/>
  <c r="Z43" i="6"/>
  <c r="AA90" i="6"/>
  <c r="AA60" i="6"/>
  <c r="AA95" i="6"/>
  <c r="AA75" i="6"/>
  <c r="AE43" i="6"/>
  <c r="AB43" i="6"/>
  <c r="AC43" i="6" s="1"/>
  <c r="B221" i="5"/>
  <c r="C221" i="5" s="1"/>
  <c r="B215" i="5"/>
  <c r="C215" i="5" s="1"/>
  <c r="B226" i="5"/>
  <c r="C226" i="5" s="1"/>
  <c r="B220" i="5"/>
  <c r="C220" i="5" s="1"/>
  <c r="B214" i="5"/>
  <c r="C214" i="5" s="1"/>
  <c r="B225" i="5"/>
  <c r="C225" i="5" s="1"/>
  <c r="B219" i="5"/>
  <c r="C219" i="5" s="1"/>
  <c r="B213" i="5"/>
  <c r="C213" i="5" s="1"/>
  <c r="B224" i="5"/>
  <c r="C224" i="5" s="1"/>
  <c r="B218" i="5"/>
  <c r="C218" i="5" s="1"/>
  <c r="B212" i="5"/>
  <c r="C212" i="5" s="1"/>
  <c r="B223" i="5"/>
  <c r="C223" i="5" s="1"/>
  <c r="B217" i="5"/>
  <c r="C217" i="5" s="1"/>
  <c r="B211" i="5"/>
  <c r="C211" i="5" s="1"/>
  <c r="B222" i="5"/>
  <c r="C222" i="5" s="1"/>
  <c r="B216" i="5"/>
  <c r="C216" i="5" s="1"/>
  <c r="B210" i="5"/>
  <c r="C210" i="5" s="1"/>
  <c r="B204" i="5"/>
  <c r="C204" i="5" s="1"/>
  <c r="B198" i="5"/>
  <c r="C198" i="5" s="1"/>
  <c r="B209" i="5"/>
  <c r="C209" i="5" s="1"/>
  <c r="B203" i="5"/>
  <c r="C203" i="5" s="1"/>
  <c r="B197" i="5"/>
  <c r="C197" i="5" s="1"/>
  <c r="B208" i="5"/>
  <c r="C208" i="5" s="1"/>
  <c r="B202" i="5"/>
  <c r="C202" i="5" s="1"/>
  <c r="B196" i="5"/>
  <c r="C196" i="5" s="1"/>
  <c r="B207" i="5"/>
  <c r="C207" i="5" s="1"/>
  <c r="B201" i="5"/>
  <c r="C201" i="5" s="1"/>
  <c r="B195" i="5"/>
  <c r="C195" i="5" s="1"/>
  <c r="B206" i="5"/>
  <c r="C206" i="5" s="1"/>
  <c r="B200" i="5"/>
  <c r="C200" i="5" s="1"/>
  <c r="B194" i="5"/>
  <c r="C194" i="5" s="1"/>
  <c r="B205" i="5"/>
  <c r="C205" i="5" s="1"/>
  <c r="B199" i="5"/>
  <c r="C199" i="5" s="1"/>
  <c r="B193" i="5"/>
  <c r="C193" i="5" s="1"/>
  <c r="W90" i="5"/>
  <c r="W57" i="5"/>
  <c r="X92" i="5" s="1"/>
  <c r="W96" i="5"/>
  <c r="W75" i="5"/>
  <c r="V43" i="5"/>
  <c r="W95" i="5"/>
  <c r="W60" i="5"/>
  <c r="AA43" i="5"/>
  <c r="X43" i="5"/>
  <c r="Y43" i="5" s="1"/>
  <c r="H96" i="5"/>
  <c r="T57" i="5"/>
  <c r="T96" i="5" s="1"/>
  <c r="T60" i="5"/>
  <c r="T90" i="5"/>
  <c r="T75" i="5"/>
  <c r="T95" i="5"/>
  <c r="H96" i="4"/>
  <c r="G175" i="2"/>
  <c r="G193" i="2"/>
  <c r="G210" i="2" s="1"/>
  <c r="B179" i="2"/>
  <c r="C179" i="2" s="1"/>
  <c r="B190" i="2"/>
  <c r="C190" i="2" s="1"/>
  <c r="B184" i="2"/>
  <c r="C184" i="2" s="1"/>
  <c r="B178" i="2"/>
  <c r="C178" i="2" s="1"/>
  <c r="B183" i="2"/>
  <c r="C183" i="2" s="1"/>
  <c r="B187" i="2"/>
  <c r="C187" i="2" s="1"/>
  <c r="B192" i="2"/>
  <c r="C192" i="2" s="1"/>
  <c r="B186" i="2"/>
  <c r="C186" i="2" s="1"/>
  <c r="B181" i="2"/>
  <c r="C181" i="2" s="1"/>
  <c r="B177" i="2"/>
  <c r="C177" i="2" s="1"/>
  <c r="B180" i="2"/>
  <c r="C180" i="2" s="1"/>
  <c r="B176" i="2"/>
  <c r="C176" i="2" s="1"/>
  <c r="B191" i="2"/>
  <c r="C191" i="2" s="1"/>
  <c r="B189" i="2"/>
  <c r="C189" i="2" s="1"/>
  <c r="B185" i="2"/>
  <c r="C185" i="2" s="1"/>
  <c r="B188" i="2"/>
  <c r="C188" i="2" s="1"/>
  <c r="B182" i="2"/>
  <c r="C182" i="2" s="1"/>
  <c r="H96" i="2"/>
  <c r="AA95" i="2"/>
  <c r="AA57" i="2"/>
  <c r="AB92" i="2" s="1"/>
  <c r="AA96" i="2"/>
  <c r="AA90" i="2"/>
  <c r="AA75" i="2"/>
  <c r="AA60" i="2"/>
  <c r="Z43" i="2"/>
  <c r="AE43" i="2"/>
  <c r="AB43" i="2"/>
  <c r="AC43" i="2" s="1"/>
  <c r="X95" i="2"/>
  <c r="X57" i="2"/>
  <c r="X90" i="2"/>
  <c r="X60" i="2"/>
  <c r="X75" i="2"/>
  <c r="G192" i="1"/>
  <c r="B221" i="1"/>
  <c r="C221" i="1" s="1"/>
  <c r="B223" i="1"/>
  <c r="C223" i="1" s="1"/>
  <c r="B217" i="1"/>
  <c r="C217" i="1" s="1"/>
  <c r="B218" i="1"/>
  <c r="C218" i="1" s="1"/>
  <c r="B212" i="1"/>
  <c r="C212" i="1" s="1"/>
  <c r="B222" i="1"/>
  <c r="C222" i="1" s="1"/>
  <c r="B214" i="1"/>
  <c r="C214" i="1" s="1"/>
  <c r="B213" i="1"/>
  <c r="C213" i="1" s="1"/>
  <c r="B210" i="1"/>
  <c r="C210" i="1" s="1"/>
  <c r="B220" i="1"/>
  <c r="C220" i="1" s="1"/>
  <c r="B211" i="1"/>
  <c r="C211" i="1" s="1"/>
  <c r="B226" i="1"/>
  <c r="C226" i="1" s="1"/>
  <c r="B215" i="1"/>
  <c r="C215" i="1" s="1"/>
  <c r="B224" i="1"/>
  <c r="C224" i="1" s="1"/>
  <c r="B216" i="1"/>
  <c r="C216" i="1" s="1"/>
  <c r="B219" i="1"/>
  <c r="C219" i="1" s="1"/>
  <c r="B225" i="1"/>
  <c r="C225" i="1" s="1"/>
  <c r="G209" i="1"/>
  <c r="P95" i="1"/>
  <c r="S95" i="1"/>
  <c r="K96" i="1"/>
  <c r="G8" i="3" s="1"/>
  <c r="G18" i="3" s="1"/>
  <c r="L92" i="1"/>
  <c r="P92" i="1"/>
  <c r="P96" i="1" s="1"/>
  <c r="S90" i="1"/>
  <c r="S60" i="1"/>
  <c r="S75" i="1"/>
  <c r="S43" i="1"/>
  <c r="T43" i="1" s="1"/>
  <c r="U43" i="1" s="1"/>
  <c r="P57" i="1"/>
  <c r="P60" i="1"/>
  <c r="P75" i="1"/>
  <c r="P90" i="1"/>
  <c r="T72" i="1"/>
  <c r="S72" i="1"/>
  <c r="R43" i="1"/>
  <c r="S57" i="1"/>
  <c r="X92" i="2" l="1"/>
  <c r="X96" i="9"/>
  <c r="AA96" i="10"/>
  <c r="P92" i="5"/>
  <c r="S96" i="1"/>
  <c r="X96" i="8"/>
  <c r="AB92" i="7"/>
  <c r="AB92" i="9"/>
  <c r="P92" i="4"/>
  <c r="P96" i="4" s="1"/>
  <c r="G209" i="9"/>
  <c r="E193" i="9"/>
  <c r="C101" i="7"/>
  <c r="F101" i="7" s="1"/>
  <c r="D13" i="3"/>
  <c r="D16" i="3"/>
  <c r="C101" i="10"/>
  <c r="F101" i="10" s="1"/>
  <c r="C101" i="5"/>
  <c r="F101" i="5" s="1"/>
  <c r="D11" i="3"/>
  <c r="C101" i="9"/>
  <c r="F101" i="9" s="1"/>
  <c r="D15" i="3"/>
  <c r="C101" i="11"/>
  <c r="F101" i="11" s="1"/>
  <c r="D17" i="3"/>
  <c r="D10" i="3"/>
  <c r="C101" i="4"/>
  <c r="F101" i="4" s="1"/>
  <c r="C101" i="6"/>
  <c r="F101" i="6" s="1"/>
  <c r="D12" i="3"/>
  <c r="C101" i="2"/>
  <c r="F101" i="2" s="1"/>
  <c r="D9" i="3"/>
  <c r="D14" i="3"/>
  <c r="C101" i="8"/>
  <c r="F101" i="8" s="1"/>
  <c r="E176" i="4"/>
  <c r="G192" i="4"/>
  <c r="C102" i="7"/>
  <c r="F102" i="7" s="1"/>
  <c r="E176" i="8"/>
  <c r="G192" i="8"/>
  <c r="G210" i="4"/>
  <c r="B201" i="4"/>
  <c r="C201" i="4" s="1"/>
  <c r="B208" i="4"/>
  <c r="C208" i="4" s="1"/>
  <c r="B202" i="4"/>
  <c r="C202" i="4" s="1"/>
  <c r="B204" i="4"/>
  <c r="C204" i="4" s="1"/>
  <c r="B196" i="4"/>
  <c r="C196" i="4" s="1"/>
  <c r="B205" i="4"/>
  <c r="C205" i="4" s="1"/>
  <c r="B197" i="4"/>
  <c r="C197" i="4" s="1"/>
  <c r="B199" i="4"/>
  <c r="C199" i="4" s="1"/>
  <c r="B198" i="4"/>
  <c r="C198" i="4" s="1"/>
  <c r="B193" i="4"/>
  <c r="C193" i="4" s="1"/>
  <c r="B194" i="4"/>
  <c r="C194" i="4" s="1"/>
  <c r="B195" i="4"/>
  <c r="C195" i="4" s="1"/>
  <c r="B207" i="4"/>
  <c r="C207" i="4" s="1"/>
  <c r="B206" i="4"/>
  <c r="C206" i="4" s="1"/>
  <c r="B209" i="4"/>
  <c r="C209" i="4" s="1"/>
  <c r="B200" i="4"/>
  <c r="C200" i="4" s="1"/>
  <c r="B203" i="4"/>
  <c r="C203" i="4" s="1"/>
  <c r="G210" i="8"/>
  <c r="B202" i="8"/>
  <c r="C202" i="8" s="1"/>
  <c r="B196" i="8"/>
  <c r="C196" i="8" s="1"/>
  <c r="B199" i="8"/>
  <c r="C199" i="8" s="1"/>
  <c r="B207" i="8"/>
  <c r="C207" i="8" s="1"/>
  <c r="B201" i="8"/>
  <c r="C201" i="8" s="1"/>
  <c r="B195" i="8"/>
  <c r="C195" i="8" s="1"/>
  <c r="B204" i="8"/>
  <c r="C204" i="8" s="1"/>
  <c r="B206" i="8"/>
  <c r="C206" i="8" s="1"/>
  <c r="B198" i="8"/>
  <c r="C198" i="8" s="1"/>
  <c r="B200" i="8"/>
  <c r="C200" i="8" s="1"/>
  <c r="B209" i="8"/>
  <c r="C209" i="8" s="1"/>
  <c r="B194" i="8"/>
  <c r="C194" i="8" s="1"/>
  <c r="B203" i="8"/>
  <c r="C203" i="8" s="1"/>
  <c r="B205" i="8"/>
  <c r="C205" i="8" s="1"/>
  <c r="B208" i="8"/>
  <c r="C208" i="8" s="1"/>
  <c r="B197" i="8"/>
  <c r="C197" i="8" s="1"/>
  <c r="B193" i="8"/>
  <c r="C193" i="8" s="1"/>
  <c r="AA43" i="4"/>
  <c r="X43" i="4"/>
  <c r="Y43" i="4" s="1"/>
  <c r="W95" i="4"/>
  <c r="W96" i="4"/>
  <c r="W60" i="4"/>
  <c r="W90" i="4"/>
  <c r="W75" i="4"/>
  <c r="W57" i="4"/>
  <c r="X92" i="4" s="1"/>
  <c r="V43" i="4"/>
  <c r="T95" i="4"/>
  <c r="T57" i="4"/>
  <c r="T96" i="4"/>
  <c r="T60" i="4"/>
  <c r="T90" i="4"/>
  <c r="T75" i="4"/>
  <c r="E193" i="7"/>
  <c r="E210" i="1"/>
  <c r="E193" i="5"/>
  <c r="E210" i="10"/>
  <c r="E176" i="2"/>
  <c r="E210" i="5"/>
  <c r="F13" i="3"/>
  <c r="E210" i="11"/>
  <c r="E210" i="6"/>
  <c r="E210" i="9"/>
  <c r="M8" i="3"/>
  <c r="M18" i="3" s="1"/>
  <c r="C102" i="8"/>
  <c r="F102" i="8" s="1"/>
  <c r="F14" i="3"/>
  <c r="C102" i="11"/>
  <c r="F102" i="11" s="1"/>
  <c r="F17" i="3"/>
  <c r="C102" i="4"/>
  <c r="F102" i="4" s="1"/>
  <c r="F10" i="3"/>
  <c r="C102" i="5"/>
  <c r="F11" i="3"/>
  <c r="C102" i="2"/>
  <c r="F102" i="2" s="1"/>
  <c r="F9" i="3"/>
  <c r="C102" i="6"/>
  <c r="F102" i="6" s="1"/>
  <c r="F12" i="3"/>
  <c r="C102" i="10"/>
  <c r="F102" i="10" s="1"/>
  <c r="F16" i="3"/>
  <c r="C102" i="9"/>
  <c r="F102" i="9" s="1"/>
  <c r="F15" i="3"/>
  <c r="G226" i="11"/>
  <c r="AE57" i="11"/>
  <c r="AF92" i="11" s="1"/>
  <c r="AD43" i="11"/>
  <c r="AE95" i="11"/>
  <c r="AE60" i="11"/>
  <c r="AE90" i="11"/>
  <c r="AE75" i="11"/>
  <c r="AF43" i="11"/>
  <c r="AG43" i="11" s="1"/>
  <c r="AI43" i="11"/>
  <c r="AB57" i="11"/>
  <c r="AB96" i="11"/>
  <c r="AB75" i="11"/>
  <c r="AB60" i="11"/>
  <c r="AB90" i="11"/>
  <c r="AB95" i="11"/>
  <c r="G226" i="10"/>
  <c r="AB57" i="10"/>
  <c r="AB96" i="10"/>
  <c r="AB90" i="10"/>
  <c r="AB95" i="10"/>
  <c r="AB75" i="10"/>
  <c r="AB60" i="10"/>
  <c r="AE57" i="10"/>
  <c r="AF92" i="10" s="1"/>
  <c r="AD43" i="10"/>
  <c r="AE96" i="10"/>
  <c r="AE90" i="10"/>
  <c r="AE95" i="10"/>
  <c r="AE75" i="10"/>
  <c r="AE60" i="10"/>
  <c r="AF43" i="10"/>
  <c r="AG43" i="10" s="1"/>
  <c r="AI43" i="10"/>
  <c r="G226" i="9"/>
  <c r="AB57" i="9"/>
  <c r="AB96" i="9" s="1"/>
  <c r="AB90" i="9"/>
  <c r="AB95" i="9"/>
  <c r="AB75" i="9"/>
  <c r="AB60" i="9"/>
  <c r="AE57" i="9"/>
  <c r="AD43" i="9"/>
  <c r="AE96" i="9"/>
  <c r="AE75" i="9"/>
  <c r="AE90" i="9"/>
  <c r="AE60" i="9"/>
  <c r="AE95" i="9"/>
  <c r="AF43" i="9"/>
  <c r="AG43" i="9" s="1"/>
  <c r="AI43" i="9"/>
  <c r="AF43" i="8"/>
  <c r="AG43" i="8" s="1"/>
  <c r="AI43" i="8"/>
  <c r="AB57" i="8"/>
  <c r="AB60" i="8"/>
  <c r="AB95" i="8"/>
  <c r="AB75" i="8"/>
  <c r="AB90" i="8"/>
  <c r="AE57" i="8"/>
  <c r="AF92" i="8" s="1"/>
  <c r="AD43" i="8"/>
  <c r="AE60" i="8"/>
  <c r="AE90" i="8"/>
  <c r="AE95" i="8"/>
  <c r="AE75" i="8"/>
  <c r="G209" i="7"/>
  <c r="B221" i="7"/>
  <c r="C221" i="7" s="1"/>
  <c r="B215" i="7"/>
  <c r="C215" i="7" s="1"/>
  <c r="B226" i="7"/>
  <c r="C226" i="7" s="1"/>
  <c r="B220" i="7"/>
  <c r="C220" i="7" s="1"/>
  <c r="B214" i="7"/>
  <c r="C214" i="7" s="1"/>
  <c r="B225" i="7"/>
  <c r="C225" i="7" s="1"/>
  <c r="B219" i="7"/>
  <c r="C219" i="7" s="1"/>
  <c r="B213" i="7"/>
  <c r="C213" i="7" s="1"/>
  <c r="B224" i="7"/>
  <c r="C224" i="7" s="1"/>
  <c r="B218" i="7"/>
  <c r="C218" i="7" s="1"/>
  <c r="B212" i="7"/>
  <c r="C212" i="7" s="1"/>
  <c r="B223" i="7"/>
  <c r="C223" i="7" s="1"/>
  <c r="B217" i="7"/>
  <c r="C217" i="7" s="1"/>
  <c r="B211" i="7"/>
  <c r="C211" i="7" s="1"/>
  <c r="B222" i="7"/>
  <c r="C222" i="7" s="1"/>
  <c r="B216" i="7"/>
  <c r="C216" i="7" s="1"/>
  <c r="B210" i="7"/>
  <c r="C210" i="7" s="1"/>
  <c r="AB57" i="7"/>
  <c r="AB96" i="7" s="1"/>
  <c r="AB60" i="7"/>
  <c r="AB75" i="7"/>
  <c r="AB90" i="7"/>
  <c r="AB95" i="7"/>
  <c r="AE57" i="7"/>
  <c r="AD43" i="7"/>
  <c r="AE96" i="7"/>
  <c r="AE60" i="7"/>
  <c r="AE90" i="7"/>
  <c r="AE75" i="7"/>
  <c r="AE95" i="7"/>
  <c r="AF43" i="7"/>
  <c r="AG43" i="7" s="1"/>
  <c r="AI43" i="7"/>
  <c r="AB57" i="6"/>
  <c r="AB96" i="6"/>
  <c r="AB90" i="6"/>
  <c r="AB75" i="6"/>
  <c r="AB95" i="6"/>
  <c r="AB60" i="6"/>
  <c r="AE57" i="6"/>
  <c r="AD43" i="6"/>
  <c r="AE96" i="6"/>
  <c r="AE75" i="6"/>
  <c r="AE95" i="6"/>
  <c r="AE60" i="6"/>
  <c r="AE90" i="6"/>
  <c r="G226" i="6"/>
  <c r="AF43" i="6"/>
  <c r="AG43" i="6" s="1"/>
  <c r="AI43" i="6"/>
  <c r="G209" i="5"/>
  <c r="AE43" i="5"/>
  <c r="AB43" i="5"/>
  <c r="AC43" i="5" s="1"/>
  <c r="G226" i="5"/>
  <c r="AA57" i="5"/>
  <c r="AB92" i="5" s="1"/>
  <c r="AA96" i="5"/>
  <c r="Z43" i="5"/>
  <c r="AA95" i="5"/>
  <c r="AA75" i="5"/>
  <c r="AA90" i="5"/>
  <c r="AA60" i="5"/>
  <c r="X57" i="5"/>
  <c r="X90" i="5"/>
  <c r="X95" i="5"/>
  <c r="X60" i="5"/>
  <c r="X75" i="5"/>
  <c r="B211" i="2"/>
  <c r="C211" i="2" s="1"/>
  <c r="B212" i="2"/>
  <c r="C212" i="2" s="1"/>
  <c r="B217" i="2"/>
  <c r="C217" i="2" s="1"/>
  <c r="B224" i="2"/>
  <c r="C224" i="2" s="1"/>
  <c r="B215" i="2"/>
  <c r="C215" i="2" s="1"/>
  <c r="B218" i="2"/>
  <c r="C218" i="2" s="1"/>
  <c r="B220" i="2"/>
  <c r="C220" i="2" s="1"/>
  <c r="B226" i="2"/>
  <c r="C226" i="2" s="1"/>
  <c r="B221" i="2"/>
  <c r="C221" i="2" s="1"/>
  <c r="B223" i="2"/>
  <c r="C223" i="2" s="1"/>
  <c r="B214" i="2"/>
  <c r="C214" i="2" s="1"/>
  <c r="B222" i="2"/>
  <c r="C222" i="2" s="1"/>
  <c r="B210" i="2"/>
  <c r="C210" i="2" s="1"/>
  <c r="B216" i="2"/>
  <c r="C216" i="2" s="1"/>
  <c r="B225" i="2"/>
  <c r="C225" i="2" s="1"/>
  <c r="B219" i="2"/>
  <c r="C219" i="2" s="1"/>
  <c r="B213" i="2"/>
  <c r="C213" i="2" s="1"/>
  <c r="G192" i="2"/>
  <c r="B209" i="2"/>
  <c r="C209" i="2" s="1"/>
  <c r="B199" i="2"/>
  <c r="C199" i="2" s="1"/>
  <c r="B201" i="2"/>
  <c r="C201" i="2" s="1"/>
  <c r="B203" i="2"/>
  <c r="C203" i="2" s="1"/>
  <c r="B193" i="2"/>
  <c r="C193" i="2" s="1"/>
  <c r="B208" i="2"/>
  <c r="C208" i="2" s="1"/>
  <c r="B207" i="2"/>
  <c r="C207" i="2" s="1"/>
  <c r="B195" i="2"/>
  <c r="C195" i="2" s="1"/>
  <c r="B202" i="2"/>
  <c r="C202" i="2" s="1"/>
  <c r="B196" i="2"/>
  <c r="C196" i="2" s="1"/>
  <c r="B206" i="2"/>
  <c r="C206" i="2" s="1"/>
  <c r="B204" i="2"/>
  <c r="C204" i="2" s="1"/>
  <c r="B200" i="2"/>
  <c r="C200" i="2" s="1"/>
  <c r="B205" i="2"/>
  <c r="C205" i="2" s="1"/>
  <c r="B198" i="2"/>
  <c r="C198" i="2" s="1"/>
  <c r="B194" i="2"/>
  <c r="C194" i="2" s="1"/>
  <c r="B197" i="2"/>
  <c r="C197" i="2" s="1"/>
  <c r="AB95" i="2"/>
  <c r="AB96" i="2"/>
  <c r="AB90" i="2"/>
  <c r="AB75" i="2"/>
  <c r="AB60" i="2"/>
  <c r="AB57" i="2"/>
  <c r="AI43" i="2"/>
  <c r="AF43" i="2"/>
  <c r="AG43" i="2" s="1"/>
  <c r="AE95" i="2"/>
  <c r="AE57" i="2"/>
  <c r="AF92" i="2" s="1"/>
  <c r="AD43" i="2"/>
  <c r="AE96" i="2"/>
  <c r="AE90" i="2"/>
  <c r="AE75" i="2"/>
  <c r="AE60" i="2"/>
  <c r="G226" i="1"/>
  <c r="W95" i="1"/>
  <c r="T95" i="1"/>
  <c r="L96" i="1"/>
  <c r="T92" i="1"/>
  <c r="W60" i="1"/>
  <c r="W90" i="1"/>
  <c r="W75" i="1"/>
  <c r="T57" i="1"/>
  <c r="T90" i="1"/>
  <c r="T60" i="1"/>
  <c r="T75" i="1"/>
  <c r="W43" i="1"/>
  <c r="X43" i="1" s="1"/>
  <c r="Y43" i="1" s="1"/>
  <c r="W72" i="1"/>
  <c r="X72" i="1"/>
  <c r="V43" i="1"/>
  <c r="W57" i="1"/>
  <c r="F106" i="7" l="1"/>
  <c r="C106" i="5"/>
  <c r="P96" i="5"/>
  <c r="T96" i="1"/>
  <c r="X96" i="5"/>
  <c r="AB96" i="8"/>
  <c r="AE96" i="11"/>
  <c r="W96" i="1"/>
  <c r="AE96" i="8"/>
  <c r="X96" i="2"/>
  <c r="D18" i="3"/>
  <c r="C106" i="7"/>
  <c r="B216" i="8"/>
  <c r="C216" i="8" s="1"/>
  <c r="B221" i="8"/>
  <c r="C221" i="8" s="1"/>
  <c r="B210" i="8"/>
  <c r="C210" i="8" s="1"/>
  <c r="B215" i="8"/>
  <c r="C215" i="8" s="1"/>
  <c r="B223" i="8"/>
  <c r="C223" i="8" s="1"/>
  <c r="B226" i="8"/>
  <c r="C226" i="8" s="1"/>
  <c r="B217" i="8"/>
  <c r="C217" i="8" s="1"/>
  <c r="B220" i="8"/>
  <c r="C220" i="8" s="1"/>
  <c r="B211" i="8"/>
  <c r="C211" i="8" s="1"/>
  <c r="B214" i="8"/>
  <c r="C214" i="8" s="1"/>
  <c r="B222" i="8"/>
  <c r="C222" i="8" s="1"/>
  <c r="B225" i="8"/>
  <c r="C225" i="8" s="1"/>
  <c r="B219" i="8"/>
  <c r="C219" i="8" s="1"/>
  <c r="B212" i="8"/>
  <c r="C212" i="8" s="1"/>
  <c r="B213" i="8"/>
  <c r="C213" i="8" s="1"/>
  <c r="B224" i="8"/>
  <c r="C224" i="8" s="1"/>
  <c r="B218" i="8"/>
  <c r="C218" i="8" s="1"/>
  <c r="B220" i="4"/>
  <c r="C220" i="4" s="1"/>
  <c r="B217" i="4"/>
  <c r="C217" i="4" s="1"/>
  <c r="B211" i="4"/>
  <c r="C211" i="4" s="1"/>
  <c r="B214" i="4"/>
  <c r="C214" i="4" s="1"/>
  <c r="B212" i="4"/>
  <c r="C212" i="4" s="1"/>
  <c r="B225" i="4"/>
  <c r="C225" i="4" s="1"/>
  <c r="B223" i="4"/>
  <c r="C223" i="4" s="1"/>
  <c r="B219" i="4"/>
  <c r="C219" i="4" s="1"/>
  <c r="B213" i="4"/>
  <c r="C213" i="4" s="1"/>
  <c r="B218" i="4"/>
  <c r="C218" i="4" s="1"/>
  <c r="B224" i="4"/>
  <c r="C224" i="4" s="1"/>
  <c r="B226" i="4"/>
  <c r="C226" i="4" s="1"/>
  <c r="B222" i="4"/>
  <c r="C222" i="4" s="1"/>
  <c r="B221" i="4"/>
  <c r="C221" i="4" s="1"/>
  <c r="B216" i="4"/>
  <c r="C216" i="4" s="1"/>
  <c r="B215" i="4"/>
  <c r="C215" i="4" s="1"/>
  <c r="B210" i="4"/>
  <c r="C210" i="4" s="1"/>
  <c r="G209" i="8"/>
  <c r="E193" i="8"/>
  <c r="E193" i="4"/>
  <c r="G209" i="4"/>
  <c r="AE43" i="4"/>
  <c r="AB43" i="4"/>
  <c r="AC43" i="4" s="1"/>
  <c r="F106" i="10"/>
  <c r="F106" i="8"/>
  <c r="F106" i="4"/>
  <c r="AA75" i="4"/>
  <c r="Z43" i="4"/>
  <c r="AA95" i="4"/>
  <c r="AA60" i="4"/>
  <c r="AA96" i="4"/>
  <c r="AA90" i="4"/>
  <c r="AA57" i="4"/>
  <c r="F106" i="6"/>
  <c r="F106" i="9"/>
  <c r="X60" i="4"/>
  <c r="X90" i="4"/>
  <c r="X75" i="4"/>
  <c r="X95" i="4"/>
  <c r="X57" i="4"/>
  <c r="X96" i="4"/>
  <c r="F106" i="11"/>
  <c r="F106" i="2"/>
  <c r="C106" i="6"/>
  <c r="E210" i="2"/>
  <c r="E193" i="2"/>
  <c r="E210" i="7"/>
  <c r="F102" i="5"/>
  <c r="C106" i="10"/>
  <c r="F18" i="3"/>
  <c r="C106" i="2"/>
  <c r="C106" i="4"/>
  <c r="C106" i="11"/>
  <c r="C106" i="8"/>
  <c r="C106" i="9"/>
  <c r="C103" i="1"/>
  <c r="H8" i="3"/>
  <c r="AF57" i="11"/>
  <c r="AF95" i="11"/>
  <c r="AF90" i="11"/>
  <c r="AF60" i="11"/>
  <c r="AF75" i="11"/>
  <c r="AM43" i="11"/>
  <c r="AN43" i="11" s="1"/>
  <c r="AO43" i="11" s="1"/>
  <c r="AJ43" i="11"/>
  <c r="AK43" i="11" s="1"/>
  <c r="AI57" i="11"/>
  <c r="AJ92" i="11" s="1"/>
  <c r="AI95" i="11"/>
  <c r="AH43" i="11"/>
  <c r="AI90" i="11"/>
  <c r="AI60" i="11"/>
  <c r="AI75" i="11"/>
  <c r="AF57" i="10"/>
  <c r="AF90" i="10"/>
  <c r="AF60" i="10"/>
  <c r="AF95" i="10"/>
  <c r="AF75" i="10"/>
  <c r="AM43" i="10"/>
  <c r="AN43" i="10" s="1"/>
  <c r="AO43" i="10" s="1"/>
  <c r="AJ43" i="10"/>
  <c r="AK43" i="10" s="1"/>
  <c r="AI57" i="10"/>
  <c r="AH43" i="10"/>
  <c r="AI95" i="10"/>
  <c r="AI60" i="10"/>
  <c r="AI75" i="10"/>
  <c r="AI90" i="10"/>
  <c r="AI57" i="9"/>
  <c r="AJ92" i="9" s="1"/>
  <c r="AH43" i="9"/>
  <c r="AI75" i="9"/>
  <c r="AI60" i="9"/>
  <c r="AI95" i="9"/>
  <c r="AI90" i="9"/>
  <c r="AM43" i="9"/>
  <c r="AN43" i="9" s="1"/>
  <c r="AO43" i="9" s="1"/>
  <c r="AJ43" i="9"/>
  <c r="AK43" i="9" s="1"/>
  <c r="AF57" i="9"/>
  <c r="AF90" i="9"/>
  <c r="AF75" i="9"/>
  <c r="AF95" i="9"/>
  <c r="AF60" i="9"/>
  <c r="AF57" i="8"/>
  <c r="AF96" i="8" s="1"/>
  <c r="AF95" i="8"/>
  <c r="AF75" i="8"/>
  <c r="AF60" i="8"/>
  <c r="AF90" i="8"/>
  <c r="AM43" i="8"/>
  <c r="AN43" i="8" s="1"/>
  <c r="AO43" i="8" s="1"/>
  <c r="AJ43" i="8"/>
  <c r="AK43" i="8" s="1"/>
  <c r="AI57" i="8"/>
  <c r="AJ92" i="8" s="1"/>
  <c r="AI95" i="8"/>
  <c r="AH43" i="8"/>
  <c r="AI90" i="8"/>
  <c r="AI60" i="8"/>
  <c r="AI75" i="8"/>
  <c r="G226" i="7"/>
  <c r="AF57" i="7"/>
  <c r="AF90" i="7"/>
  <c r="AF60" i="7"/>
  <c r="AF95" i="7"/>
  <c r="AF75" i="7"/>
  <c r="AM43" i="7"/>
  <c r="AN43" i="7" s="1"/>
  <c r="AO43" i="7" s="1"/>
  <c r="AJ43" i="7"/>
  <c r="AK43" i="7" s="1"/>
  <c r="AI57" i="7"/>
  <c r="AJ92" i="7" s="1"/>
  <c r="AH43" i="7"/>
  <c r="AI95" i="7"/>
  <c r="AI90" i="7"/>
  <c r="AI60" i="7"/>
  <c r="AI75" i="7"/>
  <c r="AI57" i="6"/>
  <c r="AJ92" i="6" s="1"/>
  <c r="AH43" i="6"/>
  <c r="AI75" i="6"/>
  <c r="AI95" i="6"/>
  <c r="AI90" i="6"/>
  <c r="AI60" i="6"/>
  <c r="AF57" i="6"/>
  <c r="AF95" i="6"/>
  <c r="AF75" i="6"/>
  <c r="AF60" i="6"/>
  <c r="AF90" i="6"/>
  <c r="AM43" i="6"/>
  <c r="AN43" i="6" s="1"/>
  <c r="AO43" i="6" s="1"/>
  <c r="AJ43" i="6"/>
  <c r="AK43" i="6" s="1"/>
  <c r="AB57" i="5"/>
  <c r="AB60" i="5"/>
  <c r="AB75" i="5"/>
  <c r="AB90" i="5"/>
  <c r="AB95" i="5"/>
  <c r="AE57" i="5"/>
  <c r="AF92" i="5" s="1"/>
  <c r="AD43" i="5"/>
  <c r="AE75" i="5"/>
  <c r="AE95" i="5"/>
  <c r="AE60" i="5"/>
  <c r="AE90" i="5"/>
  <c r="AF43" i="5"/>
  <c r="AG43" i="5" s="1"/>
  <c r="AI43" i="5"/>
  <c r="G209" i="2"/>
  <c r="G226" i="2"/>
  <c r="AH43" i="2"/>
  <c r="AI96" i="2"/>
  <c r="AI90" i="2"/>
  <c r="AI75" i="2"/>
  <c r="AI60" i="2"/>
  <c r="AI95" i="2"/>
  <c r="AI57" i="2"/>
  <c r="AJ92" i="2" s="1"/>
  <c r="AM43" i="2"/>
  <c r="AN43" i="2" s="1"/>
  <c r="AO43" i="2" s="1"/>
  <c r="AJ43" i="2"/>
  <c r="AK43" i="2" s="1"/>
  <c r="AF95" i="2"/>
  <c r="AF57" i="2"/>
  <c r="AF96" i="2"/>
  <c r="AF90" i="2"/>
  <c r="AF75" i="2"/>
  <c r="AF60" i="2"/>
  <c r="AA43" i="1"/>
  <c r="AE43" i="1" s="1"/>
  <c r="X92" i="1"/>
  <c r="X95" i="1"/>
  <c r="AA95" i="1"/>
  <c r="AA90" i="1"/>
  <c r="AA75" i="1"/>
  <c r="AA60" i="1"/>
  <c r="X57" i="1"/>
  <c r="X96" i="1" s="1"/>
  <c r="X90" i="1"/>
  <c r="X75" i="1"/>
  <c r="X60" i="1"/>
  <c r="AB72" i="1"/>
  <c r="AA72" i="1"/>
  <c r="Z43" i="1"/>
  <c r="AA57" i="1"/>
  <c r="E30" i="3" l="1"/>
  <c r="F30" i="3" s="1"/>
  <c r="C113" i="8"/>
  <c r="C120" i="8" s="1"/>
  <c r="E31" i="3"/>
  <c r="F31" i="3" s="1"/>
  <c r="C113" i="9"/>
  <c r="C120" i="9" s="1"/>
  <c r="E32" i="3"/>
  <c r="F32" i="3" s="1"/>
  <c r="C113" i="10"/>
  <c r="C120" i="10" s="1"/>
  <c r="E28" i="3"/>
  <c r="F28" i="3" s="1"/>
  <c r="C113" i="6"/>
  <c r="C120" i="6" s="1"/>
  <c r="E26" i="3"/>
  <c r="F26" i="3" s="1"/>
  <c r="C113" i="4"/>
  <c r="C120" i="4" s="1"/>
  <c r="E33" i="3"/>
  <c r="F33" i="3" s="1"/>
  <c r="C113" i="11"/>
  <c r="C120" i="11" s="1"/>
  <c r="E25" i="3"/>
  <c r="F25" i="3" s="1"/>
  <c r="C113" i="2"/>
  <c r="C120" i="2" s="1"/>
  <c r="E29" i="3"/>
  <c r="F29" i="3" s="1"/>
  <c r="C113" i="7"/>
  <c r="C120" i="7" s="1"/>
  <c r="G29" i="3"/>
  <c r="H29" i="3" s="1"/>
  <c r="C29" i="3"/>
  <c r="D29" i="3" s="1"/>
  <c r="K29" i="3"/>
  <c r="I29" i="3"/>
  <c r="AJ92" i="10"/>
  <c r="AF96" i="11"/>
  <c r="AI96" i="10"/>
  <c r="AF92" i="9"/>
  <c r="AF96" i="9" s="1"/>
  <c r="AB96" i="5"/>
  <c r="AI96" i="7"/>
  <c r="AA96" i="1"/>
  <c r="AI96" i="11"/>
  <c r="AB92" i="4"/>
  <c r="AF92" i="7"/>
  <c r="AI96" i="9"/>
  <c r="AI96" i="6"/>
  <c r="AE96" i="5"/>
  <c r="AF96" i="10"/>
  <c r="AF92" i="6"/>
  <c r="AI96" i="8"/>
  <c r="C57" i="2"/>
  <c r="C96" i="2" s="1"/>
  <c r="C137" i="2" s="1"/>
  <c r="E210" i="4"/>
  <c r="G226" i="4"/>
  <c r="E210" i="8"/>
  <c r="G226" i="8"/>
  <c r="AB90" i="4"/>
  <c r="AB75" i="4"/>
  <c r="AB57" i="4"/>
  <c r="AB95" i="4"/>
  <c r="AB60" i="4"/>
  <c r="F106" i="5"/>
  <c r="C25" i="3"/>
  <c r="I25" i="3"/>
  <c r="K25" i="3"/>
  <c r="G25" i="3"/>
  <c r="H25" i="3" s="1"/>
  <c r="K26" i="3"/>
  <c r="I26" i="3"/>
  <c r="C26" i="3"/>
  <c r="G26" i="3"/>
  <c r="H26" i="3" s="1"/>
  <c r="K33" i="3"/>
  <c r="I33" i="3"/>
  <c r="C33" i="3"/>
  <c r="G33" i="3"/>
  <c r="H33" i="3" s="1"/>
  <c r="I31" i="3"/>
  <c r="K31" i="3"/>
  <c r="C31" i="3"/>
  <c r="G31" i="3"/>
  <c r="H31" i="3" s="1"/>
  <c r="K30" i="3"/>
  <c r="I30" i="3"/>
  <c r="C30" i="3"/>
  <c r="G30" i="3"/>
  <c r="H30" i="3" s="1"/>
  <c r="I28" i="3"/>
  <c r="K28" i="3"/>
  <c r="C28" i="3"/>
  <c r="G28" i="3"/>
  <c r="H28" i="3" s="1"/>
  <c r="K32" i="3"/>
  <c r="I32" i="3"/>
  <c r="C32" i="3"/>
  <c r="G32" i="3"/>
  <c r="H32" i="3" s="1"/>
  <c r="AE60" i="4"/>
  <c r="AE95" i="4"/>
  <c r="AE75" i="4"/>
  <c r="AE57" i="4"/>
  <c r="AE96" i="4"/>
  <c r="AD43" i="4"/>
  <c r="AE90" i="4"/>
  <c r="AF43" i="4"/>
  <c r="AG43" i="4" s="1"/>
  <c r="AI43" i="4"/>
  <c r="F103" i="1"/>
  <c r="C106" i="1"/>
  <c r="H18" i="3"/>
  <c r="AP43" i="11"/>
  <c r="AQ57" i="11"/>
  <c r="AR92" i="11" s="1"/>
  <c r="AQ90" i="11"/>
  <c r="AQ75" i="11"/>
  <c r="AQ95" i="11"/>
  <c r="AQ60" i="11"/>
  <c r="AL43" i="11"/>
  <c r="AM95" i="11"/>
  <c r="AM57" i="11"/>
  <c r="AM75" i="11"/>
  <c r="AM90" i="11"/>
  <c r="AM60" i="11"/>
  <c r="AJ57" i="11"/>
  <c r="AJ75" i="11"/>
  <c r="AJ60" i="11"/>
  <c r="AJ90" i="11"/>
  <c r="AJ95" i="11"/>
  <c r="AL43" i="10"/>
  <c r="AM95" i="10"/>
  <c r="AM57" i="10"/>
  <c r="AN92" i="10" s="1"/>
  <c r="AM90" i="10"/>
  <c r="AM60" i="10"/>
  <c r="AM75" i="10"/>
  <c r="AP43" i="10"/>
  <c r="AQ57" i="10"/>
  <c r="AR92" i="10" s="1"/>
  <c r="AQ60" i="10"/>
  <c r="AQ96" i="10"/>
  <c r="AQ90" i="10"/>
  <c r="AQ75" i="10"/>
  <c r="AQ95" i="10"/>
  <c r="AJ57" i="10"/>
  <c r="AJ95" i="10"/>
  <c r="AJ60" i="10"/>
  <c r="AJ90" i="10"/>
  <c r="AJ75" i="10"/>
  <c r="AQ95" i="9"/>
  <c r="AP43" i="9"/>
  <c r="AQ57" i="9"/>
  <c r="AR92" i="9" s="1"/>
  <c r="AQ75" i="9"/>
  <c r="AQ60" i="9"/>
  <c r="AQ90" i="9"/>
  <c r="AJ96" i="9"/>
  <c r="AJ57" i="9"/>
  <c r="AJ75" i="9"/>
  <c r="AJ95" i="9"/>
  <c r="AJ60" i="9"/>
  <c r="AJ90" i="9"/>
  <c r="AM96" i="9"/>
  <c r="AL43" i="9"/>
  <c r="AM95" i="9"/>
  <c r="AM57" i="9"/>
  <c r="AM75" i="9"/>
  <c r="AM90" i="9"/>
  <c r="AM60" i="9"/>
  <c r="AM96" i="8"/>
  <c r="AL43" i="8"/>
  <c r="AM57" i="8"/>
  <c r="AN92" i="8" s="1"/>
  <c r="AM90" i="8"/>
  <c r="AM60" i="8"/>
  <c r="AM75" i="8"/>
  <c r="AM95" i="8"/>
  <c r="AP43" i="8"/>
  <c r="AQ57" i="8"/>
  <c r="AR92" i="8" s="1"/>
  <c r="AQ60" i="8"/>
  <c r="AQ90" i="8"/>
  <c r="AQ75" i="8"/>
  <c r="AQ95" i="8"/>
  <c r="AJ57" i="8"/>
  <c r="AJ96" i="8" s="1"/>
  <c r="AJ95" i="8"/>
  <c r="AJ90" i="8"/>
  <c r="AJ75" i="8"/>
  <c r="AJ60" i="8"/>
  <c r="AL43" i="7"/>
  <c r="AM95" i="7"/>
  <c r="AM57" i="7"/>
  <c r="AN92" i="7" s="1"/>
  <c r="AM90" i="7"/>
  <c r="AM60" i="7"/>
  <c r="AM75" i="7"/>
  <c r="AP43" i="7"/>
  <c r="AQ57" i="7"/>
  <c r="AR92" i="7" s="1"/>
  <c r="AQ90" i="7"/>
  <c r="AQ75" i="7"/>
  <c r="AQ95" i="7"/>
  <c r="AQ60" i="7"/>
  <c r="AJ57" i="7"/>
  <c r="AJ96" i="7" s="1"/>
  <c r="AJ95" i="7"/>
  <c r="AJ60" i="7"/>
  <c r="AJ90" i="7"/>
  <c r="AJ75" i="7"/>
  <c r="AL43" i="6"/>
  <c r="AM57" i="6"/>
  <c r="AN92" i="6" s="1"/>
  <c r="AM95" i="6"/>
  <c r="AM90" i="6"/>
  <c r="AM60" i="6"/>
  <c r="AM75" i="6"/>
  <c r="AP43" i="6"/>
  <c r="AQ57" i="6"/>
  <c r="AR92" i="6" s="1"/>
  <c r="AQ96" i="6"/>
  <c r="AQ90" i="6"/>
  <c r="AQ75" i="6"/>
  <c r="AQ95" i="6"/>
  <c r="AQ60" i="6"/>
  <c r="AJ96" i="6"/>
  <c r="AJ57" i="6"/>
  <c r="AJ90" i="6"/>
  <c r="AJ95" i="6"/>
  <c r="AJ75" i="6"/>
  <c r="AJ60" i="6"/>
  <c r="AM43" i="5"/>
  <c r="AN43" i="5" s="1"/>
  <c r="AO43" i="5" s="1"/>
  <c r="AJ43" i="5"/>
  <c r="AK43" i="5" s="1"/>
  <c r="AF57" i="5"/>
  <c r="AF90" i="5"/>
  <c r="AF95" i="5"/>
  <c r="AF75" i="5"/>
  <c r="AF60" i="5"/>
  <c r="AI96" i="5"/>
  <c r="AI95" i="5"/>
  <c r="AI57" i="5"/>
  <c r="AJ92" i="5" s="1"/>
  <c r="AH43" i="5"/>
  <c r="AI75" i="5"/>
  <c r="AI60" i="5"/>
  <c r="AI90" i="5"/>
  <c r="AM96" i="2"/>
  <c r="AM90" i="2"/>
  <c r="AM75" i="2"/>
  <c r="AM60" i="2"/>
  <c r="AM57" i="2"/>
  <c r="AN92" i="2" s="1"/>
  <c r="AM95" i="2"/>
  <c r="AL43" i="2"/>
  <c r="AP43" i="2"/>
  <c r="AQ95" i="2"/>
  <c r="AQ57" i="2"/>
  <c r="AR92" i="2" s="1"/>
  <c r="AQ96" i="2"/>
  <c r="AQ60" i="2"/>
  <c r="AQ75" i="2"/>
  <c r="AQ90" i="2"/>
  <c r="AJ90" i="2"/>
  <c r="AJ96" i="2"/>
  <c r="AJ60" i="2"/>
  <c r="AJ57" i="2"/>
  <c r="AJ75" i="2"/>
  <c r="AJ95" i="2"/>
  <c r="AB43" i="1"/>
  <c r="AC43" i="1" s="1"/>
  <c r="AE60" i="1" s="1"/>
  <c r="AB95" i="1"/>
  <c r="AB57" i="1"/>
  <c r="AB90" i="1"/>
  <c r="AB75" i="1"/>
  <c r="AB60" i="1"/>
  <c r="AF72" i="1"/>
  <c r="AE72" i="1"/>
  <c r="AF43" i="1"/>
  <c r="AG43" i="1" s="1"/>
  <c r="AI43" i="1"/>
  <c r="C129" i="2" l="1"/>
  <c r="C136" i="2" s="1"/>
  <c r="E27" i="3"/>
  <c r="F27" i="3" s="1"/>
  <c r="C113" i="5"/>
  <c r="C120" i="5" s="1"/>
  <c r="M29" i="3"/>
  <c r="D92" i="8"/>
  <c r="D92" i="2"/>
  <c r="D91" i="10"/>
  <c r="AM96" i="6"/>
  <c r="D91" i="2"/>
  <c r="C57" i="8"/>
  <c r="C96" i="8" s="1"/>
  <c r="C137" i="8" s="1"/>
  <c r="C129" i="8" s="1"/>
  <c r="C136" i="8" s="1"/>
  <c r="D92" i="10"/>
  <c r="AB92" i="1"/>
  <c r="AF96" i="5"/>
  <c r="AJ96" i="11"/>
  <c r="AQ96" i="11"/>
  <c r="C57" i="7"/>
  <c r="C96" i="7" s="1"/>
  <c r="C137" i="7" s="1"/>
  <c r="C129" i="7" s="1"/>
  <c r="C136" i="7" s="1"/>
  <c r="D91" i="8"/>
  <c r="C57" i="10"/>
  <c r="C96" i="10" s="1"/>
  <c r="C137" i="10" s="1"/>
  <c r="C129" i="10" s="1"/>
  <c r="C136" i="10" s="1"/>
  <c r="D91" i="6"/>
  <c r="D92" i="6"/>
  <c r="AB96" i="4"/>
  <c r="AF96" i="6"/>
  <c r="AQ96" i="8"/>
  <c r="AJ96" i="10"/>
  <c r="C57" i="11"/>
  <c r="C96" i="11" s="1"/>
  <c r="C137" i="11" s="1"/>
  <c r="C129" i="11" s="1"/>
  <c r="C136" i="11" s="1"/>
  <c r="AM96" i="7"/>
  <c r="D91" i="7"/>
  <c r="C57" i="9"/>
  <c r="C96" i="9" s="1"/>
  <c r="C137" i="9" s="1"/>
  <c r="C129" i="9" s="1"/>
  <c r="C136" i="9" s="1"/>
  <c r="AM96" i="10"/>
  <c r="AQ96" i="7"/>
  <c r="AQ96" i="9"/>
  <c r="AM96" i="11"/>
  <c r="C57" i="6"/>
  <c r="C96" i="6" s="1"/>
  <c r="C137" i="6" s="1"/>
  <c r="C129" i="6" s="1"/>
  <c r="C136" i="6" s="1"/>
  <c r="D92" i="7"/>
  <c r="AF96" i="7"/>
  <c r="F106" i="1"/>
  <c r="I27" i="3"/>
  <c r="K27" i="3"/>
  <c r="C27" i="3"/>
  <c r="D27" i="3" s="1"/>
  <c r="G27" i="3"/>
  <c r="H27" i="3" s="1"/>
  <c r="AJ43" i="4"/>
  <c r="AK43" i="4" s="1"/>
  <c r="AM43" i="4"/>
  <c r="AN43" i="4" s="1"/>
  <c r="AO43" i="4" s="1"/>
  <c r="M30" i="3"/>
  <c r="D30" i="3"/>
  <c r="AI96" i="4"/>
  <c r="AI57" i="4"/>
  <c r="AJ92" i="4" s="1"/>
  <c r="AH43" i="4"/>
  <c r="AI75" i="4"/>
  <c r="AI90" i="4"/>
  <c r="AI60" i="4"/>
  <c r="AI95" i="4"/>
  <c r="M32" i="3"/>
  <c r="D32" i="3"/>
  <c r="M26" i="3"/>
  <c r="D26" i="3"/>
  <c r="AF95" i="4"/>
  <c r="AF60" i="4"/>
  <c r="AF57" i="4"/>
  <c r="AF75" i="4"/>
  <c r="AF90" i="4"/>
  <c r="M28" i="3"/>
  <c r="D28" i="3"/>
  <c r="M31" i="3"/>
  <c r="D31" i="3"/>
  <c r="M25" i="3"/>
  <c r="D25" i="3"/>
  <c r="M33" i="3"/>
  <c r="D33" i="3"/>
  <c r="AN57" i="11"/>
  <c r="D57" i="11" s="1"/>
  <c r="AN60" i="11"/>
  <c r="AN75" i="11"/>
  <c r="AN90" i="11"/>
  <c r="AN95" i="11"/>
  <c r="AR57" i="11"/>
  <c r="AR60" i="11"/>
  <c r="AR96" i="11"/>
  <c r="AR75" i="11"/>
  <c r="AR90" i="11"/>
  <c r="AR95" i="11"/>
  <c r="AR60" i="10"/>
  <c r="AR57" i="10"/>
  <c r="AR96" i="10"/>
  <c r="AR90" i="10"/>
  <c r="AR75" i="10"/>
  <c r="AR95" i="10"/>
  <c r="AN57" i="10"/>
  <c r="D57" i="10" s="1"/>
  <c r="AN60" i="10"/>
  <c r="AN90" i="10"/>
  <c r="AN95" i="10"/>
  <c r="AN75" i="10"/>
  <c r="AN95" i="9"/>
  <c r="AN57" i="9"/>
  <c r="D57" i="9" s="1"/>
  <c r="AN75" i="9"/>
  <c r="AN90" i="9"/>
  <c r="AN60" i="9"/>
  <c r="AR57" i="9"/>
  <c r="AR96" i="9"/>
  <c r="AR60" i="9"/>
  <c r="AR90" i="9"/>
  <c r="AR95" i="9"/>
  <c r="AR75" i="9"/>
  <c r="AR57" i="8"/>
  <c r="AR96" i="8"/>
  <c r="AR90" i="8"/>
  <c r="AR75" i="8"/>
  <c r="AR95" i="8"/>
  <c r="AR60" i="8"/>
  <c r="AN57" i="8"/>
  <c r="D57" i="8" s="1"/>
  <c r="AN60" i="8"/>
  <c r="AN95" i="8"/>
  <c r="AN90" i="8"/>
  <c r="AN75" i="8"/>
  <c r="AN57" i="7"/>
  <c r="D57" i="7" s="1"/>
  <c r="AN60" i="7"/>
  <c r="AN75" i="7"/>
  <c r="AN90" i="7"/>
  <c r="AN95" i="7"/>
  <c r="AR57" i="7"/>
  <c r="AR96" i="7"/>
  <c r="AR60" i="7"/>
  <c r="AR75" i="7"/>
  <c r="AR95" i="7"/>
  <c r="AR90" i="7"/>
  <c r="AN57" i="6"/>
  <c r="AN95" i="6"/>
  <c r="AN60" i="6"/>
  <c r="AN90" i="6"/>
  <c r="AN75" i="6"/>
  <c r="AR57" i="6"/>
  <c r="AR96" i="6"/>
  <c r="AR60" i="6"/>
  <c r="AR90" i="6"/>
  <c r="AR95" i="6"/>
  <c r="AR75" i="6"/>
  <c r="AJ57" i="5"/>
  <c r="AJ95" i="5"/>
  <c r="AJ75" i="5"/>
  <c r="AJ60" i="5"/>
  <c r="AJ90" i="5"/>
  <c r="AL43" i="5"/>
  <c r="AM57" i="5"/>
  <c r="AM95" i="5"/>
  <c r="AM75" i="5"/>
  <c r="AM60" i="5"/>
  <c r="AM90" i="5"/>
  <c r="AP43" i="5"/>
  <c r="AQ57" i="5"/>
  <c r="AR92" i="5" s="1"/>
  <c r="AQ75" i="5"/>
  <c r="AQ90" i="5"/>
  <c r="AQ96" i="5"/>
  <c r="AQ60" i="5"/>
  <c r="AQ95" i="5"/>
  <c r="AR95" i="2"/>
  <c r="AR57" i="2"/>
  <c r="AR96" i="2" s="1"/>
  <c r="AR60" i="2"/>
  <c r="AR75" i="2"/>
  <c r="AR90" i="2"/>
  <c r="AN90" i="2"/>
  <c r="AN75" i="2"/>
  <c r="AN60" i="2"/>
  <c r="AN95" i="2"/>
  <c r="AN57" i="2"/>
  <c r="D57" i="2" s="1"/>
  <c r="AE90" i="1"/>
  <c r="AE57" i="1"/>
  <c r="AD43" i="1"/>
  <c r="AF57" i="1" s="1"/>
  <c r="AE95" i="1"/>
  <c r="AE75" i="1"/>
  <c r="AI95" i="1"/>
  <c r="AI90" i="1"/>
  <c r="AI75" i="1"/>
  <c r="AI60" i="1"/>
  <c r="AI72" i="1"/>
  <c r="AJ72" i="1"/>
  <c r="AJ43" i="1"/>
  <c r="AK43" i="1" s="1"/>
  <c r="AM43" i="1"/>
  <c r="AN43" i="1" s="1"/>
  <c r="AO43" i="1" s="1"/>
  <c r="AH43" i="1"/>
  <c r="AI57" i="1"/>
  <c r="G24" i="3" l="1"/>
  <c r="G34" i="3" s="1"/>
  <c r="H34" i="3" s="1"/>
  <c r="C113" i="1"/>
  <c r="C120" i="1" s="1"/>
  <c r="D96" i="2"/>
  <c r="D96" i="7"/>
  <c r="D96" i="8"/>
  <c r="D96" i="10"/>
  <c r="AN96" i="8"/>
  <c r="AN96" i="10"/>
  <c r="L16" i="3" s="1"/>
  <c r="L32" i="3" s="1"/>
  <c r="J12" i="3"/>
  <c r="L12" i="3"/>
  <c r="L28" i="3" s="1"/>
  <c r="C57" i="5"/>
  <c r="C96" i="5" s="1"/>
  <c r="C137" i="5" s="1"/>
  <c r="C129" i="5" s="1"/>
  <c r="C136" i="5" s="1"/>
  <c r="AM96" i="5"/>
  <c r="AN92" i="5"/>
  <c r="D92" i="5" s="1"/>
  <c r="D91" i="5"/>
  <c r="AN96" i="2"/>
  <c r="AN92" i="9"/>
  <c r="D92" i="9" s="1"/>
  <c r="D96" i="9" s="1"/>
  <c r="D91" i="9"/>
  <c r="J16" i="3"/>
  <c r="AF92" i="4"/>
  <c r="AI96" i="1"/>
  <c r="D57" i="6"/>
  <c r="D96" i="6" s="1"/>
  <c r="AJ96" i="5"/>
  <c r="AN96" i="6"/>
  <c r="AN96" i="7"/>
  <c r="J13" i="3"/>
  <c r="L13" i="3"/>
  <c r="L29" i="3" s="1"/>
  <c r="AB96" i="1"/>
  <c r="AN92" i="11"/>
  <c r="D92" i="11" s="1"/>
  <c r="D96" i="11" s="1"/>
  <c r="D91" i="11"/>
  <c r="AE96" i="1"/>
  <c r="AQ57" i="4"/>
  <c r="AR92" i="4" s="1"/>
  <c r="AP43" i="4"/>
  <c r="AQ75" i="4"/>
  <c r="AQ60" i="4"/>
  <c r="AQ95" i="4"/>
  <c r="AQ96" i="4"/>
  <c r="AQ90" i="4"/>
  <c r="AM57" i="4"/>
  <c r="AN92" i="4" s="1"/>
  <c r="AM60" i="4"/>
  <c r="AM95" i="4"/>
  <c r="AL43" i="4"/>
  <c r="AM90" i="4"/>
  <c r="AM75" i="4"/>
  <c r="M27" i="3"/>
  <c r="AJ60" i="4"/>
  <c r="AJ95" i="4"/>
  <c r="AJ90" i="4"/>
  <c r="AJ75" i="4"/>
  <c r="AJ96" i="4"/>
  <c r="AJ57" i="4"/>
  <c r="K24" i="3"/>
  <c r="I24" i="3"/>
  <c r="C24" i="3"/>
  <c r="E24" i="3"/>
  <c r="AN57" i="5"/>
  <c r="D57" i="5" s="1"/>
  <c r="AN60" i="5"/>
  <c r="AN75" i="5"/>
  <c r="AN95" i="5"/>
  <c r="AN90" i="5"/>
  <c r="AR57" i="5"/>
  <c r="AR96" i="5" s="1"/>
  <c r="AR60" i="5"/>
  <c r="AR90" i="5"/>
  <c r="AR75" i="5"/>
  <c r="AR95" i="5"/>
  <c r="AF95" i="1"/>
  <c r="AF60" i="1"/>
  <c r="AF90" i="1"/>
  <c r="AF75" i="1"/>
  <c r="AJ92" i="1"/>
  <c r="AJ95" i="1"/>
  <c r="AQ95" i="1"/>
  <c r="AM95" i="1"/>
  <c r="AM60" i="1"/>
  <c r="AM90" i="1"/>
  <c r="AM75" i="1"/>
  <c r="AJ57" i="1"/>
  <c r="AJ75" i="1"/>
  <c r="AJ60" i="1"/>
  <c r="AJ90" i="1"/>
  <c r="AQ90" i="1"/>
  <c r="AQ60" i="1"/>
  <c r="AQ75" i="1"/>
  <c r="AN72" i="1"/>
  <c r="AM72" i="1"/>
  <c r="C72" i="1" s="1"/>
  <c r="AR72" i="1"/>
  <c r="AQ72" i="1"/>
  <c r="AP43" i="1"/>
  <c r="AQ57" i="1"/>
  <c r="AQ96" i="1" s="1"/>
  <c r="AL43" i="1"/>
  <c r="AM57" i="1"/>
  <c r="AM96" i="1" s="1"/>
  <c r="H24" i="3" l="1"/>
  <c r="D72" i="1"/>
  <c r="D91" i="4"/>
  <c r="N12" i="3"/>
  <c r="N28" i="3" s="1"/>
  <c r="J28" i="3"/>
  <c r="AM96" i="4"/>
  <c r="AF96" i="4"/>
  <c r="D92" i="4"/>
  <c r="N16" i="3"/>
  <c r="N32" i="3" s="1"/>
  <c r="J32" i="3"/>
  <c r="C57" i="1"/>
  <c r="C96" i="1" s="1"/>
  <c r="C137" i="1" s="1"/>
  <c r="C129" i="1" s="1"/>
  <c r="C136" i="1" s="1"/>
  <c r="J14" i="3"/>
  <c r="L14" i="3"/>
  <c r="L30" i="3" s="1"/>
  <c r="AN96" i="5"/>
  <c r="L11" i="3" s="1"/>
  <c r="L27" i="3" s="1"/>
  <c r="N13" i="3"/>
  <c r="N29" i="3" s="1"/>
  <c r="J29" i="3"/>
  <c r="AF92" i="1"/>
  <c r="AN96" i="11"/>
  <c r="L9" i="3"/>
  <c r="L25" i="3" s="1"/>
  <c r="J9" i="3"/>
  <c r="AN96" i="9"/>
  <c r="C57" i="4"/>
  <c r="C96" i="4" s="1"/>
  <c r="C137" i="4" s="1"/>
  <c r="C129" i="4" s="1"/>
  <c r="C136" i="4" s="1"/>
  <c r="AJ96" i="1"/>
  <c r="D96" i="5"/>
  <c r="AN57" i="4"/>
  <c r="AN90" i="4"/>
  <c r="AN95" i="4"/>
  <c r="AN75" i="4"/>
  <c r="AN60" i="4"/>
  <c r="E34" i="3"/>
  <c r="F34" i="3" s="1"/>
  <c r="F24" i="3"/>
  <c r="C34" i="3"/>
  <c r="D34" i="3" s="1"/>
  <c r="M24" i="3"/>
  <c r="D24" i="3"/>
  <c r="I34" i="3"/>
  <c r="K34" i="3"/>
  <c r="AR57" i="4"/>
  <c r="AR96" i="4" s="1"/>
  <c r="AR60" i="4"/>
  <c r="AR90" i="4"/>
  <c r="AR75" i="4"/>
  <c r="AR95" i="4"/>
  <c r="AN95" i="1"/>
  <c r="AN92" i="1"/>
  <c r="AR95" i="1"/>
  <c r="AR92" i="1"/>
  <c r="AN57" i="1"/>
  <c r="AN96" i="1" s="1"/>
  <c r="AN75" i="1"/>
  <c r="AN60" i="1"/>
  <c r="AN90" i="1"/>
  <c r="AR57" i="1"/>
  <c r="AR90" i="1"/>
  <c r="AR60" i="1"/>
  <c r="AR75" i="1"/>
  <c r="J11" i="3" l="1"/>
  <c r="N11" i="3" s="1"/>
  <c r="N27" i="3" s="1"/>
  <c r="AR96" i="1"/>
  <c r="J17" i="3"/>
  <c r="L17" i="3"/>
  <c r="L33" i="3" s="1"/>
  <c r="D57" i="1"/>
  <c r="D57" i="4"/>
  <c r="D91" i="1"/>
  <c r="D96" i="4"/>
  <c r="AN96" i="4"/>
  <c r="J10" i="3" s="1"/>
  <c r="D92" i="1"/>
  <c r="AF96" i="1"/>
  <c r="L10" i="3"/>
  <c r="L26" i="3" s="1"/>
  <c r="N9" i="3"/>
  <c r="N25" i="3" s="1"/>
  <c r="J25" i="3"/>
  <c r="J15" i="3"/>
  <c r="L15" i="3"/>
  <c r="L31" i="3" s="1"/>
  <c r="N14" i="3"/>
  <c r="N30" i="3" s="1"/>
  <c r="J30" i="3"/>
  <c r="M34" i="3"/>
  <c r="J27" i="3" l="1"/>
  <c r="N10" i="3"/>
  <c r="N26" i="3" s="1"/>
  <c r="J26" i="3"/>
  <c r="N15" i="3"/>
  <c r="N31" i="3" s="1"/>
  <c r="J31" i="3"/>
  <c r="D96" i="1"/>
  <c r="J8" i="3"/>
  <c r="L8" i="3"/>
  <c r="N17" i="3"/>
  <c r="N33" i="3" s="1"/>
  <c r="J33" i="3"/>
  <c r="J18" i="3" l="1"/>
  <c r="J34" i="3" s="1"/>
  <c r="N8" i="3"/>
  <c r="J24" i="3"/>
  <c r="L18" i="3"/>
  <c r="L34" i="3" s="1"/>
  <c r="L24" i="3"/>
  <c r="N18" i="3" l="1"/>
  <c r="N34" i="3" s="1"/>
  <c r="N24" i="3"/>
</calcChain>
</file>

<file path=xl/sharedStrings.xml><?xml version="1.0" encoding="utf-8"?>
<sst xmlns="http://schemas.openxmlformats.org/spreadsheetml/2006/main" count="3004" uniqueCount="182">
  <si>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</si>
  <si>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</si>
  <si>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Personnel hors fonction publique</t>
  </si>
  <si>
    <t>TOTAL</t>
  </si>
  <si>
    <t>Fonds propres</t>
  </si>
  <si>
    <t>Aides publiques</t>
  </si>
  <si>
    <t>FEDER</t>
  </si>
  <si>
    <t>Aides privées</t>
  </si>
  <si>
    <t>Volet financier</t>
  </si>
  <si>
    <t>Caractéristiques générales du projet</t>
  </si>
  <si>
    <t>Caractéristique du projet</t>
  </si>
  <si>
    <t>Raison sociale :</t>
  </si>
  <si>
    <t>Nom du laboratoire :</t>
  </si>
  <si>
    <t>Taille de l'entreprise :</t>
  </si>
  <si>
    <t>Nombre de lots :</t>
  </si>
  <si>
    <t>Détail des lots</t>
  </si>
  <si>
    <t>Type de recherche</t>
  </si>
  <si>
    <t>Description synthétique du lot</t>
  </si>
  <si>
    <t>Régime de TVA :</t>
  </si>
  <si>
    <t>Recherche fondamentale et recherche en connaissances nouvelles</t>
  </si>
  <si>
    <t>Recherche industrielle</t>
  </si>
  <si>
    <t>Budget prévisionnel de l'opération</t>
  </si>
  <si>
    <t>Non statutaire de la fonction publique</t>
  </si>
  <si>
    <t>Développement expérimental</t>
  </si>
  <si>
    <t>Catégorie et niveau de qualification</t>
  </si>
  <si>
    <t>Dépenses prévisionnelles</t>
  </si>
  <si>
    <t>Catégorie de dépense</t>
  </si>
  <si>
    <t>Dépenses éligibles prévisionnelles</t>
  </si>
  <si>
    <t>Statutaire de la fonction publique</t>
  </si>
  <si>
    <t>Insérer une ligne ci-dessus si besoin</t>
  </si>
  <si>
    <t>Nombre de mois</t>
  </si>
  <si>
    <t>Choisir une catégorie</t>
  </si>
  <si>
    <t>A préciser</t>
  </si>
  <si>
    <r>
      <t>Autres dépenses de fonctionnement HTR</t>
    </r>
    <r>
      <rPr>
        <sz val="11"/>
        <color theme="1"/>
        <rFont val="Arial"/>
        <family val="2"/>
      </rPr>
      <t xml:space="preserve"> (Hors TVA Récupérable auprès du Trésor Public)</t>
    </r>
  </si>
  <si>
    <t>Dépenses prévisionnelles HTR</t>
  </si>
  <si>
    <t>Dépenses éligibles prévisionnelles HTR</t>
  </si>
  <si>
    <t>Frais de déplacements / Missions / Réceptions</t>
  </si>
  <si>
    <t xml:space="preserve">Personnel extérieur </t>
  </si>
  <si>
    <t>Dotation aux amortissements</t>
  </si>
  <si>
    <t>Coûts de production à immobiliser</t>
  </si>
  <si>
    <t>Coût lié à la certification de contrôle des dépenses</t>
  </si>
  <si>
    <t>Prestations extérieures de formation / communication / animation</t>
  </si>
  <si>
    <t>Prestations extérieures - Autres dépenses de sous-traitance (études/honoraires, etc.)</t>
  </si>
  <si>
    <t>Autres dépenses (documentation, reproduction, petites fournitures, etc.)</t>
  </si>
  <si>
    <t>Autre, préciser :</t>
  </si>
  <si>
    <t>Dépenses de personnel non statutaire de la fonction publique</t>
  </si>
  <si>
    <t>Dépenses de personnel statutaire de la fonction publique</t>
  </si>
  <si>
    <t>Dépenses de personnel hors fonction publique</t>
  </si>
  <si>
    <r>
      <t>Dépenses d'équipements / investissements HTR</t>
    </r>
    <r>
      <rPr>
        <sz val="11"/>
        <color theme="1"/>
        <rFont val="Arial"/>
        <family val="2"/>
      </rPr>
      <t xml:space="preserve"> (Hors TVA Récupérable auprès du Trésor Public)</t>
    </r>
  </si>
  <si>
    <t>Equipements process</t>
  </si>
  <si>
    <t>Matériel informatique</t>
  </si>
  <si>
    <t>Logiciel et brevets</t>
  </si>
  <si>
    <t>Autres équipements</t>
  </si>
  <si>
    <t>Equipements process (RDI)</t>
  </si>
  <si>
    <t>Charges connexes</t>
  </si>
  <si>
    <t>Charges connexes prises en compte à taux forfaitaire</t>
  </si>
  <si>
    <t>TOTAL DES DEPENSES POUR L'OPERATION</t>
  </si>
  <si>
    <t>Total des charges connexes</t>
  </si>
  <si>
    <t>Total des dépenses pour l'opération</t>
  </si>
  <si>
    <t>Total des dépenses d'équipements</t>
  </si>
  <si>
    <t>Total des autres dépenses de fonctionnement</t>
  </si>
  <si>
    <t>Synthèse des coûts</t>
  </si>
  <si>
    <t>Innovation en faveur des PME</t>
  </si>
  <si>
    <t>Innovation de procédé et d'organisation</t>
  </si>
  <si>
    <t>Coûts éligibles</t>
  </si>
  <si>
    <t>Taux maximum</t>
  </si>
  <si>
    <t>Montant maximum de l'aide ADEME</t>
  </si>
  <si>
    <t>Plan de financement</t>
  </si>
  <si>
    <t>Typologie de financement</t>
  </si>
  <si>
    <t>Financeur</t>
  </si>
  <si>
    <t>Montants des aides publiques sollicitées ou obtenues</t>
  </si>
  <si>
    <t>% d'aide / coût total</t>
  </si>
  <si>
    <t>ADEME</t>
  </si>
  <si>
    <t>Autres (à préciser)</t>
  </si>
  <si>
    <t>Total des aides publiques</t>
  </si>
  <si>
    <t>Total des aides privées</t>
  </si>
  <si>
    <t>Industriel</t>
  </si>
  <si>
    <t>Fondation de recherche</t>
  </si>
  <si>
    <t>Autofinancement</t>
  </si>
  <si>
    <t>Total de l'autofinancement</t>
  </si>
  <si>
    <t>Prêt</t>
  </si>
  <si>
    <t>Total des coûts pour l'opération</t>
  </si>
  <si>
    <t>Précision</t>
  </si>
  <si>
    <t>Coûts indirects : Frais généraux, frais de structure…</t>
  </si>
  <si>
    <t>Synthèse des coûts et montant de l'aide solicitée</t>
  </si>
  <si>
    <t>Synthèse des coûts et montant de l'aide sollicitée à l'ADEME</t>
  </si>
  <si>
    <t xml:space="preserve">Le volet financier se compose de cinq éléments à renseigner : </t>
  </si>
  <si>
    <t>Nom des onglets</t>
  </si>
  <si>
    <t>Coût total</t>
  </si>
  <si>
    <t>Dépenses éligibles</t>
  </si>
  <si>
    <t>Coût par type de recherche</t>
  </si>
  <si>
    <t>TOTAL OPERATION</t>
  </si>
  <si>
    <t>Partenaire 2</t>
  </si>
  <si>
    <t>Partenaire 3</t>
  </si>
  <si>
    <t>Partenaire 4</t>
  </si>
  <si>
    <t>Partenaire 5</t>
  </si>
  <si>
    <t>Partenaire 6</t>
  </si>
  <si>
    <t>Partenaire 7</t>
  </si>
  <si>
    <t>Partenaire 8</t>
  </si>
  <si>
    <t>Partenaire 9</t>
  </si>
  <si>
    <t>Partenaire 10</t>
  </si>
  <si>
    <t>Total</t>
  </si>
  <si>
    <r>
      <t xml:space="preserve">Montant de l'aide financière sollicitée à l'ADEME, </t>
    </r>
    <r>
      <rPr>
        <b/>
        <u/>
        <sz val="12"/>
        <color theme="1"/>
        <rFont val="Arial"/>
        <family val="2"/>
      </rPr>
      <t>nécessaire à la réalisation de l'opération</t>
    </r>
    <r>
      <rPr>
        <b/>
        <sz val="12"/>
        <color theme="1"/>
        <rFont val="Arial"/>
        <family val="2"/>
      </rPr>
      <t xml:space="preserve"> :</t>
    </r>
  </si>
  <si>
    <t>Pour information : total des coûts par typologie de recherche</t>
  </si>
  <si>
    <t>Aide au remplissage des coûts sur votre espace web ADEME</t>
  </si>
  <si>
    <t>Détail sur la dépense envisagée</t>
  </si>
  <si>
    <r>
      <t>Dépenses directes de personnel</t>
    </r>
    <r>
      <rPr>
        <i/>
        <sz val="11"/>
        <color theme="1"/>
        <rFont val="Arial"/>
        <family val="2"/>
      </rPr>
      <t xml:space="preserve"> (salaires chargés non environnés)</t>
    </r>
  </si>
  <si>
    <t>Total des dépenses directes de personnel</t>
  </si>
  <si>
    <t>Informations générales sur le partenaire</t>
  </si>
  <si>
    <t>Nature de l'activité dans le cadre du projet :</t>
  </si>
  <si>
    <t>VOLET FINANCIER
RECHERCHE DEVELOPPEMENT ET INNOVATION</t>
  </si>
  <si>
    <t>Partenaire 1-coordinateur</t>
  </si>
  <si>
    <t>Nom du partenaire</t>
  </si>
  <si>
    <t>Aide sollicitée à l'ADEME</t>
  </si>
  <si>
    <t>Aide sollicitée</t>
  </si>
  <si>
    <t>% sur dépenses éligibles</t>
  </si>
  <si>
    <t>Le volet financier se compose de cinq éléments :</t>
  </si>
  <si>
    <t>Les cellules à compléter sont identifiables avec un fond de la couleur suivante :</t>
  </si>
  <si>
    <t>NOTICE</t>
  </si>
  <si>
    <t xml:space="preserve"> Informations et consignes de remplissage du volet financier </t>
  </si>
  <si>
    <t xml:space="preserve">Informations générales sur le partenaire </t>
  </si>
  <si>
    <r>
      <rPr>
        <b/>
        <sz val="11"/>
        <color theme="0" tint="-0.499984740745262"/>
        <rFont val="Arial"/>
        <family val="2"/>
      </rPr>
      <t>TAILLE DE L'ENTREPRISE</t>
    </r>
    <r>
      <rPr>
        <b/>
        <sz val="11"/>
        <color theme="3" tint="0.39997558519241921"/>
        <rFont val="Arial"/>
        <family val="2"/>
      </rPr>
      <t xml:space="preserve"> </t>
    </r>
    <r>
      <rPr>
        <b/>
        <i/>
        <sz val="10"/>
        <color rgb="FFFF0000"/>
        <rFont val="Arial"/>
        <family val="2"/>
      </rPr>
      <t>(obligatoire)</t>
    </r>
    <r>
      <rPr>
        <b/>
        <sz val="11"/>
        <color rgb="FFFF0000"/>
        <rFont val="Arial"/>
        <family val="2"/>
      </rPr>
      <t xml:space="preserve">  </t>
    </r>
    <r>
      <rPr>
        <b/>
        <sz val="11"/>
        <color theme="3" tint="0.39997558519241921"/>
        <rFont val="Arial"/>
        <family val="2"/>
      </rPr>
      <t>:</t>
    </r>
  </si>
  <si>
    <r>
      <rPr>
        <b/>
        <u/>
        <sz val="9"/>
        <color rgb="FF000000"/>
        <rFont val="Calibri"/>
        <family val="2"/>
        <scheme val="minor"/>
      </rPr>
      <t>Définition communautaire entreprises</t>
    </r>
    <r>
      <rPr>
        <u/>
        <sz val="9"/>
        <color rgb="FF000000"/>
        <rFont val="Calibri"/>
        <family val="2"/>
        <scheme val="minor"/>
      </rPr>
      <t xml:space="preserve"> </t>
    </r>
    <r>
      <rPr>
        <i/>
        <u/>
        <sz val="9"/>
        <color rgb="FF000000"/>
        <rFont val="Calibri"/>
        <family val="2"/>
        <scheme val="minor"/>
      </rPr>
      <t>(résumé)</t>
    </r>
    <r>
      <rPr>
        <u/>
        <sz val="9"/>
        <color rgb="FF000000"/>
        <rFont val="Calibri"/>
        <family val="2"/>
        <scheme val="minor"/>
      </rPr>
      <t> </t>
    </r>
    <r>
      <rPr>
        <sz val="9"/>
        <color rgb="FF000000"/>
        <rFont val="Calibri"/>
        <family val="2"/>
        <scheme val="minor"/>
      </rPr>
      <t>: Au sens de la réglementation communautaire, est considérée comme une entreprise toute entité, indépendamment de sa forme juridique, exerçant une activité économique. La classification des entreprises présentée ci-dessous est une synthèse :</t>
    </r>
  </si>
  <si>
    <t>Petite : &lt; 50 salariés et C.A annuel ou total du bilan annuel ≤ 10 M€</t>
  </si>
  <si>
    <t>Moyenne : &lt; 250 salariés et C.A annuel ≤ 50 M€ ou total du bilan annuel ≤ 43 M€</t>
  </si>
  <si>
    <t>Pour les collectivités, cocher en fonction de l'effectif du/des service(s) concerné(s) par le projet et du budget affecté.</t>
  </si>
  <si>
    <t>Pour plus d'informations, se reporter au site de la Commission européenne et au « Guide de l'utilisateur pour la définition des PME » page 11 : https://publications.europa.eu/fr/publication-detail/-/publication/79c0ce87-f4dc-11e6-8a35-01aa75ed71a1/language-fr</t>
  </si>
  <si>
    <t xml:space="preserve">Catégorie communautaire : données importante pour définir la taille de l'entreprise </t>
  </si>
  <si>
    <r>
      <rPr>
        <u/>
        <sz val="9"/>
        <color rgb="FF000000"/>
        <rFont val="Calibri"/>
        <family val="2"/>
        <scheme val="minor"/>
      </rPr>
      <t>Une structure autonome</t>
    </r>
    <r>
      <rPr>
        <sz val="9"/>
        <color rgb="FF000000"/>
        <rFont val="Calibri"/>
        <family val="2"/>
        <scheme val="minor"/>
      </rPr>
      <t xml:space="preserve"> est une structure totalement indépendante ou qui a conclu un ou plusieurs partenariats minoritaires (moins de 25 % chacun), et qui n'est pas détenue à 25 % ou plus par une entreprise ou un organisme public, seul(e) ou conjointement avec une ou plusieurs entreprises liées ou organismes publics. Une structure peut toutefois être qualifiée d'autonome en présence de certaines catégories d'investisseurs, (par ex. sociétés publiques de participation, sociétés de capital à risque, universités, investisseurs institutionnels y compris fonds de développement régional, autorités locales autonomes (&lt; 5 000 habitants et budget &lt; 10 M€).</t>
    </r>
  </si>
  <si>
    <r>
      <t>Une structure liée</t>
    </r>
    <r>
      <rPr>
        <sz val="9"/>
        <color rgb="FF000000"/>
        <rFont val="Calibri"/>
        <family val="2"/>
        <scheme val="minor"/>
      </rPr>
      <t xml:space="preserve"> est une structure détenue à plus de 50% par une autre structure; l'une est en position de contrôle de l'autre (actionnariat majoritaire, influence dominante sur l'administration ou la direction, accord particulier…).</t>
    </r>
  </si>
  <si>
    <r>
      <t>Une structure partenaire</t>
    </r>
    <r>
      <rPr>
        <sz val="9"/>
        <color rgb="FF000000"/>
        <rFont val="Calibri"/>
        <family val="2"/>
        <scheme val="minor"/>
      </rPr>
      <t xml:space="preserve"> est une structure qui peut être détenue entre 25% et 50% par une autre structure dite partenaire.</t>
    </r>
  </si>
  <si>
    <t>Pour plus d'informations, se reporter au site de la Commission européenne et au « Guide de l'utilisateur pour la définition des PME » page 15 : https://publications.europa.eu/fr/publication-detail/-/publication/79c0ce87-f4dc-11e6-8a35-01aa75ed71a1/language-fr</t>
  </si>
  <si>
    <r>
      <t xml:space="preserve">Régime de TVA   </t>
    </r>
    <r>
      <rPr>
        <b/>
        <i/>
        <sz val="10"/>
        <color rgb="FFFF0000"/>
        <rFont val="Arial"/>
        <family val="2"/>
      </rPr>
      <t>(obligatoire)</t>
    </r>
  </si>
  <si>
    <r>
      <t xml:space="preserve"> - </t>
    </r>
    <r>
      <rPr>
        <b/>
        <u/>
        <sz val="11"/>
        <color theme="3" tint="0.39997558519241921"/>
        <rFont val="Arial"/>
        <family val="2"/>
      </rPr>
      <t>si assujetti à la TVA</t>
    </r>
    <r>
      <rPr>
        <b/>
        <sz val="11"/>
        <color theme="3" tint="0.39997558519241921"/>
        <rFont val="Arial"/>
        <family val="2"/>
      </rPr>
      <t xml:space="preserve"> : </t>
    </r>
    <r>
      <rPr>
        <sz val="11"/>
        <rFont val="Arial"/>
        <family val="2"/>
      </rPr>
      <t xml:space="preserve">la TVA payée sur les dépenses de l'opération est restituée par le Trésor public                         </t>
    </r>
    <r>
      <rPr>
        <i/>
        <sz val="11"/>
        <rFont val="Arial"/>
        <family val="2"/>
      </rPr>
      <t xml:space="preserve">► les dépenses de fonctionnement et équipement hors dépense de personnel seront à déclarer en HT dans le volet financier </t>
    </r>
  </si>
  <si>
    <r>
      <t xml:space="preserve"> - </t>
    </r>
    <r>
      <rPr>
        <b/>
        <u/>
        <sz val="11"/>
        <color theme="3" tint="0.39997558519241921"/>
        <rFont val="Arial"/>
        <family val="2"/>
      </rPr>
      <t>si non assujetti à la TVA</t>
    </r>
    <r>
      <rPr>
        <b/>
        <sz val="11"/>
        <color theme="3" tint="0.39997558519241921"/>
        <rFont val="Arial"/>
        <family val="2"/>
      </rPr>
      <t xml:space="preserve"> : </t>
    </r>
    <r>
      <rPr>
        <sz val="11"/>
        <rFont val="Arial"/>
        <family val="2"/>
      </rPr>
      <t xml:space="preserve">la TVA payée sur les dépenses de l'opération n'est pas restituée par le Trésor public                         </t>
    </r>
    <r>
      <rPr>
        <i/>
        <sz val="11"/>
        <rFont val="Arial"/>
        <family val="2"/>
      </rPr>
      <t xml:space="preserve">► les dépenses de fonctionnement et équipement hors dépense de personnel seront à déclarer en TTC  dans le volet financier </t>
    </r>
  </si>
  <si>
    <r>
      <t xml:space="preserve"> - </t>
    </r>
    <r>
      <rPr>
        <b/>
        <u/>
        <sz val="11"/>
        <color theme="3" tint="0.39997558519241921"/>
        <rFont val="Arial"/>
        <family val="2"/>
      </rPr>
      <t>si  assujetti partiel à la TV</t>
    </r>
    <r>
      <rPr>
        <b/>
        <sz val="11"/>
        <color theme="3" tint="0.39997558519241921"/>
        <rFont val="Arial"/>
        <family val="2"/>
      </rPr>
      <t xml:space="preserve">A : </t>
    </r>
    <r>
      <rPr>
        <sz val="11"/>
        <rFont val="Arial"/>
        <family val="2"/>
      </rPr>
      <t xml:space="preserve">la TVA payée sur les dépenses de l'opération est en partie restituable par le Trésor public                                                                                                                                                                                ► les dépenses de fonctionnement et équipement hors dépense de personnel seront à déclarer en  HT dans le volet financier en rajoutant la part de TVA sur les dépenses pour lesquelles la TVA n'est pas restituée par le Trésor public </t>
    </r>
  </si>
  <si>
    <r>
      <rPr>
        <b/>
        <sz val="11"/>
        <color theme="0" tint="-0.499984740745262"/>
        <rFont val="Arial"/>
        <family val="2"/>
      </rPr>
      <t>ACTIVITE ECONOMIQUE OU NON ECONOMIQUE</t>
    </r>
    <r>
      <rPr>
        <b/>
        <sz val="11"/>
        <color theme="3" tint="0.39997558519241921"/>
        <rFont val="Arial"/>
        <family val="2"/>
      </rPr>
      <t xml:space="preserve"> </t>
    </r>
    <r>
      <rPr>
        <b/>
        <i/>
        <sz val="10"/>
        <color rgb="FFFF0000"/>
        <rFont val="Arial"/>
        <family val="2"/>
      </rPr>
      <t>(obligatoire)</t>
    </r>
  </si>
  <si>
    <r>
      <rPr>
        <b/>
        <u/>
        <sz val="9"/>
        <rFont val="Arial"/>
        <family val="2"/>
      </rPr>
      <t>Activité non économique</t>
    </r>
    <r>
      <rPr>
        <sz val="9"/>
        <rFont val="Arial"/>
        <family val="2"/>
      </rPr>
      <t xml:space="preserve"> : sont qualifiés d’activités non économiques les activités de RD amont des organismes de recherche en vue de connaissances plus étendues sans garantie de résultats, et d’une diffusion large et le plus souvent gratuite des résultats de recherche. Ces activités non économiques par leurs dimensions et leurs objectifs s’inscrivent dans une perspectives d’approfondissement d’un savoir technique et scientifique ou d’une analyse circonscrites d’un état de fait. Ces actions ne devront pas permettre d’introduire sur un marché un produit, une connaissance ou un service à des fins de valorisations économique</t>
    </r>
  </si>
  <si>
    <r>
      <rPr>
        <b/>
        <u/>
        <sz val="9"/>
        <rFont val="Arial"/>
        <family val="2"/>
      </rPr>
      <t>Activité économique :</t>
    </r>
    <r>
      <rPr>
        <sz val="9"/>
        <rFont val="Arial"/>
        <family val="2"/>
      </rPr>
      <t xml:space="preserve"> sont considérées d'activités économiques toutes activités consistant à offrir des biens ou des services sur un marché . Il en résulte que les sociétés (SA, Sas, SARL, SNC, etc ) sont par nature des entreprises au sens de la règlementation communautaire des aides d'Etat. Une association, un établissement public , voire même une collectivité, peut également être considérée comme une entreprise dés lors que l'acitvité financée par l'ADEME constitue une activité économique. Le critère déterminant pour qualifier une activité économique est l'existance d'une rémunération, contrepartie économique du service ou produit fini.   </t>
    </r>
  </si>
  <si>
    <r>
      <t>TYPE DE RECHERCHE : Définitions</t>
    </r>
    <r>
      <rPr>
        <b/>
        <i/>
        <sz val="9"/>
        <color theme="0" tint="-0.499984740745262"/>
        <rFont val="Arial"/>
        <family val="2"/>
      </rPr>
      <t xml:space="preserve"> </t>
    </r>
    <r>
      <rPr>
        <b/>
        <sz val="9"/>
        <color theme="0" tint="-0.499984740745262"/>
        <rFont val="Arial"/>
        <family val="2"/>
      </rPr>
      <t xml:space="preserve">des 3 principaux types de recherche ci-dessous </t>
    </r>
    <r>
      <rPr>
        <b/>
        <i/>
        <sz val="9"/>
        <color theme="0" tint="-0.499984740745262"/>
        <rFont val="Arial"/>
        <family val="2"/>
      </rPr>
      <t xml:space="preserve"> </t>
    </r>
    <r>
      <rPr>
        <b/>
        <i/>
        <sz val="10"/>
        <color rgb="FFFF0000"/>
        <rFont val="Arial"/>
        <family val="2"/>
      </rPr>
      <t>(obligatoire)</t>
    </r>
  </si>
  <si>
    <t xml:space="preserve">le Système d'aide de l'ADEME sur la Recherche Developpement et Innovation est téléchargeable sur le site www.ademe.fr / Rubriques : NOS MISSIONS / FINANCER / Les modalités d'attribution de nos systèmes d'aides / Aides à la connaissance ) contient les définitions des différents types de recherche et les modalités d'attibutions des aides </t>
  </si>
  <si>
    <t>https://www.ademe.fr/nos-missions/financement/#ancre4</t>
  </si>
  <si>
    <r>
      <rPr>
        <b/>
        <u/>
        <sz val="9"/>
        <color theme="4" tint="-0.499984740745262"/>
        <rFont val="Arial"/>
        <family val="2"/>
      </rPr>
      <t>Recherche industrielle</t>
    </r>
    <r>
      <rPr>
        <b/>
        <sz val="8"/>
        <color theme="4" tint="-0.499984740745262"/>
        <rFont val="Arial"/>
        <family val="2"/>
      </rPr>
      <t>:recherche planifiée ou des enquêtes critiques visant à acquérir de nouvelles connaissances et aptitudes en vue de mettre au point de nouveaux produits, procédés ou services, ou d’entraîner une amélioration notable de produits, procédés ou services existants, y compris des produits, procédés ou services numériques, dans tous les domaines, toutes les industries ou tous les secteurs (y compris, mais pas exclusivement, les industries et technologies numériques, comme les superordinateurs, les technologies quantiques, les technologies des chaînes de blocs, l’intelligence artificielle, la cybersécurité, les mégadonnées et les technologies en nuage). . 
Elle La recherche industrielle comprend la création de composants de systèmes complexes et peut inclure la construction de prototypes dans un environnement de laboratoire ou dans un environnement à interfaces simulées vers les systèmes existants, ainsi que des lignes pilotes à petite échelle pour tester et valider les résultats de la méthode de fabrication, lorsque c’est nécessaire pour la recherche industrielle, et notamment pour la validation de technologies génériques,</t>
    </r>
  </si>
  <si>
    <r>
      <rPr>
        <b/>
        <u/>
        <sz val="8"/>
        <color theme="4" tint="-0.499984740745262"/>
        <rFont val="Arial"/>
        <family val="2"/>
      </rPr>
      <t xml:space="preserve">Recherche fondamentale et recherche en connaissances nouvelles </t>
    </r>
    <r>
      <rPr>
        <b/>
        <sz val="8"/>
        <color theme="4" tint="-0.499984740745262"/>
        <rFont val="Arial"/>
        <family val="2"/>
      </rPr>
      <t>: travaux de recherche 
-	adressant des problématiques émergentes et permettant de fonder l’expertise sur ces nouveaux sujets,
-	conduits pour améliorer les connaissances sur de nouveaux instruments en soutien aux politiques publiques.
Les résultats sont librement diffusés au sein de la communauté scientifique et plus largement de celle des experts du domaine de connaissance visé.</t>
    </r>
  </si>
  <si>
    <r>
      <rPr>
        <b/>
        <u/>
        <sz val="9"/>
        <color theme="4" tint="-0.499984740745262"/>
        <rFont val="Arial"/>
        <family val="2"/>
      </rPr>
      <t>Développement expérimental</t>
    </r>
    <r>
      <rPr>
        <b/>
        <sz val="8"/>
        <color theme="4" tint="-0.499984740745262"/>
        <rFont val="Arial"/>
        <family val="2"/>
      </rPr>
      <t xml:space="preserve"> : l’acquisition, l’association, la mise en forme et l’utilisation de connaissances et d’aptitudes scientifiques, technologiques, commerciales et autres pertinentes en vue de développer des produits, des procédés ou des services nouveaux ou améliorés, y compris des produits, procédés ou services numériques, dans tous les domaines, toutes les industries ou tous les secteurs (y compris mais pas exclusivement, les industries et technologies numériques, comme les superordinateurs, les technologies quantiques, les technologies de chaînes de blocs, l’intelligence artificielle, la cybersécurité, les mégadonnées et les technologies en nuage ou de points). Il peut aussi s’agir, par exemple, d’activités visant la définition théorique et la planification de produits, de procédés ou de services nouveaux, ainsi que la consignation des informations qui s’y rapportent.
Le développement expérimental peut comprendre la création de prototypes, la démonstration, l’élaboration de projets pilotes, les essais et la validation de produits, de procédés ou de services nouveaux ou améliorés dans des environnements représentatifs des conditions de la vie réelle, lorsque l’objectif premier est d’apporter des améliorations supplémentaires, au niveau technique, aux produits, procédés ou services qui ne sont pas en grande partie «fixés». Il peut comprendre la création de prototypes et de projets pilotes commercialement exploitables qui sont nécessairement les produits commerciaux finals et qui sont trop onéreux à produire pour être utilisés uniquement à des fins de démonstration et de validation. 
Le développement expérimental ne comprend pas les modifications de routine ou périodiques apportées à des produits, lignes de production, procédés de fabrication et services existants et à d’autres opérations en cours, même si ces modifications peuvent représenter des améliorations</t>
    </r>
  </si>
  <si>
    <r>
      <rPr>
        <b/>
        <u/>
        <sz val="8"/>
        <color theme="4" tint="-0.499984740745262"/>
        <rFont val="Arial"/>
        <family val="2"/>
      </rPr>
      <t xml:space="preserve">Les 2 autres </t>
    </r>
    <r>
      <rPr>
        <b/>
        <sz val="8"/>
        <color theme="4" tint="-0.499984740745262"/>
        <rFont val="Arial"/>
        <family val="2"/>
      </rPr>
      <t xml:space="preserve">:  Innovation de procédé et d'organisation &amp; Innovation en faveur des PME </t>
    </r>
  </si>
  <si>
    <r>
      <t xml:space="preserve">Budget prévisionnel de l'opération </t>
    </r>
    <r>
      <rPr>
        <b/>
        <i/>
        <sz val="12"/>
        <color rgb="FFFF0000"/>
        <rFont val="Arial"/>
        <family val="2"/>
      </rPr>
      <t>(obligatoire)</t>
    </r>
  </si>
  <si>
    <t>HTR = Hors Taxes Récupérables :</t>
  </si>
  <si>
    <r>
      <t xml:space="preserve">Les dépenses équipement et autres dépense de fonctionnement doivent être présentées </t>
    </r>
    <r>
      <rPr>
        <b/>
        <i/>
        <sz val="10"/>
        <color rgb="FF002060"/>
        <rFont val="Arial"/>
        <family val="2"/>
      </rPr>
      <t>HTR (Hors taxes récupérables)</t>
    </r>
    <r>
      <rPr>
        <i/>
        <sz val="10"/>
        <color rgb="FF002060"/>
        <rFont val="Arial"/>
        <family val="2"/>
      </rPr>
      <t xml:space="preserve">, c’est-à-dire : 
</t>
    </r>
    <r>
      <rPr>
        <b/>
        <i/>
        <sz val="10"/>
        <color rgb="FF002060"/>
        <rFont val="Arial"/>
        <family val="2"/>
      </rPr>
      <t xml:space="preserve">Coûts de l’opération déduits de la taxe récupérable directement (TVA) ou indirectement (FCTVA). </t>
    </r>
    <r>
      <rPr>
        <i/>
        <sz val="10"/>
        <color rgb="FF002060"/>
        <rFont val="Arial"/>
        <family val="2"/>
      </rPr>
      <t xml:space="preserve">
En conséquence, la part de TVA non récupérable sur ces dépenses pour les partenaires assujettis ou partiellement assujettis à la TVA constitue une dépense éligible. </t>
    </r>
  </si>
  <si>
    <t xml:space="preserve">Dépenses directes de personnel (salaires chargés non environnés) : </t>
  </si>
  <si>
    <r>
      <rPr>
        <b/>
        <sz val="10"/>
        <rFont val="Arial"/>
        <family val="2"/>
      </rPr>
      <t xml:space="preserve">Coûts des salaires et charges salariales et patronales </t>
    </r>
    <r>
      <rPr>
        <sz val="10"/>
        <rFont val="Arial"/>
        <family val="2"/>
      </rPr>
      <t xml:space="preserve">(compris éventuels impôts et taxes directement proportionnels aux salaires versés) des personnes intervenant directement dans la réalisation des objectifs de l'opération, proportionnellement à la part de leur activité mesurée en jours, en mois ou en ETPT. Ces coûts peuvent être basés sur des coûts standards moyens définis dans le cadre d'une comptabilité analytique contrôlable, certifiée par un tiers (comptable public, commissaire aux comptes ou expert comptable indépendant), sous réserve que le coût salarial ainsi appliqué aux employés mobilisés ne s'écarte pas de plus de 10% du coût direct réel. </t>
    </r>
  </si>
  <si>
    <r>
      <t xml:space="preserve">Ne doivent être indiquées </t>
    </r>
    <r>
      <rPr>
        <b/>
        <sz val="10"/>
        <rFont val="Arial"/>
        <family val="2"/>
      </rPr>
      <t>que les dépenses des personnels payés par le bénéficiaire</t>
    </r>
    <r>
      <rPr>
        <sz val="10"/>
        <rFont val="Arial"/>
        <family val="2"/>
      </rPr>
      <t xml:space="preserve"> (pour la sous-traitance, voir la rubrique " Autres dépenses de fonctionnement"). 
Pour toutes les catégories de personnels statutaires ou non statutaires de la fonction publique, ou salariés des entités privées, il est demandé d'indiquer les qualifications, </t>
    </r>
    <r>
      <rPr>
        <b/>
        <sz val="10"/>
        <rFont val="Arial"/>
        <family val="2"/>
      </rPr>
      <t>coûts mensuels chargés non environnés (salaires+charges salariales et patronales)</t>
    </r>
    <r>
      <rPr>
        <sz val="10"/>
        <rFont val="Arial"/>
        <family val="2"/>
      </rPr>
      <t xml:space="preserve"> et quantités par unités de temps.
</t>
    </r>
    <r>
      <rPr>
        <b/>
        <sz val="10"/>
        <rFont val="Arial"/>
        <family val="2"/>
      </rPr>
      <t>Les dépenses de personnel statutaire de la fonction publique</t>
    </r>
    <r>
      <rPr>
        <sz val="10"/>
        <rFont val="Arial"/>
        <family val="2"/>
      </rPr>
      <t xml:space="preserve"> (Etat, Territoriale, Hospitalière)</t>
    </r>
    <r>
      <rPr>
        <b/>
        <sz val="10"/>
        <rFont val="Arial"/>
        <family val="2"/>
      </rPr>
      <t xml:space="preserve"> ne sont pas éligibles</t>
    </r>
    <r>
      <rPr>
        <sz val="10"/>
        <rFont val="Arial"/>
        <family val="2"/>
      </rPr>
      <t>, mais doivent apparaître dans le coût total de l'opération. Celles non statutaire (</t>
    </r>
    <r>
      <rPr>
        <b/>
        <sz val="10"/>
        <rFont val="Arial"/>
        <family val="2"/>
      </rPr>
      <t>thésards, stagiaires...</t>
    </r>
    <r>
      <rPr>
        <sz val="10"/>
        <rFont val="Arial"/>
        <family val="2"/>
      </rPr>
      <t xml:space="preserve">) sont éligibles. </t>
    </r>
  </si>
  <si>
    <r>
      <rPr>
        <b/>
        <u/>
        <sz val="10"/>
        <color rgb="FF002060"/>
        <rFont val="Arial"/>
        <family val="2"/>
      </rPr>
      <t xml:space="preserve">Précisions sur stagiaires </t>
    </r>
    <r>
      <rPr>
        <sz val="10"/>
        <rFont val="Arial"/>
        <family val="2"/>
      </rPr>
      <t xml:space="preserve">: </t>
    </r>
  </si>
  <si>
    <r>
      <rPr>
        <sz val="10"/>
        <rFont val="Calibri"/>
        <family val="2"/>
      </rPr>
      <t>*</t>
    </r>
    <r>
      <rPr>
        <sz val="10"/>
        <rFont val="Arial"/>
        <family val="2"/>
      </rPr>
      <t xml:space="preserve">Recrutement d'un fonctionnaire stagiaire dans l'attente d'un titularisation ► dépense non éligible                                                          </t>
    </r>
    <r>
      <rPr>
        <sz val="10"/>
        <rFont val="Calibri"/>
        <family val="2"/>
      </rPr>
      <t>*</t>
    </r>
    <r>
      <rPr>
        <sz val="10"/>
        <rFont val="Arial"/>
        <family val="2"/>
      </rPr>
      <t xml:space="preserve">Recrutement d'un étudiant stagiaire ► dépense éligible </t>
    </r>
  </si>
  <si>
    <t>Autres dépenses de fonctionnement HTR (Hors TVA Récupérable auprès du Trésor Public)</t>
  </si>
  <si>
    <r>
      <rPr>
        <b/>
        <sz val="10"/>
        <color theme="8" tint="-0.499984740745262"/>
        <rFont val="Arial"/>
        <family val="2"/>
      </rPr>
      <t xml:space="preserve">Dotation aux amortissement (comptes de charge de classe 6) </t>
    </r>
    <r>
      <rPr>
        <sz val="10"/>
        <rFont val="Arial"/>
        <family val="2"/>
      </rPr>
      <t>:   
Plusieurs cas se présentent pour les équipements : 
1)Si matériel acquis avant le projet  et complètement amorti  ►aucune dépense éligible
2) Si matériel acquis avant le projet mais non complètement amorti et utilisé dans le cadre du projet 
     ►les dépenses d'amortissement liées à la durée du projet sont éligibles. 
       (Durée du projet en mois / Durée d'amortissement) x % utilisation pour le projet
3) Si matériel acquis pendant la période de validité du projet mais pas complètement amorti sur la durée du projet (au-delà du projet) : 
    ► Durée entre l’acquisition (mise en service) de l’équipement et la fin du projet / Durée d'amortissement) x % utilisation pour le projet</t>
    </r>
  </si>
  <si>
    <t>Dépenses d'équipements / investissements HTR (Hors TVA Récupérable auprès du Trésor Public)</t>
  </si>
  <si>
    <r>
      <rPr>
        <b/>
        <sz val="10"/>
        <color rgb="FF002060"/>
        <rFont val="Arial"/>
        <family val="2"/>
      </rPr>
      <t>Dépenses d'équipement (comptes d'immobilisation de classe 2) :</t>
    </r>
    <r>
      <rPr>
        <sz val="10"/>
        <color rgb="FF002060"/>
        <rFont val="Arial"/>
        <family val="2"/>
      </rPr>
      <t xml:space="preserve"> </t>
    </r>
    <r>
      <rPr>
        <sz val="10"/>
        <rFont val="Arial"/>
        <family val="2"/>
      </rPr>
      <t xml:space="preserve">
Les partenaires du projet devront passer en EQUIPEMENT que les matériels nécessaires à la réalisation du projet et acquis pendant la période de validité de la convention </t>
    </r>
    <r>
      <rPr>
        <u/>
        <sz val="10"/>
        <rFont val="Arial"/>
        <family val="2"/>
      </rPr>
      <t>mais à condition qu'ils soient totalement amortis sur la durée du projet</t>
    </r>
    <r>
      <rPr>
        <sz val="10"/>
        <rFont val="Arial"/>
        <family val="2"/>
      </rPr>
      <t xml:space="preserve">. Le partenaire mettra la quote-part  d'utilisation au projet uniquement si l'équipement est utilisé pour un autre projet . S'il n'est pas utilisé pour un autre projet il mettra 100 %. 
</t>
    </r>
  </si>
  <si>
    <t>Charges connexes (coûts indirects : frais généraux, frais de structure)</t>
  </si>
  <si>
    <r>
      <t>Le montant éligible affecté à cette ligne de dépense est</t>
    </r>
    <r>
      <rPr>
        <b/>
        <sz val="10"/>
        <rFont val="Arial"/>
        <family val="2"/>
      </rPr>
      <t xml:space="preserve"> soit forfaitaire, soit réel</t>
    </r>
    <r>
      <rPr>
        <sz val="10"/>
        <rFont val="Arial"/>
        <family val="2"/>
      </rPr>
      <t>. Le choix se fait par le menu déroulant.</t>
    </r>
  </si>
  <si>
    <r>
      <t xml:space="preserve">Dans le cas d'un forfait spécifique aux charges connexes, celui-ci est </t>
    </r>
    <r>
      <rPr>
        <b/>
        <sz val="10"/>
        <rFont val="Arial"/>
        <family val="2"/>
      </rPr>
      <t>plafonné à 20% des coûts directs totaux</t>
    </r>
    <r>
      <rPr>
        <sz val="10"/>
        <rFont val="Arial"/>
        <family val="2"/>
      </rPr>
      <t xml:space="preserve"> de l’opération et n'ont pas à être justifiées par le bénéficiaire. 
Le taux forfaitaire de 20% peut être ajusté à la baisse si les charges connexes prévisionnelles intégrées sont inférieures à ce taux. Ce taux est ensuite fixé contractuellement et ne peut varier. </t>
    </r>
  </si>
  <si>
    <r>
      <rPr>
        <b/>
        <i/>
        <u/>
        <sz val="10"/>
        <color rgb="FFFF0000"/>
        <rFont val="Arial"/>
        <family val="2"/>
      </rPr>
      <t>Exceptionnel</t>
    </r>
    <r>
      <rPr>
        <b/>
        <i/>
        <sz val="10"/>
        <color rgb="FFFF0000"/>
        <rFont val="Arial"/>
        <family val="2"/>
      </rPr>
      <t xml:space="preserve"> </t>
    </r>
    <r>
      <rPr>
        <i/>
        <sz val="10"/>
        <rFont val="Arial"/>
        <family val="2"/>
      </rPr>
      <t xml:space="preserve">: Dans le cas d'un calcul </t>
    </r>
    <r>
      <rPr>
        <b/>
        <i/>
        <sz val="10"/>
        <rFont val="Arial"/>
        <family val="2"/>
      </rPr>
      <t xml:space="preserve">sur la base de frais réels, </t>
    </r>
    <r>
      <rPr>
        <i/>
        <sz val="10"/>
        <rFont val="Arial"/>
        <family val="2"/>
      </rPr>
      <t xml:space="preserve">elles devront faire l'objet d'un </t>
    </r>
    <r>
      <rPr>
        <b/>
        <i/>
        <sz val="10"/>
        <rFont val="Arial"/>
        <family val="2"/>
      </rPr>
      <t xml:space="preserve">certificat de contrôle </t>
    </r>
    <r>
      <rPr>
        <i/>
        <sz val="10"/>
        <rFont val="Arial"/>
        <family val="2"/>
      </rPr>
      <t xml:space="preserve">signé par un commissaire aux comptes, comptable public ou expert comptable indépendant </t>
    </r>
    <r>
      <rPr>
        <b/>
        <i/>
        <sz val="10"/>
        <rFont val="Arial"/>
        <family val="2"/>
      </rPr>
      <t>lors de chaque demande de paiement faisant apparaître cette ligne de dépense</t>
    </r>
    <r>
      <rPr>
        <i/>
        <sz val="10"/>
        <rFont val="Arial"/>
        <family val="2"/>
      </rPr>
      <t xml:space="preserve">.
</t>
    </r>
  </si>
  <si>
    <t>Intensité des aides maximums pour cette opération :</t>
  </si>
  <si>
    <t xml:space="preserve">( intensité des aides maximums de l'Ademe autorisée par son conseil d'administration) </t>
  </si>
  <si>
    <r>
      <t xml:space="preserve">Montant de l'aide financière sollicitée à l'ADEME, nécessaire à la réalisation de l'opération : </t>
    </r>
    <r>
      <rPr>
        <b/>
        <i/>
        <sz val="11"/>
        <color rgb="FFFF0000"/>
        <rFont val="Arial"/>
        <family val="2"/>
      </rPr>
      <t>(obligatoire)</t>
    </r>
    <r>
      <rPr>
        <b/>
        <i/>
        <sz val="11"/>
        <color theme="3" tint="0.39997558519241921"/>
        <rFont val="Arial"/>
        <family val="2"/>
      </rPr>
      <t xml:space="preserve"> </t>
    </r>
    <r>
      <rPr>
        <b/>
        <sz val="11"/>
        <color theme="3" tint="0.39997558519241921"/>
        <rFont val="Arial"/>
        <family val="2"/>
      </rPr>
      <t xml:space="preserve">: </t>
    </r>
  </si>
  <si>
    <r>
      <t xml:space="preserve">Plan de financement </t>
    </r>
    <r>
      <rPr>
        <b/>
        <i/>
        <sz val="12"/>
        <color rgb="FFFF0000"/>
        <rFont val="Arial"/>
        <family val="2"/>
      </rPr>
      <t xml:space="preserve">(obligatoire) </t>
    </r>
    <r>
      <rPr>
        <b/>
        <sz val="16"/>
        <color theme="0"/>
        <rFont val="Arial"/>
        <family val="2"/>
      </rPr>
      <t>:</t>
    </r>
  </si>
  <si>
    <t>https://agirpourlatransition.ademe.fr/</t>
  </si>
  <si>
    <r>
      <rPr>
        <b/>
        <sz val="10"/>
        <color rgb="FFFF0000"/>
        <rFont val="Arial"/>
        <family val="2"/>
      </rPr>
      <t xml:space="preserve">Obligatoire: </t>
    </r>
    <r>
      <rPr>
        <sz val="10"/>
        <rFont val="Arial"/>
        <family val="2"/>
      </rPr>
      <t>La synthèse en bas de votre volet financier vous permet de sélectionner les dépenses (sans détails) sur la plateforme informatique . En précision bien indiquer la catégorie de recherche sur chaque ligne ( recherche industrielle ou recherche en connaissance nouvelle ou développement expérimental ....)</t>
    </r>
  </si>
  <si>
    <t>notice</t>
  </si>
  <si>
    <t>Si vous avez le moindre doute, n'ésitez pas à consulter la</t>
  </si>
  <si>
    <t>Nom du projet (acronyme) :</t>
  </si>
  <si>
    <t>Le plan de financement vous permet de vérifier que le cumul des aides publiques est respecté, suivant les taux maximum suivants :</t>
  </si>
  <si>
    <t>Bénéficiaires dans le cadre d'une activité économique</t>
  </si>
  <si>
    <t>Bénéficiaires dans le cadre d'une activité non économique</t>
  </si>
  <si>
    <t>Petite entreprise</t>
  </si>
  <si>
    <t>Moyenne entreprise</t>
  </si>
  <si>
    <t>Grande entreprise</t>
  </si>
  <si>
    <t>Aide au remplissage des coûts sur votre espace web AGIR</t>
  </si>
  <si>
    <r>
      <t xml:space="preserve">le montant à indiquer est le montant de l'aide Ademe </t>
    </r>
    <r>
      <rPr>
        <b/>
        <u/>
        <sz val="11"/>
        <rFont val="Arial"/>
        <family val="2"/>
      </rPr>
      <t>nécessaire</t>
    </r>
    <r>
      <rPr>
        <b/>
        <sz val="11"/>
        <rFont val="Arial"/>
        <family val="2"/>
      </rPr>
      <t xml:space="preserve"> à la réalisation du projet </t>
    </r>
  </si>
  <si>
    <r>
      <t xml:space="preserve"> intensités maximums </t>
    </r>
    <r>
      <rPr>
        <b/>
        <u/>
        <sz val="9"/>
        <rFont val="Arial"/>
        <family val="2"/>
      </rPr>
      <t>des aides publiques</t>
    </r>
    <r>
      <rPr>
        <b/>
        <sz val="9"/>
        <rFont val="Arial"/>
        <family val="2"/>
      </rPr>
      <t xml:space="preserve"> selon la règle du cumul des aides publiques </t>
    </r>
  </si>
  <si>
    <r>
      <t xml:space="preserve">Intensité maximum de </t>
    </r>
    <r>
      <rPr>
        <b/>
        <u/>
        <sz val="9"/>
        <rFont val="Arial"/>
        <family val="2"/>
      </rPr>
      <t>l'aide de l'ADEME</t>
    </r>
  </si>
  <si>
    <t>Charges connexes réelles (à justifier)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</si>
</sst>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0.00\ &quot;€&quot;;;@"/>
    <numFmt numFmtId="165" formatCode="#,##0.00\ &quot;€&quot;"/>
  </numFmts>
  <fonts count="8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8"/>
      <color theme="0" tint="-0.499984740745262"/>
      <name val="Arial"/>
      <family val="2"/>
    </font>
    <font>
      <u/>
      <sz val="11"/>
      <color theme="10"/>
      <name val="Calibri"/>
      <family val="2"/>
      <scheme val="minor"/>
    </font>
    <font>
      <b/>
      <sz val="18"/>
      <color theme="0"/>
      <name val="Arial"/>
      <family val="2"/>
    </font>
    <font>
      <sz val="11"/>
      <color theme="1"/>
      <name val="Arial"/>
      <family val="2"/>
    </font>
    <font>
      <b/>
      <sz val="11"/>
      <color theme="1"/>
      <name val="Arial"/>
      <family val="2"/>
    </font>
    <font>
      <u/>
      <sz val="11"/>
      <color theme="10"/>
      <name val="Arial"/>
      <family val="2"/>
    </font>
    <font>
      <sz val="11"/>
      <name val="Arial"/>
      <family val="2"/>
    </font>
    <font>
      <sz val="12"/>
      <color theme="1"/>
      <name val="Arial"/>
      <family val="2"/>
    </font>
    <font>
      <b/>
      <sz val="11"/>
      <name val="Arial"/>
      <family val="2"/>
    </font>
    <font>
      <sz val="11"/>
      <color rgb="FFFF0000"/>
      <name val="Arial"/>
      <family val="2"/>
    </font>
    <font>
      <i/>
      <sz val="11"/>
      <color theme="1"/>
      <name val="Arial"/>
      <family val="2"/>
    </font>
    <font>
      <sz val="11"/>
      <color theme="0"/>
      <name val="Arial"/>
      <family val="2"/>
    </font>
    <font>
      <b/>
      <sz val="16"/>
      <color theme="8" tint="-0.499984740745262"/>
      <name val="Arial"/>
      <family val="2"/>
    </font>
    <font>
      <b/>
      <sz val="24"/>
      <color theme="0"/>
      <name val="Arial"/>
      <family val="2"/>
    </font>
    <font>
      <sz val="24"/>
      <color theme="0"/>
      <name val="Arial"/>
      <family val="2"/>
    </font>
    <font>
      <b/>
      <sz val="12"/>
      <color theme="1"/>
      <name val="Arial"/>
      <family val="2"/>
    </font>
    <font>
      <b/>
      <sz val="20"/>
      <color rgb="FFFF0000"/>
      <name val="Arial"/>
      <family val="2"/>
    </font>
    <font>
      <sz val="20"/>
      <color theme="1"/>
      <name val="Arial"/>
      <family val="2"/>
    </font>
    <font>
      <sz val="20"/>
      <color rgb="FFFF0000"/>
      <name val="Arial"/>
      <family val="2"/>
    </font>
    <font>
      <i/>
      <sz val="11"/>
      <color theme="0" tint="-0.499984740745262"/>
      <name val="Arial"/>
      <family val="2"/>
    </font>
    <font>
      <sz val="8"/>
      <name val="Calibri"/>
      <family val="2"/>
      <scheme val="minor"/>
    </font>
    <font>
      <b/>
      <u/>
      <sz val="12"/>
      <color theme="1"/>
      <name val="Arial"/>
      <family val="2"/>
    </font>
    <font>
      <b/>
      <u/>
      <sz val="11"/>
      <color theme="10"/>
      <name val="Calibri"/>
      <family val="2"/>
      <scheme val="minor"/>
    </font>
    <font>
      <b/>
      <sz val="11"/>
      <color theme="0" tint="-0.499984740745262"/>
      <name val="Arial"/>
      <family val="2"/>
    </font>
    <font>
      <sz val="11"/>
      <color theme="0" tint="-0.499984740745262"/>
      <name val="Arial"/>
      <family val="2"/>
    </font>
    <font>
      <sz val="10"/>
      <name val="Arial"/>
      <family val="2"/>
    </font>
    <font>
      <b/>
      <sz val="16"/>
      <color theme="0"/>
      <name val="Arial Black"/>
      <family val="2"/>
    </font>
    <font>
      <b/>
      <sz val="16"/>
      <color theme="0"/>
      <name val="Arial"/>
      <family val="2"/>
    </font>
    <font>
      <sz val="16"/>
      <color theme="1"/>
      <name val="Calibri"/>
      <family val="2"/>
      <scheme val="minor"/>
    </font>
    <font>
      <b/>
      <sz val="12"/>
      <color rgb="FF002060"/>
      <name val="Arial"/>
      <family val="2"/>
    </font>
    <font>
      <sz val="12"/>
      <color rgb="FF002060"/>
      <name val="Calibri"/>
      <family val="2"/>
      <scheme val="minor"/>
    </font>
    <font>
      <sz val="12"/>
      <name val="Arial"/>
      <family val="2"/>
    </font>
    <font>
      <b/>
      <sz val="11"/>
      <color theme="3" tint="0.39997558519241921"/>
      <name val="Arial"/>
      <family val="2"/>
    </font>
    <font>
      <b/>
      <i/>
      <sz val="10"/>
      <color rgb="FFFF0000"/>
      <name val="Arial"/>
      <family val="2"/>
    </font>
    <font>
      <b/>
      <sz val="11"/>
      <color rgb="FFFF0000"/>
      <name val="Arial"/>
      <family val="2"/>
    </font>
    <font>
      <sz val="11"/>
      <color theme="3" tint="0.39997558519241921"/>
      <name val="Calibri"/>
      <family val="2"/>
      <scheme val="minor"/>
    </font>
    <font>
      <sz val="9"/>
      <color rgb="FF000000"/>
      <name val="Calibri"/>
      <family val="2"/>
      <scheme val="minor"/>
    </font>
    <font>
      <b/>
      <u/>
      <sz val="9"/>
      <color rgb="FF000000"/>
      <name val="Calibri"/>
      <family val="2"/>
      <scheme val="minor"/>
    </font>
    <font>
      <u/>
      <sz val="9"/>
      <color rgb="FF000000"/>
      <name val="Calibri"/>
      <family val="2"/>
      <scheme val="minor"/>
    </font>
    <font>
      <i/>
      <u/>
      <sz val="9"/>
      <color rgb="FF000000"/>
      <name val="Calibri"/>
      <family val="2"/>
      <scheme val="minor"/>
    </font>
    <font>
      <sz val="9"/>
      <color theme="1"/>
      <name val="Calibri"/>
      <family val="2"/>
      <scheme val="minor"/>
    </font>
    <font>
      <u/>
      <sz val="9"/>
      <color theme="10"/>
      <name val="Calibri"/>
      <family val="2"/>
      <scheme val="minor"/>
    </font>
    <font>
      <b/>
      <u/>
      <sz val="10"/>
      <name val="Calibri"/>
      <family val="2"/>
      <scheme val="minor"/>
    </font>
    <font>
      <sz val="10"/>
      <color theme="1"/>
      <name val="Calibri"/>
      <family val="2"/>
      <scheme val="minor"/>
    </font>
    <font>
      <b/>
      <u/>
      <sz val="11"/>
      <color theme="3" tint="0.39997558519241921"/>
      <name val="Arial"/>
      <family val="2"/>
    </font>
    <font>
      <i/>
      <sz val="11"/>
      <name val="Arial"/>
      <family val="2"/>
    </font>
    <font>
      <sz val="9"/>
      <name val="Arial"/>
      <family val="2"/>
    </font>
    <font>
      <b/>
      <u/>
      <sz val="9"/>
      <name val="Arial"/>
      <family val="2"/>
    </font>
    <font>
      <sz val="9"/>
      <name val="Calibri"/>
      <family val="2"/>
      <scheme val="minor"/>
    </font>
    <font>
      <b/>
      <i/>
      <sz val="9"/>
      <color theme="0" tint="-0.499984740745262"/>
      <name val="Arial"/>
      <family val="2"/>
    </font>
    <font>
      <b/>
      <sz val="9"/>
      <color theme="0" tint="-0.499984740745262"/>
      <name val="Arial"/>
      <family val="2"/>
    </font>
    <font>
      <sz val="11"/>
      <color theme="0" tint="-0.499984740745262"/>
      <name val="Calibri"/>
      <family val="2"/>
      <scheme val="minor"/>
    </font>
    <font>
      <sz val="8"/>
      <name val="Arial"/>
      <family val="2"/>
    </font>
    <font>
      <b/>
      <sz val="8"/>
      <color theme="4" tint="-0.499984740745262"/>
      <name val="Arial"/>
      <family val="2"/>
    </font>
    <font>
      <b/>
      <u/>
      <sz val="9"/>
      <color theme="4" tint="-0.499984740745262"/>
      <name val="Arial"/>
      <family val="2"/>
    </font>
    <font>
      <b/>
      <sz val="8"/>
      <color theme="4" tint="-0.499984740745262"/>
      <name val="Calibri"/>
      <family val="2"/>
      <scheme val="minor"/>
    </font>
    <font>
      <b/>
      <u/>
      <sz val="8"/>
      <color theme="4" tint="-0.499984740745262"/>
      <name val="Arial"/>
      <family val="2"/>
    </font>
    <font>
      <b/>
      <u/>
      <sz val="8"/>
      <color theme="4" tint="-0.499984740745262"/>
      <name val="Calibri"/>
      <family val="2"/>
      <scheme val="minor"/>
    </font>
    <font>
      <b/>
      <i/>
      <sz val="12"/>
      <color rgb="FFFF0000"/>
      <name val="Arial"/>
      <family val="2"/>
    </font>
    <font>
      <b/>
      <i/>
      <sz val="10"/>
      <color rgb="FF002060"/>
      <name val="Arial"/>
      <family val="2"/>
    </font>
    <font>
      <i/>
      <sz val="10"/>
      <color rgb="FF002060"/>
      <name val="Arial"/>
      <family val="2"/>
    </font>
    <font>
      <i/>
      <sz val="10"/>
      <color rgb="FF002060"/>
      <name val="Calibri"/>
      <family val="2"/>
      <scheme val="minor"/>
    </font>
    <font>
      <sz val="10"/>
      <color rgb="FF002060"/>
      <name val="Arial"/>
      <family val="2"/>
    </font>
    <font>
      <b/>
      <sz val="10"/>
      <name val="Arial"/>
      <family val="2"/>
    </font>
    <font>
      <b/>
      <u/>
      <sz val="10"/>
      <color rgb="FF002060"/>
      <name val="Arial"/>
      <family val="2"/>
    </font>
    <font>
      <sz val="10"/>
      <name val="Calibri"/>
      <family val="2"/>
    </font>
    <font>
      <b/>
      <sz val="10"/>
      <color theme="8" tint="-0.499984740745262"/>
      <name val="Arial"/>
      <family val="2"/>
    </font>
    <font>
      <sz val="11"/>
      <name val="Calibri"/>
      <family val="2"/>
      <scheme val="minor"/>
    </font>
    <font>
      <b/>
      <sz val="10"/>
      <color rgb="FF002060"/>
      <name val="Arial"/>
      <family val="2"/>
    </font>
    <font>
      <u/>
      <sz val="10"/>
      <name val="Arial"/>
      <family val="2"/>
    </font>
    <font>
      <i/>
      <sz val="10"/>
      <name val="Arial"/>
      <family val="2"/>
    </font>
    <font>
      <b/>
      <i/>
      <u/>
      <sz val="10"/>
      <color rgb="FFFF0000"/>
      <name val="Arial"/>
      <family val="2"/>
    </font>
    <font>
      <b/>
      <i/>
      <sz val="10"/>
      <name val="Arial"/>
      <family val="2"/>
    </font>
    <font>
      <b/>
      <sz val="9"/>
      <name val="Arial"/>
      <family val="2"/>
    </font>
    <font>
      <b/>
      <i/>
      <sz val="11"/>
      <color rgb="FFFF0000"/>
      <name val="Arial"/>
      <family val="2"/>
    </font>
    <font>
      <b/>
      <i/>
      <sz val="11"/>
      <color theme="3" tint="0.39997558519241921"/>
      <name val="Arial"/>
      <family val="2"/>
    </font>
    <font>
      <b/>
      <u/>
      <sz val="11"/>
      <name val="Arial"/>
      <family val="2"/>
    </font>
    <font>
      <b/>
      <sz val="14"/>
      <color theme="0"/>
      <name val="Arial"/>
      <family val="2"/>
    </font>
    <font>
      <b/>
      <sz val="10"/>
      <color rgb="FF0070C0"/>
      <name val="Arial"/>
      <family val="2"/>
    </font>
    <font>
      <b/>
      <sz val="11"/>
      <color rgb="FF0070C0"/>
      <name val="Calibri"/>
      <family val="2"/>
      <scheme val="minor"/>
    </font>
    <font>
      <b/>
      <sz val="10"/>
      <color rgb="FFFF0000"/>
      <name val="Arial"/>
      <family val="2"/>
    </font>
    <font>
      <b/>
      <sz val="12"/>
      <color rgb="FFFF0000"/>
      <name val="Calibri"/>
      <family val="2"/>
      <scheme val="minor"/>
    </font>
    <font>
      <b/>
      <u/>
      <sz val="12"/>
      <color rgb="FF0070C0"/>
      <name val="Calibri"/>
      <family val="2"/>
      <scheme val="minor"/>
    </font>
    <font>
      <b/>
      <sz val="11"/>
      <color rgb="FF7030A0"/>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rgb="FF339966"/>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lightUp">
        <bgColor theme="0" tint="-4.9989318521683403E-2"/>
      </patternFill>
    </fill>
    <fill>
      <patternFill patternType="lightUp">
        <bgColor theme="7" tint="0.79998168889431442"/>
      </patternFill>
    </fill>
    <fill>
      <patternFill patternType="lightUp"/>
    </fill>
    <fill>
      <patternFill patternType="lightUp">
        <bgColor theme="9" tint="0.79998168889431442"/>
      </patternFill>
    </fill>
    <fill>
      <patternFill patternType="solid">
        <fgColor theme="4"/>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3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29" fillId="0" borderId="0"/>
  </cellStyleXfs>
  <cellXfs count="321">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17" fillId="4" borderId="0" xfId="0" applyFont="1" applyFill="1" applyAlignment="1">
      <alignment horizontal="centerContinuous" vertical="center"/>
    </xf>
    <xf numFmtId="0" fontId="18" fillId="4" borderId="0" xfId="0" applyFont="1" applyFill="1" applyAlignment="1">
      <alignment horizontal="centerContinuous" vertical="center"/>
    </xf>
    <xf numFmtId="0" fontId="6" fillId="3" borderId="0" xfId="0" applyFont="1" applyFill="1" applyAlignment="1">
      <alignment vertical="center"/>
    </xf>
    <xf numFmtId="0" fontId="13" fillId="0" borderId="0" xfId="0" applyFont="1" applyAlignment="1" applyProtection="1">
      <alignment horizontal="center" vertical="center"/>
      <protection locked="0"/>
    </xf>
    <xf numFmtId="0" fontId="7" fillId="0" borderId="0" xfId="0" applyFont="1" applyAlignment="1">
      <alignment vertical="center" wrapText="1"/>
    </xf>
    <xf numFmtId="0" fontId="7" fillId="0" borderId="1" xfId="0" applyFont="1" applyBorder="1" applyAlignment="1">
      <alignment vertical="center" wrapText="1"/>
    </xf>
    <xf numFmtId="0" fontId="15" fillId="0" borderId="0" xfId="0" applyFont="1" applyAlignment="1">
      <alignment vertical="center" wrapText="1"/>
    </xf>
    <xf numFmtId="0" fontId="7" fillId="5" borderId="1" xfId="0" applyFont="1" applyFill="1" applyBorder="1" applyAlignment="1" applyProtection="1">
      <alignment horizontal="center" vertical="center" wrapText="1"/>
      <protection locked="0"/>
    </xf>
    <xf numFmtId="14" fontId="4" fillId="0" borderId="0" xfId="0" applyNumberFormat="1" applyFont="1" applyAlignment="1">
      <alignment horizontal="center" vertical="center"/>
    </xf>
    <xf numFmtId="0" fontId="8" fillId="0" borderId="0" xfId="0" applyFont="1" applyAlignment="1">
      <alignment vertical="center"/>
    </xf>
    <xf numFmtId="0" fontId="5" fillId="0" borderId="0" xfId="3" quotePrefix="1" applyFill="1" applyAlignment="1">
      <alignment vertical="center"/>
    </xf>
    <xf numFmtId="0" fontId="5" fillId="0" borderId="0" xfId="3" quotePrefix="1" applyFill="1" applyAlignment="1">
      <alignment vertical="center" wrapText="1"/>
    </xf>
    <xf numFmtId="0" fontId="9" fillId="0" borderId="0" xfId="3" quotePrefix="1" applyFont="1" applyFill="1" applyAlignment="1">
      <alignment vertical="center"/>
    </xf>
    <xf numFmtId="0" fontId="7" fillId="0" borderId="1" xfId="0" applyFont="1" applyBorder="1" applyAlignment="1">
      <alignment vertical="center"/>
    </xf>
    <xf numFmtId="0" fontId="7" fillId="5" borderId="1" xfId="0" applyFont="1" applyFill="1" applyBorder="1" applyAlignment="1" applyProtection="1">
      <alignment horizontal="left" vertical="center"/>
      <protection locked="0"/>
    </xf>
    <xf numFmtId="0" fontId="7" fillId="5" borderId="1" xfId="0" applyFont="1" applyFill="1" applyBorder="1" applyAlignment="1" applyProtection="1">
      <alignment horizontal="center" vertical="center"/>
      <protection locked="0"/>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11" fillId="7" borderId="0" xfId="0" applyFont="1" applyFill="1" applyAlignment="1">
      <alignment vertical="center"/>
    </xf>
    <xf numFmtId="0" fontId="11" fillId="0" borderId="0" xfId="0" applyFont="1" applyAlignment="1">
      <alignment vertical="center"/>
    </xf>
    <xf numFmtId="0" fontId="19" fillId="7"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right" vertical="center"/>
    </xf>
    <xf numFmtId="0" fontId="22" fillId="0" borderId="0" xfId="0" applyFont="1" applyAlignment="1">
      <alignment vertical="center"/>
    </xf>
    <xf numFmtId="0" fontId="7" fillId="5" borderId="18" xfId="0" applyFont="1" applyFill="1" applyBorder="1" applyAlignment="1" applyProtection="1">
      <alignment vertical="center"/>
      <protection locked="0"/>
    </xf>
    <xf numFmtId="0" fontId="7" fillId="5" borderId="19" xfId="0" applyFont="1" applyFill="1" applyBorder="1" applyAlignment="1" applyProtection="1">
      <alignment vertical="center"/>
      <protection locked="0"/>
    </xf>
    <xf numFmtId="0" fontId="7" fillId="0" borderId="20" xfId="0" applyFont="1" applyBorder="1" applyAlignment="1">
      <alignment vertical="center"/>
    </xf>
    <xf numFmtId="0" fontId="8" fillId="2" borderId="15" xfId="0" applyFont="1" applyFill="1" applyBorder="1" applyAlignment="1">
      <alignment vertical="center"/>
    </xf>
    <xf numFmtId="164" fontId="8" fillId="2" borderId="16" xfId="1" applyNumberFormat="1" applyFont="1" applyFill="1" applyBorder="1" applyAlignment="1">
      <alignment vertical="center"/>
    </xf>
    <xf numFmtId="164" fontId="8" fillId="2" borderId="17" xfId="1" applyNumberFormat="1" applyFont="1" applyFill="1" applyBorder="1" applyAlignment="1">
      <alignment vertical="center"/>
    </xf>
    <xf numFmtId="0" fontId="15" fillId="0" borderId="0" xfId="0" applyFont="1" applyAlignment="1">
      <alignment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3" xfId="0" applyFont="1" applyFill="1" applyBorder="1" applyAlignment="1">
      <alignment vertical="center"/>
    </xf>
    <xf numFmtId="0" fontId="8" fillId="2" borderId="4" xfId="0" applyFont="1" applyFill="1" applyBorder="1" applyAlignment="1">
      <alignment vertical="center"/>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8" fillId="8" borderId="15" xfId="0" applyFont="1" applyFill="1" applyBorder="1" applyAlignment="1">
      <alignment vertical="center"/>
    </xf>
    <xf numFmtId="164" fontId="8" fillId="8" borderId="16" xfId="1" applyNumberFormat="1" applyFont="1" applyFill="1" applyBorder="1" applyAlignment="1">
      <alignment vertical="center"/>
    </xf>
    <xf numFmtId="0" fontId="7" fillId="5" borderId="6" xfId="0" applyFont="1" applyFill="1" applyBorder="1" applyAlignment="1" applyProtection="1">
      <alignment vertical="center" wrapText="1"/>
      <protection locked="0"/>
    </xf>
    <xf numFmtId="0" fontId="7" fillId="5" borderId="8" xfId="0" applyFont="1" applyFill="1" applyBorder="1" applyAlignment="1" applyProtection="1">
      <alignment vertical="center" wrapText="1"/>
      <protection locked="0"/>
    </xf>
    <xf numFmtId="2" fontId="7" fillId="8" borderId="6" xfId="0" applyNumberFormat="1" applyFont="1" applyFill="1" applyBorder="1" applyAlignment="1" applyProtection="1">
      <alignment vertical="center" wrapText="1"/>
      <protection locked="0"/>
    </xf>
    <xf numFmtId="164" fontId="7" fillId="8" borderId="7" xfId="1" applyNumberFormat="1" applyFont="1" applyFill="1" applyBorder="1" applyAlignment="1" applyProtection="1">
      <alignment vertical="center" wrapText="1"/>
      <protection locked="0"/>
    </xf>
    <xf numFmtId="164" fontId="7" fillId="5" borderId="7" xfId="1" applyNumberFormat="1" applyFont="1" applyFill="1" applyBorder="1" applyAlignment="1" applyProtection="1">
      <alignment vertical="center" wrapText="1"/>
      <protection locked="0"/>
    </xf>
    <xf numFmtId="164" fontId="7" fillId="5" borderId="8" xfId="1" applyNumberFormat="1" applyFont="1" applyFill="1" applyBorder="1" applyAlignment="1" applyProtection="1">
      <alignment vertical="center" wrapText="1"/>
      <protection locked="0"/>
    </xf>
    <xf numFmtId="164" fontId="7" fillId="0" borderId="7" xfId="1" applyNumberFormat="1" applyFont="1" applyFill="1" applyBorder="1" applyAlignment="1" applyProtection="1">
      <alignment vertical="center" wrapText="1"/>
      <protection locked="0"/>
    </xf>
    <xf numFmtId="164" fontId="7" fillId="0" borderId="8" xfId="1" applyNumberFormat="1" applyFont="1" applyFill="1" applyBorder="1" applyAlignment="1" applyProtection="1">
      <alignment vertical="center" wrapText="1"/>
      <protection locked="0"/>
    </xf>
    <xf numFmtId="2" fontId="7" fillId="9" borderId="6" xfId="0" applyNumberFormat="1" applyFont="1" applyFill="1" applyBorder="1" applyAlignment="1" applyProtection="1">
      <alignment vertical="center" wrapText="1"/>
      <protection locked="0"/>
    </xf>
    <xf numFmtId="164" fontId="7" fillId="9" borderId="7" xfId="1" applyNumberFormat="1" applyFont="1" applyFill="1" applyBorder="1" applyAlignment="1" applyProtection="1">
      <alignment vertical="center" wrapText="1"/>
      <protection locked="0"/>
    </xf>
    <xf numFmtId="0" fontId="7" fillId="5" borderId="12" xfId="0" applyFont="1" applyFill="1" applyBorder="1" applyAlignment="1" applyProtection="1">
      <alignment vertical="center" wrapText="1"/>
      <protection locked="0"/>
    </xf>
    <xf numFmtId="0" fontId="7" fillId="5" borderId="14" xfId="0" applyFont="1" applyFill="1" applyBorder="1" applyAlignment="1" applyProtection="1">
      <alignment vertical="center" wrapText="1"/>
      <protection locked="0"/>
    </xf>
    <xf numFmtId="2" fontId="7" fillId="8" borderId="12" xfId="0" applyNumberFormat="1" applyFont="1" applyFill="1" applyBorder="1" applyAlignment="1" applyProtection="1">
      <alignment vertical="center" wrapText="1"/>
      <protection locked="0"/>
    </xf>
    <xf numFmtId="164" fontId="7" fillId="8" borderId="13" xfId="1" applyNumberFormat="1" applyFont="1" applyFill="1" applyBorder="1" applyAlignment="1" applyProtection="1">
      <alignment vertical="center" wrapText="1"/>
      <protection locked="0"/>
    </xf>
    <xf numFmtId="164" fontId="7" fillId="5" borderId="13" xfId="1" applyNumberFormat="1" applyFont="1" applyFill="1" applyBorder="1" applyAlignment="1" applyProtection="1">
      <alignment vertical="center" wrapText="1"/>
      <protection locked="0"/>
    </xf>
    <xf numFmtId="164" fontId="7" fillId="5" borderId="14" xfId="1" applyNumberFormat="1" applyFont="1" applyFill="1" applyBorder="1" applyAlignment="1" applyProtection="1">
      <alignment vertical="center" wrapText="1"/>
      <protection locked="0"/>
    </xf>
    <xf numFmtId="164" fontId="7" fillId="0" borderId="13" xfId="1" applyNumberFormat="1" applyFont="1" applyFill="1" applyBorder="1" applyAlignment="1" applyProtection="1">
      <alignment vertical="center" wrapText="1"/>
      <protection locked="0"/>
    </xf>
    <xf numFmtId="164" fontId="7" fillId="0" borderId="14" xfId="1" applyNumberFormat="1" applyFont="1" applyFill="1" applyBorder="1" applyAlignment="1" applyProtection="1">
      <alignment vertical="center" wrapText="1"/>
      <protection locked="0"/>
    </xf>
    <xf numFmtId="2" fontId="7" fillId="9" borderId="12" xfId="0" applyNumberFormat="1" applyFont="1" applyFill="1" applyBorder="1" applyAlignment="1" applyProtection="1">
      <alignment vertical="center" wrapText="1"/>
      <protection locked="0"/>
    </xf>
    <xf numFmtId="164" fontId="7" fillId="9" borderId="13" xfId="1" applyNumberFormat="1" applyFont="1" applyFill="1" applyBorder="1" applyAlignment="1" applyProtection="1">
      <alignment vertical="center" wrapText="1"/>
      <protection locked="0"/>
    </xf>
    <xf numFmtId="2" fontId="7" fillId="5" borderId="6" xfId="0" applyNumberFormat="1" applyFont="1" applyFill="1" applyBorder="1" applyAlignment="1" applyProtection="1">
      <alignment vertical="center" wrapText="1"/>
      <protection locked="0"/>
    </xf>
    <xf numFmtId="2" fontId="7" fillId="5" borderId="12" xfId="0" applyNumberFormat="1" applyFont="1" applyFill="1" applyBorder="1" applyAlignment="1" applyProtection="1">
      <alignment vertical="center" wrapText="1"/>
      <protection locked="0"/>
    </xf>
    <xf numFmtId="0" fontId="23" fillId="0" borderId="9" xfId="0" applyFont="1" applyBorder="1" applyAlignment="1" applyProtection="1">
      <alignment vertical="center"/>
      <protection locked="0"/>
    </xf>
    <xf numFmtId="0" fontId="23" fillId="0" borderId="11" xfId="0" applyFont="1" applyBorder="1" applyAlignment="1" applyProtection="1">
      <alignment vertical="center"/>
      <protection locked="0"/>
    </xf>
    <xf numFmtId="2" fontId="23" fillId="0" borderId="9" xfId="0" applyNumberFormat="1" applyFont="1" applyBorder="1" applyAlignment="1" applyProtection="1">
      <alignment vertical="center"/>
      <protection locked="0"/>
    </xf>
    <xf numFmtId="164" fontId="23" fillId="0" borderId="10" xfId="1" applyNumberFormat="1" applyFont="1" applyFill="1" applyBorder="1" applyAlignment="1" applyProtection="1">
      <alignment vertical="center"/>
      <protection locked="0"/>
    </xf>
    <xf numFmtId="164" fontId="23" fillId="0" borderId="11" xfId="1" applyNumberFormat="1" applyFont="1" applyFill="1" applyBorder="1" applyAlignment="1" applyProtection="1">
      <alignment vertical="center"/>
      <protection locked="0"/>
    </xf>
    <xf numFmtId="0" fontId="23" fillId="0" borderId="0" xfId="0" applyFont="1" applyAlignment="1">
      <alignment vertical="center"/>
    </xf>
    <xf numFmtId="2" fontId="23" fillId="8" borderId="9" xfId="0" applyNumberFormat="1" applyFont="1" applyFill="1" applyBorder="1" applyAlignment="1" applyProtection="1">
      <alignment vertical="center"/>
      <protection locked="0"/>
    </xf>
    <xf numFmtId="164" fontId="23" fillId="8" borderId="10" xfId="1" applyNumberFormat="1" applyFont="1" applyFill="1" applyBorder="1" applyAlignment="1" applyProtection="1">
      <alignment vertical="center"/>
      <protection locked="0"/>
    </xf>
    <xf numFmtId="2" fontId="23" fillId="10" borderId="9" xfId="0" applyNumberFormat="1" applyFont="1" applyFill="1" applyBorder="1" applyAlignment="1" applyProtection="1">
      <alignment vertical="center"/>
      <protection locked="0"/>
    </xf>
    <xf numFmtId="164" fontId="23" fillId="10" borderId="10" xfId="1" applyNumberFormat="1" applyFont="1" applyFill="1" applyBorder="1" applyAlignment="1" applyProtection="1">
      <alignment vertical="center"/>
      <protection locked="0"/>
    </xf>
    <xf numFmtId="0" fontId="10" fillId="5" borderId="1" xfId="0" applyFont="1" applyFill="1" applyBorder="1" applyAlignment="1" applyProtection="1">
      <alignment vertical="center"/>
      <protection locked="0"/>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8" fillId="6" borderId="3" xfId="0" applyFont="1" applyFill="1" applyBorder="1" applyAlignment="1">
      <alignment vertical="center"/>
    </xf>
    <xf numFmtId="0" fontId="8" fillId="6" borderId="4" xfId="0" applyFont="1" applyFill="1" applyBorder="1" applyAlignment="1">
      <alignment vertical="center"/>
    </xf>
    <xf numFmtId="0" fontId="8" fillId="6" borderId="1" xfId="0" applyFont="1" applyFill="1" applyBorder="1" applyAlignment="1">
      <alignment vertical="center"/>
    </xf>
    <xf numFmtId="0" fontId="8" fillId="6" borderId="3" xfId="0" applyFont="1" applyFill="1" applyBorder="1" applyAlignment="1">
      <alignment vertical="center" wrapText="1"/>
    </xf>
    <xf numFmtId="0" fontId="8" fillId="6" borderId="4" xfId="0" applyFont="1" applyFill="1" applyBorder="1" applyAlignment="1">
      <alignment vertical="center" wrapText="1"/>
    </xf>
    <xf numFmtId="0" fontId="8" fillId="6" borderId="1" xfId="0" applyFont="1" applyFill="1" applyBorder="1" applyAlignment="1">
      <alignment horizontal="center" vertical="center" wrapText="1"/>
    </xf>
    <xf numFmtId="9" fontId="7" fillId="0" borderId="18" xfId="2" applyFont="1" applyFill="1" applyBorder="1" applyAlignment="1">
      <alignment horizontal="center" vertical="center"/>
    </xf>
    <xf numFmtId="9" fontId="7" fillId="0" borderId="19" xfId="2" applyFont="1" applyFill="1" applyBorder="1" applyAlignment="1">
      <alignment horizontal="center" vertical="center"/>
    </xf>
    <xf numFmtId="9" fontId="7" fillId="0" borderId="20" xfId="2" applyFont="1" applyFill="1" applyBorder="1" applyAlignment="1">
      <alignment horizontal="center" vertical="center"/>
    </xf>
    <xf numFmtId="44" fontId="7" fillId="0" borderId="18" xfId="1" applyFont="1" applyFill="1" applyBorder="1" applyAlignment="1">
      <alignment vertical="center"/>
    </xf>
    <xf numFmtId="44" fontId="7" fillId="0" borderId="19" xfId="1" applyFont="1" applyFill="1" applyBorder="1" applyAlignment="1">
      <alignment vertical="center"/>
    </xf>
    <xf numFmtId="44" fontId="7" fillId="0" borderId="20" xfId="1" applyFont="1" applyFill="1" applyBorder="1" applyAlignment="1">
      <alignment vertical="center"/>
    </xf>
    <xf numFmtId="44" fontId="8" fillId="6" borderId="1" xfId="1" applyFont="1" applyFill="1" applyBorder="1" applyAlignment="1">
      <alignment vertical="center"/>
    </xf>
    <xf numFmtId="0" fontId="19" fillId="0" borderId="0" xfId="0" applyFont="1" applyAlignment="1">
      <alignment vertical="center"/>
    </xf>
    <xf numFmtId="0" fontId="23" fillId="0" borderId="19" xfId="0" applyFont="1" applyBorder="1" applyAlignment="1" applyProtection="1">
      <alignment vertical="center"/>
      <protection locked="0"/>
    </xf>
    <xf numFmtId="0" fontId="23" fillId="0" borderId="19" xfId="0" applyFont="1" applyBorder="1" applyAlignment="1">
      <alignment vertical="center"/>
    </xf>
    <xf numFmtId="0" fontId="8" fillId="2" borderId="20" xfId="0" applyFont="1" applyFill="1" applyBorder="1" applyAlignment="1">
      <alignment vertical="center"/>
    </xf>
    <xf numFmtId="0" fontId="7" fillId="11" borderId="9"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8" fillId="11" borderId="15" xfId="0" applyFont="1" applyFill="1" applyBorder="1" applyAlignment="1">
      <alignment vertical="center"/>
    </xf>
    <xf numFmtId="164" fontId="8" fillId="11" borderId="16" xfId="1" applyNumberFormat="1" applyFont="1" applyFill="1" applyBorder="1" applyAlignment="1">
      <alignment vertical="center"/>
    </xf>
    <xf numFmtId="164" fontId="8" fillId="6" borderId="16" xfId="1" applyNumberFormat="1" applyFont="1" applyFill="1" applyBorder="1" applyAlignment="1">
      <alignment vertical="center"/>
    </xf>
    <xf numFmtId="164" fontId="8" fillId="6" borderId="17" xfId="1" applyNumberFormat="1" applyFont="1" applyFill="1" applyBorder="1" applyAlignment="1">
      <alignment vertical="center"/>
    </xf>
    <xf numFmtId="0" fontId="8" fillId="6" borderId="1" xfId="0" applyFont="1" applyFill="1" applyBorder="1" applyAlignment="1">
      <alignment vertical="center" wrapText="1"/>
    </xf>
    <xf numFmtId="44" fontId="15" fillId="0" borderId="0" xfId="0" applyNumberFormat="1" applyFont="1" applyAlignment="1">
      <alignment vertical="center"/>
    </xf>
    <xf numFmtId="0" fontId="5" fillId="0" borderId="0" xfId="3" applyFill="1" applyAlignment="1">
      <alignment vertical="center"/>
    </xf>
    <xf numFmtId="0" fontId="0" fillId="0" borderId="0" xfId="0" applyAlignment="1">
      <alignment vertical="center"/>
    </xf>
    <xf numFmtId="0" fontId="0" fillId="0" borderId="0" xfId="0" applyAlignment="1">
      <alignment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44" fontId="0" fillId="0" borderId="6" xfId="1" applyFont="1" applyBorder="1" applyAlignment="1">
      <alignment vertical="center"/>
    </xf>
    <xf numFmtId="44" fontId="0" fillId="0" borderId="8" xfId="1" applyFont="1" applyBorder="1" applyAlignment="1">
      <alignment vertical="center"/>
    </xf>
    <xf numFmtId="44" fontId="0" fillId="0" borderId="12" xfId="1" applyFont="1" applyBorder="1" applyAlignment="1">
      <alignment vertical="center"/>
    </xf>
    <xf numFmtId="44" fontId="0" fillId="0" borderId="14" xfId="1" applyFont="1" applyBorder="1" applyAlignment="1">
      <alignment vertical="center"/>
    </xf>
    <xf numFmtId="44" fontId="0" fillId="0" borderId="9" xfId="1" applyFont="1" applyBorder="1" applyAlignment="1">
      <alignment vertical="center"/>
    </xf>
    <xf numFmtId="44" fontId="0" fillId="0" borderId="11" xfId="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4" fontId="2" fillId="2" borderId="6" xfId="1" applyFont="1" applyFill="1" applyBorder="1" applyAlignment="1">
      <alignment vertical="center"/>
    </xf>
    <xf numFmtId="44" fontId="2" fillId="2" borderId="8" xfId="1" applyFont="1" applyFill="1" applyBorder="1" applyAlignment="1">
      <alignment vertical="center"/>
    </xf>
    <xf numFmtId="44" fontId="2" fillId="2" borderId="12" xfId="1" applyFont="1" applyFill="1" applyBorder="1" applyAlignment="1">
      <alignment vertical="center"/>
    </xf>
    <xf numFmtId="44" fontId="2" fillId="2" borderId="14" xfId="1" applyFont="1" applyFill="1" applyBorder="1" applyAlignment="1">
      <alignment vertical="center"/>
    </xf>
    <xf numFmtId="44" fontId="2" fillId="2" borderId="9" xfId="1" applyFont="1" applyFill="1" applyBorder="1" applyAlignment="1">
      <alignment vertical="center"/>
    </xf>
    <xf numFmtId="44" fontId="2" fillId="2" borderId="11" xfId="1" applyFont="1" applyFill="1" applyBorder="1" applyAlignment="1">
      <alignment vertical="center"/>
    </xf>
    <xf numFmtId="0" fontId="2" fillId="6" borderId="1" xfId="0" applyFont="1" applyFill="1" applyBorder="1" applyAlignment="1">
      <alignment vertical="center"/>
    </xf>
    <xf numFmtId="44" fontId="2" fillId="6" borderId="15" xfId="1" applyFont="1" applyFill="1" applyBorder="1" applyAlignment="1">
      <alignment vertical="center"/>
    </xf>
    <xf numFmtId="44" fontId="2" fillId="6" borderId="17" xfId="1" applyFont="1" applyFill="1" applyBorder="1" applyAlignment="1">
      <alignment vertical="center"/>
    </xf>
    <xf numFmtId="0" fontId="26" fillId="0" borderId="0" xfId="3" quotePrefix="1" applyFont="1" applyFill="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2" fillId="6" borderId="3" xfId="0" applyFont="1" applyFill="1" applyBorder="1" applyAlignment="1">
      <alignment vertical="center"/>
    </xf>
    <xf numFmtId="10" fontId="0" fillId="0" borderId="8" xfId="2" applyNumberFormat="1" applyFont="1" applyBorder="1" applyAlignment="1">
      <alignment vertical="center"/>
    </xf>
    <xf numFmtId="10" fontId="0" fillId="0" borderId="14" xfId="2" applyNumberFormat="1" applyFont="1" applyBorder="1" applyAlignment="1">
      <alignment vertical="center"/>
    </xf>
    <xf numFmtId="10" fontId="0" fillId="0" borderId="11" xfId="2" applyNumberFormat="1" applyFont="1" applyBorder="1" applyAlignment="1">
      <alignment vertical="center"/>
    </xf>
    <xf numFmtId="10" fontId="2" fillId="2" borderId="8" xfId="2" applyNumberFormat="1" applyFont="1" applyFill="1" applyBorder="1" applyAlignment="1">
      <alignment vertical="center"/>
    </xf>
    <xf numFmtId="10" fontId="2" fillId="2" borderId="14" xfId="2" applyNumberFormat="1" applyFont="1" applyFill="1" applyBorder="1" applyAlignment="1">
      <alignment vertical="center"/>
    </xf>
    <xf numFmtId="10" fontId="2" fillId="2" borderId="11" xfId="2" applyNumberFormat="1" applyFont="1" applyFill="1" applyBorder="1" applyAlignment="1">
      <alignment vertical="center"/>
    </xf>
    <xf numFmtId="10" fontId="2" fillId="6" borderId="17" xfId="2" applyNumberFormat="1" applyFont="1" applyFill="1" applyBorder="1" applyAlignment="1">
      <alignment vertical="center"/>
    </xf>
    <xf numFmtId="164" fontId="7" fillId="5" borderId="0" xfId="1" applyNumberFormat="1" applyFont="1" applyFill="1" applyBorder="1" applyAlignment="1" applyProtection="1">
      <alignment vertical="center" wrapText="1"/>
      <protection locked="0"/>
    </xf>
    <xf numFmtId="0" fontId="12" fillId="0" borderId="0" xfId="3" quotePrefix="1" applyFont="1" applyFill="1" applyAlignment="1">
      <alignment horizontal="right" vertical="center" indent="1"/>
    </xf>
    <xf numFmtId="0" fontId="29" fillId="0" borderId="0" xfId="4"/>
    <xf numFmtId="0" fontId="35" fillId="0" borderId="0" xfId="4" applyFont="1"/>
    <xf numFmtId="0" fontId="44" fillId="0" borderId="0" xfId="0" applyFont="1"/>
    <xf numFmtId="0" fontId="47" fillId="0" borderId="0" xfId="0" applyFont="1"/>
    <xf numFmtId="0" fontId="44" fillId="0" borderId="0" xfId="0" applyFont="1" applyAlignment="1">
      <alignment vertical="center" wrapText="1"/>
    </xf>
    <xf numFmtId="0" fontId="56" fillId="0" borderId="0" xfId="4" applyFont="1"/>
    <xf numFmtId="0" fontId="50" fillId="0" borderId="0" xfId="4" applyFont="1"/>
    <xf numFmtId="0" fontId="66" fillId="0" borderId="0" xfId="4" applyFont="1"/>
    <xf numFmtId="0" fontId="29" fillId="0" borderId="0" xfId="4" applyAlignment="1">
      <alignment vertical="center"/>
    </xf>
    <xf numFmtId="0" fontId="67" fillId="0" borderId="0" xfId="4" applyFont="1"/>
    <xf numFmtId="0" fontId="10" fillId="0" borderId="0" xfId="4" applyFont="1"/>
    <xf numFmtId="0" fontId="85" fillId="0" borderId="0" xfId="0" applyFont="1" applyAlignment="1">
      <alignment horizontal="right" vertical="top"/>
    </xf>
    <xf numFmtId="0" fontId="86" fillId="0" borderId="0" xfId="3" applyFont="1" applyAlignment="1">
      <alignment vertical="top"/>
    </xf>
    <xf numFmtId="0" fontId="87" fillId="0" borderId="0" xfId="0" applyFont="1" applyAlignment="1">
      <alignment vertical="center"/>
    </xf>
    <xf numFmtId="0" fontId="77" fillId="0" borderId="0" xfId="0" applyFont="1" applyAlignment="1">
      <alignment vertical="center"/>
    </xf>
    <xf numFmtId="0" fontId="50" fillId="0" borderId="0" xfId="0" applyFont="1" applyAlignment="1">
      <alignment vertical="center"/>
    </xf>
    <xf numFmtId="9" fontId="50" fillId="0" borderId="1" xfId="0" applyNumberFormat="1" applyFont="1" applyBorder="1" applyAlignment="1">
      <alignment horizontal="center" vertical="center" wrapText="1"/>
    </xf>
    <xf numFmtId="9" fontId="50" fillId="0" borderId="1" xfId="0" applyNumberFormat="1" applyFont="1" applyBorder="1" applyAlignment="1">
      <alignment horizontal="center" vertical="center"/>
    </xf>
    <xf numFmtId="0" fontId="2" fillId="0" borderId="0" xfId="0" applyFont="1" applyAlignment="1">
      <alignment horizontal="center" vertical="center"/>
    </xf>
    <xf numFmtId="0" fontId="53" fillId="0" borderId="0" xfId="4" applyFont="1" applyAlignment="1">
      <alignment horizontal="left" wrapText="1"/>
    </xf>
    <xf numFmtId="0" fontId="77" fillId="15" borderId="1" xfId="0" applyFont="1" applyFill="1" applyBorder="1" applyAlignment="1">
      <alignment vertical="center"/>
    </xf>
    <xf numFmtId="0" fontId="77" fillId="15" borderId="1" xfId="0" applyFont="1" applyFill="1" applyBorder="1" applyAlignment="1">
      <alignment horizontal="center" vertical="center" wrapText="1"/>
    </xf>
    <xf numFmtId="0" fontId="8" fillId="6" borderId="1" xfId="0" applyFont="1" applyFill="1" applyBorder="1" applyAlignment="1" applyProtection="1">
      <alignment vertical="center" wrapText="1"/>
      <protection locked="0"/>
    </xf>
    <xf numFmtId="0" fontId="7" fillId="2" borderId="9" xfId="0" applyFont="1" applyFill="1" applyBorder="1" applyAlignment="1" applyProtection="1">
      <alignment horizontal="center" vertical="center" wrapText="1"/>
      <protection locked="0"/>
    </xf>
    <xf numFmtId="164" fontId="7" fillId="0" borderId="8" xfId="1" applyNumberFormat="1" applyFont="1" applyFill="1" applyBorder="1" applyAlignment="1" applyProtection="1">
      <alignment vertical="center" wrapText="1"/>
    </xf>
    <xf numFmtId="164" fontId="7" fillId="0" borderId="7" xfId="1" applyNumberFormat="1" applyFont="1" applyFill="1" applyBorder="1" applyAlignment="1" applyProtection="1">
      <alignment vertical="center" wrapText="1"/>
    </xf>
    <xf numFmtId="164" fontId="7" fillId="0" borderId="13" xfId="1" applyNumberFormat="1" applyFont="1" applyFill="1" applyBorder="1" applyAlignment="1" applyProtection="1">
      <alignment vertical="center" wrapText="1"/>
    </xf>
    <xf numFmtId="164" fontId="7" fillId="0" borderId="14" xfId="1" applyNumberFormat="1" applyFont="1" applyFill="1" applyBorder="1" applyAlignment="1" applyProtection="1">
      <alignment vertical="center" wrapText="1"/>
    </xf>
    <xf numFmtId="164" fontId="23" fillId="0" borderId="10" xfId="1" applyNumberFormat="1" applyFont="1" applyFill="1" applyBorder="1" applyAlignment="1" applyProtection="1">
      <alignment vertical="center"/>
    </xf>
    <xf numFmtId="164" fontId="23" fillId="0" borderId="11" xfId="1" applyNumberFormat="1" applyFont="1" applyFill="1" applyBorder="1" applyAlignment="1" applyProtection="1">
      <alignment vertical="center"/>
    </xf>
    <xf numFmtId="164" fontId="8" fillId="2" borderId="16" xfId="1" applyNumberFormat="1" applyFont="1" applyFill="1" applyBorder="1" applyAlignment="1" applyProtection="1">
      <alignment vertical="center"/>
    </xf>
    <xf numFmtId="164" fontId="8" fillId="2" borderId="17" xfId="1" applyNumberFormat="1" applyFont="1" applyFill="1" applyBorder="1" applyAlignment="1" applyProtection="1">
      <alignment vertical="center"/>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164" fontId="8" fillId="7" borderId="16" xfId="1" applyNumberFormat="1" applyFont="1" applyFill="1" applyBorder="1" applyAlignment="1" applyProtection="1">
      <alignment vertical="center"/>
    </xf>
    <xf numFmtId="164" fontId="8" fillId="7" borderId="17" xfId="1" applyNumberFormat="1" applyFont="1" applyFill="1" applyBorder="1" applyAlignment="1" applyProtection="1">
      <alignment vertical="center"/>
    </xf>
    <xf numFmtId="0" fontId="77" fillId="0" borderId="0" xfId="0" applyFont="1" applyAlignment="1">
      <alignment vertical="center"/>
    </xf>
    <xf numFmtId="0" fontId="52" fillId="0" borderId="0" xfId="0" applyFont="1" applyAlignment="1">
      <alignment vertical="center"/>
    </xf>
    <xf numFmtId="0" fontId="81" fillId="3" borderId="0" xfId="0" applyFont="1" applyFill="1" applyAlignment="1">
      <alignment vertical="center"/>
    </xf>
    <xf numFmtId="0" fontId="82" fillId="0" borderId="0" xfId="4" applyFont="1" applyAlignment="1">
      <alignment horizontal="center"/>
    </xf>
    <xf numFmtId="0" fontId="83" fillId="0" borderId="0" xfId="0" applyFont="1" applyAlignment="1">
      <alignment horizontal="center"/>
    </xf>
    <xf numFmtId="49" fontId="29" fillId="0" borderId="0" xfId="4" applyNumberFormat="1" applyAlignment="1">
      <alignment vertical="center" wrapText="1"/>
    </xf>
    <xf numFmtId="49" fontId="0" fillId="0" borderId="0" xfId="0" applyNumberFormat="1" applyAlignment="1">
      <alignment vertical="center" wrapText="1"/>
    </xf>
    <xf numFmtId="0" fontId="77" fillId="15" borderId="1" xfId="0" applyFont="1" applyFill="1" applyBorder="1" applyAlignment="1">
      <alignment horizontal="center" vertical="center" wrapText="1"/>
    </xf>
    <xf numFmtId="0" fontId="77" fillId="0" borderId="1" xfId="0" applyFont="1" applyBorder="1" applyAlignment="1">
      <alignment horizontal="center" vertical="center" wrapText="1"/>
    </xf>
    <xf numFmtId="0" fontId="77" fillId="16" borderId="2" xfId="0" applyFont="1" applyFill="1" applyBorder="1" applyAlignment="1">
      <alignment horizontal="center" vertical="center" wrapText="1"/>
    </xf>
    <xf numFmtId="0" fontId="77" fillId="16" borderId="22" xfId="0" applyFont="1" applyFill="1" applyBorder="1" applyAlignment="1">
      <alignment horizontal="center" vertical="center" wrapText="1"/>
    </xf>
    <xf numFmtId="0" fontId="77" fillId="16" borderId="23" xfId="0" applyFont="1" applyFill="1" applyBorder="1" applyAlignment="1">
      <alignment horizontal="center" vertical="center" wrapText="1"/>
    </xf>
    <xf numFmtId="0" fontId="77" fillId="16" borderId="21" xfId="0" applyFont="1" applyFill="1" applyBorder="1" applyAlignment="1">
      <alignment horizontal="center" vertical="center" wrapText="1"/>
    </xf>
    <xf numFmtId="0" fontId="31" fillId="3" borderId="0" xfId="0" applyFont="1" applyFill="1" applyAlignment="1">
      <alignment vertical="center"/>
    </xf>
    <xf numFmtId="0" fontId="32" fillId="0" borderId="0" xfId="0" applyFont="1" applyAlignment="1">
      <alignment vertical="center"/>
    </xf>
    <xf numFmtId="0" fontId="27" fillId="2" borderId="0" xfId="4" applyFont="1" applyFill="1" applyAlignment="1">
      <alignment horizontal="justify" vertical="center" wrapText="1"/>
    </xf>
    <xf numFmtId="0" fontId="29" fillId="0" borderId="0" xfId="4" applyAlignment="1">
      <alignment horizontal="justify" vertical="center" wrapText="1"/>
    </xf>
    <xf numFmtId="0" fontId="74" fillId="0" borderId="0" xfId="4" applyFont="1" applyAlignment="1">
      <alignment horizontal="justify" vertical="center" wrapText="1"/>
    </xf>
    <xf numFmtId="0" fontId="27" fillId="2" borderId="0" xfId="4" applyFont="1" applyFill="1" applyAlignment="1">
      <alignment horizontal="justify" wrapText="1"/>
    </xf>
    <xf numFmtId="0" fontId="53" fillId="0" borderId="0" xfId="4" applyFont="1" applyAlignment="1">
      <alignment horizontal="left" wrapText="1"/>
    </xf>
    <xf numFmtId="0" fontId="77" fillId="0" borderId="0" xfId="4" applyFont="1" applyAlignment="1">
      <alignment vertical="center" wrapText="1"/>
    </xf>
    <xf numFmtId="0" fontId="52" fillId="0" borderId="0" xfId="0" applyFont="1" applyAlignment="1">
      <alignment vertical="center" wrapText="1"/>
    </xf>
    <xf numFmtId="0" fontId="12" fillId="0" borderId="0" xfId="4" applyFont="1" applyAlignment="1">
      <alignment horizontal="justify" wrapText="1"/>
    </xf>
    <xf numFmtId="0" fontId="71" fillId="0" borderId="0" xfId="0" applyFont="1" applyAlignment="1">
      <alignment horizontal="justify" wrapText="1"/>
    </xf>
    <xf numFmtId="0" fontId="63" fillId="15" borderId="0" xfId="4" applyFont="1" applyFill="1" applyAlignment="1">
      <alignment horizontal="center"/>
    </xf>
    <xf numFmtId="0" fontId="64" fillId="0" borderId="0" xfId="0" applyFont="1" applyAlignment="1">
      <alignment horizontal="left" vertical="center" wrapText="1"/>
    </xf>
    <xf numFmtId="0" fontId="65" fillId="0" borderId="0" xfId="0" applyFont="1" applyAlignment="1">
      <alignment horizontal="left" vertical="center" wrapText="1"/>
    </xf>
    <xf numFmtId="0" fontId="27" fillId="2" borderId="0" xfId="4" applyFont="1" applyFill="1" applyAlignment="1">
      <alignment horizontal="justify" vertical="center"/>
    </xf>
    <xf numFmtId="0" fontId="36" fillId="2" borderId="0" xfId="4" applyFont="1" applyFill="1" applyAlignment="1">
      <alignment horizontal="justify" vertical="center"/>
    </xf>
    <xf numFmtId="0" fontId="47" fillId="0" borderId="0" xfId="0" applyFont="1" applyAlignment="1">
      <alignment horizontal="justify" vertical="center" wrapText="1"/>
    </xf>
    <xf numFmtId="0" fontId="29" fillId="0" borderId="0" xfId="4" applyAlignment="1">
      <alignment horizontal="left" vertical="center" wrapText="1"/>
    </xf>
    <xf numFmtId="0" fontId="47" fillId="0" borderId="0" xfId="0" applyFont="1" applyAlignment="1">
      <alignment horizontal="left" vertical="center" wrapText="1"/>
    </xf>
    <xf numFmtId="0" fontId="71" fillId="0" borderId="0" xfId="0" applyFont="1" applyAlignment="1">
      <alignment horizontal="justify" vertical="center"/>
    </xf>
    <xf numFmtId="0" fontId="42" fillId="0" borderId="0" xfId="0" applyFont="1" applyAlignment="1">
      <alignment horizontal="justify" vertical="center"/>
    </xf>
    <xf numFmtId="0" fontId="44" fillId="0" borderId="0" xfId="0" applyFont="1"/>
    <xf numFmtId="0" fontId="45" fillId="0" borderId="0" xfId="3" applyFont="1" applyAlignment="1">
      <alignment vertical="center" wrapText="1"/>
    </xf>
    <xf numFmtId="0" fontId="0" fillId="0" borderId="0" xfId="0" applyAlignment="1">
      <alignment vertical="center" wrapText="1"/>
    </xf>
    <xf numFmtId="0" fontId="36" fillId="2" borderId="0" xfId="0" applyFont="1" applyFill="1" applyAlignment="1">
      <alignment horizontal="left" vertical="center" wrapText="1"/>
    </xf>
    <xf numFmtId="0" fontId="39" fillId="2" borderId="0" xfId="0" applyFont="1" applyFill="1" applyAlignment="1">
      <alignment horizontal="left" vertical="center" wrapText="1"/>
    </xf>
    <xf numFmtId="0" fontId="36" fillId="0" borderId="0" xfId="0" applyFont="1" applyAlignment="1">
      <alignment horizontal="left" vertical="center" wrapText="1"/>
    </xf>
    <xf numFmtId="0" fontId="0" fillId="0" borderId="0" xfId="0" applyAlignment="1">
      <alignment horizontal="left" vertical="center" wrapText="1"/>
    </xf>
    <xf numFmtId="0" fontId="57" fillId="0" borderId="0" xfId="4" applyFont="1" applyAlignment="1">
      <alignment horizontal="justify" vertical="center" wrapText="1"/>
    </xf>
    <xf numFmtId="0" fontId="61" fillId="0" borderId="0" xfId="0" applyFont="1" applyAlignment="1">
      <alignment horizontal="justify" vertical="center" wrapText="1"/>
    </xf>
    <xf numFmtId="0" fontId="33" fillId="14" borderId="0" xfId="0" applyFont="1" applyFill="1" applyAlignment="1">
      <alignment horizontal="center" vertical="center" wrapText="1"/>
    </xf>
    <xf numFmtId="0" fontId="34" fillId="14" borderId="0" xfId="0" applyFont="1" applyFill="1" applyAlignment="1">
      <alignment horizontal="center" vertical="center" wrapText="1"/>
    </xf>
    <xf numFmtId="0" fontId="50" fillId="0" borderId="0" xfId="0" applyFont="1" applyAlignment="1">
      <alignment horizontal="left" vertical="center" wrapText="1"/>
    </xf>
    <xf numFmtId="0" fontId="52" fillId="0" borderId="0" xfId="0" applyFont="1" applyAlignment="1">
      <alignment horizontal="left" vertical="center" wrapText="1"/>
    </xf>
    <xf numFmtId="0" fontId="27" fillId="2" borderId="0" xfId="0" applyFont="1" applyFill="1" applyAlignment="1">
      <alignment horizontal="left" vertical="center" wrapText="1"/>
    </xf>
    <xf numFmtId="0" fontId="55" fillId="2" borderId="0" xfId="0" applyFont="1" applyFill="1" applyAlignment="1">
      <alignment horizontal="left" vertical="center" wrapText="1"/>
    </xf>
    <xf numFmtId="0" fontId="50" fillId="0" borderId="0" xfId="4" applyFont="1" applyAlignment="1">
      <alignment vertical="center" wrapText="1"/>
    </xf>
    <xf numFmtId="0" fontId="26" fillId="0" borderId="0" xfId="3" applyFont="1" applyAlignment="1">
      <alignment horizontal="center" vertical="center"/>
    </xf>
    <xf numFmtId="0" fontId="2" fillId="0" borderId="0" xfId="0" applyFont="1" applyAlignment="1">
      <alignment horizontal="center" vertical="center"/>
    </xf>
    <xf numFmtId="0" fontId="59" fillId="0" borderId="0" xfId="0" applyFont="1" applyAlignment="1">
      <alignment horizontal="justify" vertical="center" wrapText="1"/>
    </xf>
    <xf numFmtId="0" fontId="40" fillId="0" borderId="0" xfId="0" applyFont="1" applyAlignment="1">
      <alignment horizontal="justify" vertical="center"/>
    </xf>
    <xf numFmtId="0" fontId="6" fillId="12" borderId="0" xfId="4" applyFont="1" applyFill="1" applyAlignment="1">
      <alignment horizontal="center" vertical="center"/>
    </xf>
    <xf numFmtId="0" fontId="30" fillId="13" borderId="0" xfId="4" applyFont="1" applyFill="1" applyAlignment="1">
      <alignment horizontal="center" vertical="center"/>
    </xf>
    <xf numFmtId="0" fontId="45" fillId="0" borderId="0" xfId="3" applyFont="1" applyAlignment="1">
      <alignment horizontal="justify" vertical="center"/>
    </xf>
    <xf numFmtId="0" fontId="46" fillId="0" borderId="0" xfId="3" applyFont="1" applyAlignment="1">
      <alignment horizontal="justify" vertical="center"/>
    </xf>
    <xf numFmtId="0" fontId="0" fillId="0" borderId="0" xfId="0"/>
    <xf numFmtId="0" fontId="2" fillId="6" borderId="6"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20" xfId="0" applyFont="1" applyFill="1" applyBorder="1" applyAlignment="1">
      <alignment horizontal="center" vertical="center" wrapText="1"/>
    </xf>
    <xf numFmtId="165" fontId="28" fillId="0" borderId="2" xfId="1" applyNumberFormat="1" applyFont="1" applyFill="1" applyBorder="1" applyAlignment="1">
      <alignment horizontal="center" vertical="center"/>
    </xf>
    <xf numFmtId="165" fontId="28" fillId="0" borderId="22" xfId="1" applyNumberFormat="1" applyFont="1" applyFill="1" applyBorder="1" applyAlignment="1">
      <alignment horizontal="center" vertical="center"/>
    </xf>
    <xf numFmtId="165" fontId="28" fillId="0" borderId="30" xfId="1" applyNumberFormat="1" applyFont="1" applyFill="1" applyBorder="1" applyAlignment="1">
      <alignment horizontal="center" vertical="center"/>
    </xf>
    <xf numFmtId="165" fontId="28" fillId="0" borderId="31" xfId="1" applyNumberFormat="1" applyFont="1" applyFill="1" applyBorder="1" applyAlignment="1">
      <alignment horizontal="center" vertical="center"/>
    </xf>
    <xf numFmtId="165" fontId="28" fillId="0" borderId="23" xfId="1" applyNumberFormat="1" applyFont="1" applyFill="1" applyBorder="1" applyAlignment="1">
      <alignment horizontal="center" vertical="center"/>
    </xf>
    <xf numFmtId="165" fontId="28" fillId="0" borderId="21" xfId="1" applyNumberFormat="1" applyFont="1" applyFill="1" applyBorder="1" applyAlignment="1">
      <alignment horizontal="center" vertical="center"/>
    </xf>
    <xf numFmtId="165" fontId="7" fillId="0" borderId="2" xfId="1" applyNumberFormat="1" applyFont="1" applyFill="1" applyBorder="1" applyAlignment="1">
      <alignment horizontal="center" vertical="center"/>
    </xf>
    <xf numFmtId="165" fontId="7" fillId="0" borderId="22" xfId="1" applyNumberFormat="1" applyFont="1" applyFill="1" applyBorder="1" applyAlignment="1">
      <alignment horizontal="center" vertical="center"/>
    </xf>
    <xf numFmtId="165" fontId="7" fillId="0" borderId="30" xfId="1" applyNumberFormat="1" applyFont="1" applyFill="1" applyBorder="1" applyAlignment="1">
      <alignment horizontal="center" vertical="center"/>
    </xf>
    <xf numFmtId="165" fontId="7" fillId="0" borderId="31" xfId="1" applyNumberFormat="1" applyFont="1" applyFill="1" applyBorder="1" applyAlignment="1">
      <alignment horizontal="center" vertical="center"/>
    </xf>
    <xf numFmtId="165" fontId="7" fillId="0" borderId="23" xfId="1" applyNumberFormat="1" applyFont="1" applyFill="1" applyBorder="1" applyAlignment="1">
      <alignment horizontal="center" vertical="center"/>
    </xf>
    <xf numFmtId="165" fontId="7" fillId="0" borderId="21" xfId="1" applyNumberFormat="1" applyFont="1" applyFill="1" applyBorder="1" applyAlignment="1">
      <alignment horizontal="center" vertical="center"/>
    </xf>
    <xf numFmtId="0" fontId="10" fillId="0" borderId="0" xfId="0" quotePrefix="1" applyFont="1" applyAlignment="1">
      <alignment horizontal="justify" vertical="center" wrapText="1"/>
    </xf>
    <xf numFmtId="0" fontId="7" fillId="5" borderId="1" xfId="0" applyFont="1" applyFill="1" applyBorder="1" applyAlignment="1" applyProtection="1">
      <alignment horizontal="center" vertical="center"/>
      <protection locked="0"/>
    </xf>
    <xf numFmtId="0" fontId="16"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justify" vertical="center" wrapText="1"/>
    </xf>
    <xf numFmtId="0" fontId="7" fillId="5" borderId="3"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left" vertical="center"/>
      <protection locked="0"/>
    </xf>
    <xf numFmtId="44" fontId="7" fillId="0" borderId="19" xfId="1"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7" fillId="5" borderId="3"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left" vertical="center" wrapText="1"/>
      <protection locked="0"/>
    </xf>
    <xf numFmtId="0" fontId="8" fillId="2" borderId="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1" xfId="0" applyFont="1" applyFill="1" applyBorder="1" applyAlignment="1">
      <alignment horizontal="center" vertical="center"/>
    </xf>
    <xf numFmtId="44" fontId="7" fillId="0" borderId="19" xfId="0" applyNumberFormat="1"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44" fontId="7" fillId="0" borderId="18" xfId="1" applyFont="1" applyFill="1" applyBorder="1" applyAlignment="1">
      <alignment horizontal="center" vertical="center"/>
    </xf>
    <xf numFmtId="44" fontId="7" fillId="0" borderId="20" xfId="1" applyFont="1" applyFill="1" applyBorder="1" applyAlignment="1">
      <alignment horizontal="center" vertical="center"/>
    </xf>
    <xf numFmtId="44" fontId="8" fillId="6" borderId="1" xfId="1" applyFont="1" applyFill="1" applyBorder="1" applyAlignment="1">
      <alignment horizontal="center" vertical="center"/>
    </xf>
    <xf numFmtId="44" fontId="19" fillId="5" borderId="0" xfId="1" applyFont="1" applyFill="1" applyAlignment="1" applyProtection="1">
      <alignment horizontal="center" vertical="center"/>
      <protection locked="0"/>
    </xf>
    <xf numFmtId="0" fontId="8" fillId="6" borderId="1"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44" fontId="7" fillId="0" borderId="18" xfId="0" applyNumberFormat="1" applyFont="1" applyBorder="1" applyAlignment="1">
      <alignment horizontal="center" vertical="center"/>
    </xf>
    <xf numFmtId="0" fontId="7" fillId="0" borderId="18" xfId="0" applyFont="1" applyBorder="1" applyAlignment="1">
      <alignment horizontal="center" vertical="center"/>
    </xf>
    <xf numFmtId="44" fontId="7" fillId="5" borderId="19" xfId="0" applyNumberFormat="1"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8" fillId="7" borderId="7" xfId="0" applyFont="1" applyFill="1" applyBorder="1" applyAlignment="1">
      <alignment horizontal="center" vertical="center"/>
    </xf>
    <xf numFmtId="0" fontId="8" fillId="7" borderId="8" xfId="0" applyFont="1" applyFill="1" applyBorder="1" applyAlignment="1">
      <alignment horizontal="center" vertical="center"/>
    </xf>
    <xf numFmtId="44" fontId="8" fillId="2" borderId="20" xfId="1" applyFont="1" applyFill="1" applyBorder="1" applyAlignment="1">
      <alignment horizontal="center" vertical="center"/>
    </xf>
    <xf numFmtId="44" fontId="7" fillId="5" borderId="18" xfId="0" applyNumberFormat="1"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44" fontId="8" fillId="6" borderId="3" xfId="1" applyFont="1" applyFill="1" applyBorder="1" applyAlignment="1">
      <alignment horizontal="center" vertical="center"/>
    </xf>
    <xf numFmtId="44" fontId="8" fillId="6" borderId="4" xfId="1" applyFont="1" applyFill="1" applyBorder="1" applyAlignment="1">
      <alignment horizontal="center" vertical="center"/>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44" fontId="7" fillId="0" borderId="26" xfId="1" applyFont="1" applyFill="1" applyBorder="1" applyAlignment="1">
      <alignment horizontal="center" vertical="center"/>
    </xf>
    <xf numFmtId="44" fontId="7" fillId="0" borderId="27" xfId="1" applyFont="1" applyFill="1" applyBorder="1" applyAlignment="1">
      <alignment horizontal="center" vertical="center"/>
    </xf>
    <xf numFmtId="44" fontId="7" fillId="0" borderId="24" xfId="1" applyFont="1" applyFill="1" applyBorder="1" applyAlignment="1">
      <alignment horizontal="center" vertical="center"/>
    </xf>
    <xf numFmtId="44" fontId="7" fillId="0" borderId="25" xfId="1" applyFont="1" applyFill="1" applyBorder="1" applyAlignment="1">
      <alignment horizontal="center" vertical="center"/>
    </xf>
    <xf numFmtId="44" fontId="7" fillId="0" borderId="28" xfId="1" applyFont="1" applyFill="1" applyBorder="1" applyAlignment="1">
      <alignment horizontal="center" vertical="center"/>
    </xf>
    <xf numFmtId="44" fontId="7" fillId="0" borderId="29" xfId="1" applyFont="1" applyFill="1" applyBorder="1" applyAlignment="1">
      <alignment horizontal="center" vertical="center"/>
    </xf>
  </cellXfs>
  <cellStyles count="5">
    <cellStyle name="Lien hypertexte" xfId="3" builtinId="8"/>
    <cellStyle name="Monétaire" xfId="1" builtinId="4"/>
    <cellStyle name="Normal" xfId="0" builtinId="0"/>
    <cellStyle name="Normal 2" xfId="4" xr:uid="{393DCE72-341D-4866-B606-024B78AF3C9B}"/>
    <cellStyle name="Pourcentage" xfId="2" builtinId="5"/>
  </cellStyles>
  <dxfs count="210">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620070</xdr:colOff>
      <xdr:row>15</xdr:row>
      <xdr:rowOff>0</xdr:rowOff>
    </xdr:to>
    <xdr:pic>
      <xdr:nvPicPr>
        <xdr:cNvPr id="4" name="Image 3">
          <a:extLst>
            <a:ext uri="{FF2B5EF4-FFF2-40B4-BE49-F238E27FC236}">
              <a16:creationId xmlns:a16="http://schemas.microsoft.com/office/drawing/2014/main" id="{962EA6FB-31ED-41B4-B0F7-2968731D4F56}"/>
            </a:ext>
          </a:extLst>
        </xdr:cNvPr>
        <xdr:cNvPicPr>
          <a:picLocks noChangeAspect="1"/>
        </xdr:cNvPicPr>
      </xdr:nvPicPr>
      <xdr:blipFill rotWithShape="1">
        <a:blip xmlns:r="http://schemas.openxmlformats.org/officeDocument/2006/relationships" r:embed="rId1"/>
        <a:srcRect l="3479"/>
        <a:stretch/>
      </xdr:blipFill>
      <xdr:spPr>
        <a:xfrm>
          <a:off x="9686925" y="74742675"/>
          <a:ext cx="7051499" cy="0"/>
        </a:xfrm>
        <a:prstGeom prst="rect">
          <a:avLst/>
        </a:prstGeom>
      </xdr:spPr>
    </xdr:pic>
    <xdr:clientData/>
  </xdr:twoCellAnchor>
  <xdr:oneCellAnchor>
    <xdr:from>
      <xdr:col>6</xdr:col>
      <xdr:colOff>0</xdr:colOff>
      <xdr:row>15</xdr:row>
      <xdr:rowOff>0</xdr:rowOff>
    </xdr:from>
    <xdr:ext cx="7064197" cy="0"/>
    <xdr:pic>
      <xdr:nvPicPr>
        <xdr:cNvPr id="5" name="Image 4">
          <a:extLst>
            <a:ext uri="{FF2B5EF4-FFF2-40B4-BE49-F238E27FC236}">
              <a16:creationId xmlns:a16="http://schemas.microsoft.com/office/drawing/2014/main" id="{D65AF8C8-C04A-49E2-8CE4-6A364FF03AB7}"/>
            </a:ext>
          </a:extLst>
        </xdr:cNvPr>
        <xdr:cNvPicPr>
          <a:picLocks noChangeAspect="1"/>
        </xdr:cNvPicPr>
      </xdr:nvPicPr>
      <xdr:blipFill rotWithShape="1">
        <a:blip xmlns:r="http://schemas.openxmlformats.org/officeDocument/2006/relationships" r:embed="rId1"/>
        <a:srcRect l="3479"/>
        <a:stretch/>
      </xdr:blipFill>
      <xdr:spPr>
        <a:xfrm>
          <a:off x="9686925" y="74742675"/>
          <a:ext cx="7064197" cy="0"/>
        </a:xfrm>
        <a:prstGeom prst="rect">
          <a:avLst/>
        </a:prstGeom>
      </xdr:spPr>
    </xdr:pic>
    <xdr:clientData/>
  </xdr:oneCellAnchor>
  <xdr:oneCellAnchor>
    <xdr:from>
      <xdr:col>1</xdr:col>
      <xdr:colOff>0</xdr:colOff>
      <xdr:row>15</xdr:row>
      <xdr:rowOff>0</xdr:rowOff>
    </xdr:from>
    <xdr:ext cx="8885934" cy="0"/>
    <xdr:pic>
      <xdr:nvPicPr>
        <xdr:cNvPr id="6" name="Image 5">
          <a:extLst>
            <a:ext uri="{FF2B5EF4-FFF2-40B4-BE49-F238E27FC236}">
              <a16:creationId xmlns:a16="http://schemas.microsoft.com/office/drawing/2014/main" id="{E66933CE-3A5E-4428-9D6E-DFC0F5A15DAA}"/>
            </a:ext>
          </a:extLst>
        </xdr:cNvPr>
        <xdr:cNvPicPr>
          <a:picLocks noChangeAspect="1"/>
        </xdr:cNvPicPr>
      </xdr:nvPicPr>
      <xdr:blipFill>
        <a:blip xmlns:r="http://schemas.openxmlformats.org/officeDocument/2006/relationships" r:embed="rId2"/>
        <a:stretch>
          <a:fillRect/>
        </a:stretch>
      </xdr:blipFill>
      <xdr:spPr>
        <a:xfrm>
          <a:off x="762000" y="747426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7" name="Image 6">
          <a:extLst>
            <a:ext uri="{FF2B5EF4-FFF2-40B4-BE49-F238E27FC236}">
              <a16:creationId xmlns:a16="http://schemas.microsoft.com/office/drawing/2014/main" id="{2F6E9D8E-B4E3-459C-90E4-A2F88E83361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6</xdr:col>
      <xdr:colOff>7154</xdr:colOff>
      <xdr:row>0</xdr:row>
      <xdr:rowOff>1309498</xdr:rowOff>
    </xdr:to>
    <xdr:pic>
      <xdr:nvPicPr>
        <xdr:cNvPr id="8" name="Image 7">
          <a:extLst>
            <a:ext uri="{FF2B5EF4-FFF2-40B4-BE49-F238E27FC236}">
              <a16:creationId xmlns:a16="http://schemas.microsoft.com/office/drawing/2014/main" id="{6CC1D707-ED61-496A-9745-16EBAEAFB2F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43924" y="9525"/>
          <a:ext cx="1139571" cy="1299973"/>
        </a:xfrm>
        <a:prstGeom prst="rect">
          <a:avLst/>
        </a:prstGeom>
      </xdr:spPr>
    </xdr:pic>
    <xdr:clientData/>
  </xdr:twoCellAnchor>
  <xdr:oneCellAnchor>
    <xdr:from>
      <xdr:col>6</xdr:col>
      <xdr:colOff>0</xdr:colOff>
      <xdr:row>15</xdr:row>
      <xdr:rowOff>0</xdr:rowOff>
    </xdr:from>
    <xdr:ext cx="7051499" cy="0"/>
    <xdr:pic>
      <xdr:nvPicPr>
        <xdr:cNvPr id="9" name="Image 8">
          <a:extLst>
            <a:ext uri="{FF2B5EF4-FFF2-40B4-BE49-F238E27FC236}">
              <a16:creationId xmlns:a16="http://schemas.microsoft.com/office/drawing/2014/main" id="{BCCEA9D1-5E31-4E8E-99C4-DCCF6874DCDF}"/>
            </a:ext>
          </a:extLst>
        </xdr:cNvPr>
        <xdr:cNvPicPr>
          <a:picLocks noChangeAspect="1"/>
        </xdr:cNvPicPr>
      </xdr:nvPicPr>
      <xdr:blipFill rotWithShape="1">
        <a:blip xmlns:r="http://schemas.openxmlformats.org/officeDocument/2006/relationships" r:embed="rId1"/>
        <a:srcRect l="3479"/>
        <a:stretch/>
      </xdr:blipFill>
      <xdr:spPr>
        <a:xfrm>
          <a:off x="9686925" y="76809600"/>
          <a:ext cx="7051499" cy="0"/>
        </a:xfrm>
        <a:prstGeom prst="rect">
          <a:avLst/>
        </a:prstGeom>
      </xdr:spPr>
    </xdr:pic>
    <xdr:clientData/>
  </xdr:oneCellAnchor>
  <xdr:oneCellAnchor>
    <xdr:from>
      <xdr:col>6</xdr:col>
      <xdr:colOff>0</xdr:colOff>
      <xdr:row>15</xdr:row>
      <xdr:rowOff>0</xdr:rowOff>
    </xdr:from>
    <xdr:ext cx="7064197" cy="0"/>
    <xdr:pic>
      <xdr:nvPicPr>
        <xdr:cNvPr id="10" name="Image 9">
          <a:extLst>
            <a:ext uri="{FF2B5EF4-FFF2-40B4-BE49-F238E27FC236}">
              <a16:creationId xmlns:a16="http://schemas.microsoft.com/office/drawing/2014/main" id="{C376FC20-92CD-4B24-8B6F-0DDD5FAFB48D}"/>
            </a:ext>
          </a:extLst>
        </xdr:cNvPr>
        <xdr:cNvPicPr>
          <a:picLocks noChangeAspect="1"/>
        </xdr:cNvPicPr>
      </xdr:nvPicPr>
      <xdr:blipFill rotWithShape="1">
        <a:blip xmlns:r="http://schemas.openxmlformats.org/officeDocument/2006/relationships" r:embed="rId1"/>
        <a:srcRect l="3479"/>
        <a:stretch/>
      </xdr:blipFill>
      <xdr:spPr>
        <a:xfrm>
          <a:off x="9686925" y="76809600"/>
          <a:ext cx="7064197" cy="0"/>
        </a:xfrm>
        <a:prstGeom prst="rect">
          <a:avLst/>
        </a:prstGeom>
      </xdr:spPr>
    </xdr:pic>
    <xdr:clientData/>
  </xdr:oneCellAnchor>
  <xdr:oneCellAnchor>
    <xdr:from>
      <xdr:col>6</xdr:col>
      <xdr:colOff>0</xdr:colOff>
      <xdr:row>15</xdr:row>
      <xdr:rowOff>0</xdr:rowOff>
    </xdr:from>
    <xdr:ext cx="8952601" cy="0"/>
    <xdr:pic>
      <xdr:nvPicPr>
        <xdr:cNvPr id="11" name="Image 10">
          <a:extLst>
            <a:ext uri="{FF2B5EF4-FFF2-40B4-BE49-F238E27FC236}">
              <a16:creationId xmlns:a16="http://schemas.microsoft.com/office/drawing/2014/main" id="{FB6C5B2C-2292-434D-B4CC-B5C862B2EF8E}"/>
            </a:ext>
          </a:extLst>
        </xdr:cNvPr>
        <xdr:cNvPicPr>
          <a:picLocks noChangeAspect="1"/>
        </xdr:cNvPicPr>
      </xdr:nvPicPr>
      <xdr:blipFill>
        <a:blip xmlns:r="http://schemas.openxmlformats.org/officeDocument/2006/relationships" r:embed="rId5"/>
        <a:stretch>
          <a:fillRect/>
        </a:stretch>
      </xdr:blipFill>
      <xdr:spPr>
        <a:xfrm>
          <a:off x="9686925" y="76809600"/>
          <a:ext cx="8952601" cy="0"/>
        </a:xfrm>
        <a:prstGeom prst="rect">
          <a:avLst/>
        </a:prstGeom>
      </xdr:spPr>
    </xdr:pic>
    <xdr:clientData/>
  </xdr:oneCellAnchor>
  <xdr:oneCellAnchor>
    <xdr:from>
      <xdr:col>1</xdr:col>
      <xdr:colOff>0</xdr:colOff>
      <xdr:row>15</xdr:row>
      <xdr:rowOff>0</xdr:rowOff>
    </xdr:from>
    <xdr:ext cx="8885934" cy="0"/>
    <xdr:pic>
      <xdr:nvPicPr>
        <xdr:cNvPr id="12" name="Image 11">
          <a:extLst>
            <a:ext uri="{FF2B5EF4-FFF2-40B4-BE49-F238E27FC236}">
              <a16:creationId xmlns:a16="http://schemas.microsoft.com/office/drawing/2014/main" id="{D2C913D9-77A3-4E00-913A-CE45CCAF8E5A}"/>
            </a:ext>
          </a:extLst>
        </xdr:cNvPr>
        <xdr:cNvPicPr>
          <a:picLocks noChangeAspect="1"/>
        </xdr:cNvPicPr>
      </xdr:nvPicPr>
      <xdr:blipFill>
        <a:blip xmlns:r="http://schemas.openxmlformats.org/officeDocument/2006/relationships" r:embed="rId2"/>
        <a:stretch>
          <a:fillRect/>
        </a:stretch>
      </xdr:blipFill>
      <xdr:spPr>
        <a:xfrm>
          <a:off x="762000" y="76809600"/>
          <a:ext cx="8885934" cy="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F82AEF2F-3BEA-4CB8-80F2-AC5684335E15}"/>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D501C166-BC52-4F08-9A4E-9BECB340590F}"/>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592852E7-59AF-4493-9A9C-F6F894E76990}"/>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8D494F2D-ACEF-46A0-9A4D-7D1A2D3A91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74E9B776-D5F4-4929-BAEE-976E906B0E2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B4FE7847-159A-4D51-8D2C-6A02DDC08667}"/>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18C5F8F8-F0D0-4760-A753-FB7A475B4B37}"/>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D5A9C13E-C14A-42FD-9E07-779ECDA432B3}"/>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9E09E829-1D2D-4601-9323-71278643A239}"/>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106B7C1D-4CD7-4363-8875-25A9B989F2D5}"/>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EF754193-DF5F-4ADD-987F-79B46BDB28D6}"/>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35801FC1-B80B-4CEB-B479-E17570EF8CA7}"/>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FB2626BD-B339-47A2-9837-61273022A7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117496B9-9CA9-48A5-9A97-4FD12CD74E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91B21D56-CCA0-46E7-9709-6A78EB155E59}"/>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C7E08DCB-83E5-4CD9-B2A5-AE233611ACAB}"/>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4D9AB1A0-EFA1-4FE0-B810-E632538A3464}"/>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7602A419-1D06-4546-9D00-F9E0D8CA7EB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51DCEC42-5555-4B9A-9106-237BE6ADA37F}"/>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136241A3-E875-46A7-B5E7-7486B3F4759E}"/>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E359B636-77F6-4973-A412-15F55FBACC09}"/>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1C6258BA-A186-4336-9AF0-5651FF29100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FCDE2D4A-006D-4499-8F8C-F458CF7D7C3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1BA2B4FC-5A96-498E-98A3-BAD86934B311}"/>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89BA20AE-ECAF-47A8-BEE1-3CEBA8F319E7}"/>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F2EAAB3F-31DD-4D50-9C46-10A2F2BD9968}"/>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C96C3E43-6E8F-4EA2-987B-A8E81425430A}"/>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04356611-001A-479B-9F65-B82EB998C7C1}"/>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A872DEDC-7905-4CE0-B6A1-2AB159D5F087}"/>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7D084A5A-AAD6-4CA4-BF9D-C3BFF5955A57}"/>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E3F34A89-8699-436B-88A3-09F7C590E45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48C73A88-D444-427C-A1D4-803EAAD4256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C7CE5631-DC82-4F67-938D-8D3C49CE537F}"/>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C7F90B2F-4F3A-4C30-9AFA-C3D6450527D5}"/>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8F2C442E-E803-480E-A4DE-AA877FABA48D}"/>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55DC5452-AA62-44AE-A3F8-D0CAD508173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4F58A8CD-4B1A-4CF5-835B-A67921D18422}"/>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B28864EC-730C-4EF5-9ECE-6A001B521E79}"/>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6C4DB2B9-1C66-4217-ADC5-23C6E883D1D4}"/>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395E4F52-4E3C-41EF-A93B-4359B46998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5643AC17-20D0-4F77-AA71-2DC5B43CDC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6184E155-252D-4532-BA0E-05A4506315AF}"/>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04EEA09A-47B0-45B6-A344-42163C0F576E}"/>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B3ACC137-4CC1-415C-8ABE-EE7A00FE702B}"/>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8791172A-06C1-4ED9-87DF-7486D8A72D1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CFF7FE82-3B6A-4D74-8FC8-36B8FAF95361}"/>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D86F14B5-325C-4E12-97F1-2D23CD0EF7E0}"/>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8E80E2B6-50E8-47F6-AA9B-E12D49EDC26C}"/>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7DA96FD8-CFCE-419B-A3C4-635B09DFF1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6DA484DD-0691-4FF5-A325-BC8E1384F75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4A8E78F3-36F8-4237-960D-229A795FA0AA}"/>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1AE8BF85-37A0-4B5C-B373-5F941C3392EB}"/>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BF7B12CD-4085-497F-B65B-9A51F1D40DB1}"/>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B47B0BAA-C6BC-4023-92CC-DC231E643D8D}"/>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1423E2B3-F130-45FB-AFB8-08895DE805FC}"/>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B6126742-E307-45B4-B663-B78D8B4674C4}"/>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FB0ABEC8-34DC-4DF7-B281-B6EE8F6798EE}"/>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4158C455-79FB-4495-84A3-B7A68B18D8B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90FB1808-78EA-42B0-AD33-0994FEA20D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7063FA00-0A1F-4EA1-BFC7-BE986A5EEE99}"/>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AC557EC7-0E57-4B88-80A6-259921452F4A}"/>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CE6D556E-EF57-4A38-B504-9553BAB7DD61}"/>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823ED5CE-0C16-4416-926D-77455A4DFC01}"/>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C4BA7B7C-70E7-423C-9F84-D61AFEF853C8}"/>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64E89990-3D8A-4EDB-AAD2-DB729274E605}"/>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FE830709-61A8-4E09-847A-4D5F3FD9940B}"/>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8E2C0594-D260-4D6A-BE9F-FDCF98DD19C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8B068A39-445F-48DD-8315-7159EC1E0A3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B34AE203-034D-4A12-B36E-834EC029FF9C}"/>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5744A91E-103E-497B-AB39-8BEA275D280A}"/>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D8D569D8-B03E-475F-BF1E-1A28B5BB6B4C}"/>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C61F945E-521D-4D13-8FDB-001725BEA69F}"/>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F330D500-D9F9-42C6-B790-21E90D3DF14B}"/>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95517581-8EC4-4CEB-940A-EFA0F1576BB4}"/>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6E89C3D6-42FD-4CA1-9B0D-FFE63791822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430F8C20-E6B6-4158-8C97-A517CB0D34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317DEF59-02CD-4B55-8BE4-EF925A5A047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41E9B9DE-81CD-4D3C-95FB-B6EFC317BE68}"/>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DA9C0E34-37BA-4E3F-921D-66ED6C4C0B42}"/>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DB54B1D5-8F4E-477F-B99E-26A2CC862C4F}"/>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82331CC1-F679-4326-B938-D48C954D498C}"/>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girpourlatransition.ademe.fr/" TargetMode="External"/><Relationship Id="rId2" Type="http://schemas.openxmlformats.org/officeDocument/2006/relationships/hyperlink" Target="https://publications.europa.eu/fr/publication-detail/-/publication/79c0ce87-f4dc-11e6-8a35-01aa75ed71a1/language-fr" TargetMode="External"/><Relationship Id="rId1" Type="http://schemas.openxmlformats.org/officeDocument/2006/relationships/hyperlink" Target="https://publications.europa.eu/fr/publication-detail/-/publication/79c0ce87-f4dc-11e6-8a35-01aa75ed71a1/language-fr" TargetMode="External"/><Relationship Id="rId5" Type="http://schemas.openxmlformats.org/officeDocument/2006/relationships/printerSettings" Target="../printerSettings/printerSettings1.bin"/><Relationship Id="rId4" Type="http://schemas.openxmlformats.org/officeDocument/2006/relationships/hyperlink" Target="https://www.ademe.fr/nos-missions/financemen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61A6-2571-4419-A161-97FCAAEC7569}">
  <sheetPr codeName="Feuil12">
    <tabColor rgb="FFC00000"/>
    <pageSetUpPr fitToPage="1"/>
  </sheetPr>
  <dimension ref="A1:G73"/>
  <sheetViews>
    <sheetView showGridLines="0" tabSelected="1" zoomScale="120" zoomScaleNormal="120" workbookViewId="0">
      <selection sqref="A1:G1"/>
    </sheetView>
  </sheetViews>
  <sheetFormatPr baseColWidth="10" defaultColWidth="11.453125" defaultRowHeight="12.5" x14ac:dyDescent="0.25"/>
  <cols>
    <col min="1" max="6" width="15.26953125" style="150" customWidth="1"/>
    <col min="7" max="7" width="24.7265625" style="150" customWidth="1"/>
    <col min="8" max="8" width="2.54296875" style="150" customWidth="1"/>
    <col min="9" max="16384" width="11.453125" style="150"/>
  </cols>
  <sheetData>
    <row r="1" spans="1:7" ht="37.5" customHeight="1" x14ac:dyDescent="0.25">
      <c r="A1" s="240" t="s">
        <v>118</v>
      </c>
      <c r="B1" s="240"/>
      <c r="C1" s="240"/>
      <c r="D1" s="240"/>
      <c r="E1" s="240"/>
      <c r="F1" s="240"/>
      <c r="G1" s="240"/>
    </row>
    <row r="2" spans="1:7" ht="19.5" customHeight="1" x14ac:dyDescent="0.25">
      <c r="A2" s="241" t="s">
        <v>119</v>
      </c>
      <c r="B2" s="241"/>
      <c r="C2" s="241"/>
      <c r="D2" s="241"/>
      <c r="E2" s="241"/>
      <c r="F2" s="241"/>
      <c r="G2" s="241"/>
    </row>
    <row r="3" spans="1:7" ht="19.5" customHeight="1" x14ac:dyDescent="0.25">
      <c r="A3" s="199" t="s">
        <v>9</v>
      </c>
      <c r="B3" s="200"/>
      <c r="C3" s="200"/>
      <c r="D3" s="200"/>
      <c r="E3" s="200"/>
      <c r="F3" s="200"/>
      <c r="G3" s="200"/>
    </row>
    <row r="4" spans="1:7" s="151" customFormat="1" ht="14.15" customHeight="1" x14ac:dyDescent="0.35">
      <c r="A4" s="229" t="s">
        <v>120</v>
      </c>
      <c r="B4" s="230"/>
      <c r="C4" s="230"/>
      <c r="D4" s="230"/>
      <c r="E4" s="230"/>
      <c r="F4" s="230"/>
      <c r="G4" s="230"/>
    </row>
    <row r="5" spans="1:7" ht="18" customHeight="1" x14ac:dyDescent="0.25">
      <c r="A5" s="223" t="s">
        <v>121</v>
      </c>
      <c r="B5" s="224"/>
      <c r="C5" s="224"/>
      <c r="D5" s="224"/>
      <c r="E5" s="224"/>
      <c r="F5" s="224"/>
      <c r="G5" s="224"/>
    </row>
    <row r="6" spans="1:7" s="152" customFormat="1" ht="30.65" customHeight="1" x14ac:dyDescent="0.3">
      <c r="A6" s="239" t="s">
        <v>122</v>
      </c>
      <c r="B6" s="220"/>
      <c r="C6" s="220"/>
      <c r="D6" s="220"/>
      <c r="E6" s="220"/>
      <c r="F6" s="220"/>
      <c r="G6" s="220"/>
    </row>
    <row r="7" spans="1:7" s="152" customFormat="1" ht="15.65" customHeight="1" x14ac:dyDescent="0.3">
      <c r="A7" s="239" t="s">
        <v>123</v>
      </c>
      <c r="B7" s="220"/>
      <c r="C7" s="220"/>
      <c r="D7" s="220"/>
      <c r="E7" s="220"/>
      <c r="F7" s="220"/>
      <c r="G7" s="220"/>
    </row>
    <row r="8" spans="1:7" s="152" customFormat="1" ht="14.5" customHeight="1" x14ac:dyDescent="0.3">
      <c r="A8" s="239" t="s">
        <v>124</v>
      </c>
      <c r="B8" s="220"/>
      <c r="C8" s="220"/>
      <c r="D8" s="220"/>
      <c r="E8" s="220"/>
      <c r="F8" s="220"/>
      <c r="G8" s="220"/>
    </row>
    <row r="9" spans="1:7" s="152" customFormat="1" ht="13" customHeight="1" x14ac:dyDescent="0.3">
      <c r="A9" s="239" t="s">
        <v>125</v>
      </c>
      <c r="B9" s="220"/>
      <c r="C9" s="220"/>
      <c r="D9" s="220"/>
      <c r="E9" s="220"/>
      <c r="F9" s="220"/>
      <c r="G9" s="220"/>
    </row>
    <row r="10" spans="1:7" s="152" customFormat="1" ht="29.15" customHeight="1" x14ac:dyDescent="0.3">
      <c r="A10" s="242" t="s">
        <v>126</v>
      </c>
      <c r="B10" s="220"/>
      <c r="C10" s="220"/>
      <c r="D10" s="220"/>
      <c r="E10" s="220"/>
      <c r="F10" s="220"/>
      <c r="G10" s="220"/>
    </row>
    <row r="11" spans="1:7" s="153" customFormat="1" ht="17.149999999999999" customHeight="1" x14ac:dyDescent="0.35">
      <c r="A11" s="243" t="s">
        <v>127</v>
      </c>
      <c r="B11" s="244"/>
      <c r="C11" s="244"/>
      <c r="D11" s="244"/>
      <c r="E11" s="244"/>
      <c r="F11" s="244"/>
      <c r="G11" s="244"/>
    </row>
    <row r="12" spans="1:7" s="152" customFormat="1" ht="64" customHeight="1" x14ac:dyDescent="0.3">
      <c r="A12" s="239" t="s">
        <v>128</v>
      </c>
      <c r="B12" s="220"/>
      <c r="C12" s="220"/>
      <c r="D12" s="220"/>
      <c r="E12" s="220"/>
      <c r="F12" s="220"/>
      <c r="G12" s="220"/>
    </row>
    <row r="13" spans="1:7" s="152" customFormat="1" ht="25" customHeight="1" x14ac:dyDescent="0.3">
      <c r="A13" s="219" t="s">
        <v>129</v>
      </c>
      <c r="B13" s="220"/>
      <c r="C13" s="220"/>
      <c r="D13" s="220"/>
      <c r="E13" s="220"/>
      <c r="F13" s="220"/>
      <c r="G13" s="220"/>
    </row>
    <row r="14" spans="1:7" s="152" customFormat="1" ht="18.649999999999999" customHeight="1" x14ac:dyDescent="0.3">
      <c r="A14" s="219" t="s">
        <v>130</v>
      </c>
      <c r="B14" s="220"/>
      <c r="C14" s="220"/>
      <c r="D14" s="220"/>
      <c r="E14" s="220"/>
      <c r="F14" s="220"/>
      <c r="G14" s="220"/>
    </row>
    <row r="15" spans="1:7" s="154" customFormat="1" ht="25" customHeight="1" x14ac:dyDescent="0.35">
      <c r="A15" s="221" t="s">
        <v>131</v>
      </c>
      <c r="B15" s="222"/>
      <c r="C15" s="222"/>
      <c r="D15" s="222"/>
      <c r="E15" s="222"/>
      <c r="F15" s="222"/>
      <c r="G15" s="222"/>
    </row>
    <row r="16" spans="1:7" s="151" customFormat="1" ht="14.15" customHeight="1" x14ac:dyDescent="0.35">
      <c r="A16" s="223" t="s">
        <v>132</v>
      </c>
      <c r="B16" s="224"/>
      <c r="C16" s="224"/>
      <c r="D16" s="224"/>
      <c r="E16" s="224"/>
      <c r="F16" s="224"/>
      <c r="G16" s="224"/>
    </row>
    <row r="17" spans="1:7" s="151" customFormat="1" ht="41.15" customHeight="1" x14ac:dyDescent="0.35">
      <c r="A17" s="225" t="s">
        <v>133</v>
      </c>
      <c r="B17" s="226"/>
      <c r="C17" s="226"/>
      <c r="D17" s="226"/>
      <c r="E17" s="226"/>
      <c r="F17" s="226"/>
      <c r="G17" s="226"/>
    </row>
    <row r="18" spans="1:7" s="151" customFormat="1" ht="50.15" customHeight="1" x14ac:dyDescent="0.35">
      <c r="A18" s="225" t="s">
        <v>134</v>
      </c>
      <c r="B18" s="226"/>
      <c r="C18" s="226"/>
      <c r="D18" s="226"/>
      <c r="E18" s="226"/>
      <c r="F18" s="226"/>
      <c r="G18" s="226"/>
    </row>
    <row r="19" spans="1:7" s="151" customFormat="1" ht="63.75" customHeight="1" x14ac:dyDescent="0.35">
      <c r="A19" s="225" t="s">
        <v>135</v>
      </c>
      <c r="B19" s="226"/>
      <c r="C19" s="226"/>
      <c r="D19" s="226"/>
      <c r="E19" s="226"/>
      <c r="F19" s="226"/>
      <c r="G19" s="226"/>
    </row>
    <row r="20" spans="1:7" s="151" customFormat="1" ht="14.15" customHeight="1" x14ac:dyDescent="0.35">
      <c r="A20" s="229" t="s">
        <v>10</v>
      </c>
      <c r="B20" s="230"/>
      <c r="C20" s="230"/>
      <c r="D20" s="230"/>
      <c r="E20" s="230"/>
      <c r="F20" s="230"/>
      <c r="G20" s="230"/>
    </row>
    <row r="21" spans="1:7" s="154" customFormat="1" ht="25" customHeight="1" x14ac:dyDescent="0.35">
      <c r="A21" s="223" t="s">
        <v>136</v>
      </c>
      <c r="B21" s="224"/>
      <c r="C21" s="224"/>
      <c r="D21" s="224"/>
      <c r="E21" s="224"/>
      <c r="F21" s="224"/>
      <c r="G21" s="224"/>
    </row>
    <row r="22" spans="1:7" s="154" customFormat="1" ht="77.150000000000006" customHeight="1" x14ac:dyDescent="0.35">
      <c r="A22" s="231" t="s">
        <v>137</v>
      </c>
      <c r="B22" s="232"/>
      <c r="C22" s="232"/>
      <c r="D22" s="232"/>
      <c r="E22" s="232"/>
      <c r="F22" s="232"/>
      <c r="G22" s="232"/>
    </row>
    <row r="23" spans="1:7" s="154" customFormat="1" ht="66.650000000000006" customHeight="1" x14ac:dyDescent="0.35">
      <c r="A23" s="231" t="s">
        <v>138</v>
      </c>
      <c r="B23" s="232"/>
      <c r="C23" s="232"/>
      <c r="D23" s="232"/>
      <c r="E23" s="232"/>
      <c r="F23" s="232"/>
      <c r="G23" s="232"/>
    </row>
    <row r="24" spans="1:7" s="154" customFormat="1" ht="25" customHeight="1" x14ac:dyDescent="0.35">
      <c r="A24" s="233" t="s">
        <v>139</v>
      </c>
      <c r="B24" s="234"/>
      <c r="C24" s="234"/>
      <c r="D24" s="234"/>
      <c r="E24" s="234"/>
      <c r="F24" s="234"/>
      <c r="G24" s="234"/>
    </row>
    <row r="25" spans="1:7" s="154" customFormat="1" ht="36.65" customHeight="1" x14ac:dyDescent="0.35">
      <c r="A25" s="235" t="s">
        <v>140</v>
      </c>
      <c r="B25" s="207"/>
      <c r="C25" s="207"/>
      <c r="D25" s="207"/>
      <c r="E25" s="207"/>
      <c r="F25" s="207"/>
      <c r="G25" s="207"/>
    </row>
    <row r="26" spans="1:7" s="155" customFormat="1" ht="19" customHeight="1" x14ac:dyDescent="0.2">
      <c r="A26" s="236" t="s">
        <v>141</v>
      </c>
      <c r="B26" s="237"/>
      <c r="C26" s="237"/>
      <c r="D26" s="237"/>
      <c r="E26" s="237"/>
      <c r="F26" s="237"/>
      <c r="G26" s="237"/>
    </row>
    <row r="27" spans="1:7" s="155" customFormat="1" ht="106.5" customHeight="1" x14ac:dyDescent="0.2">
      <c r="A27" s="227" t="s">
        <v>142</v>
      </c>
      <c r="B27" s="238"/>
      <c r="C27" s="238"/>
      <c r="D27" s="238"/>
      <c r="E27" s="238"/>
      <c r="F27" s="238"/>
      <c r="G27" s="238"/>
    </row>
    <row r="28" spans="1:7" s="155" customFormat="1" ht="61" customHeight="1" x14ac:dyDescent="0.2">
      <c r="A28" s="227" t="s">
        <v>143</v>
      </c>
      <c r="B28" s="238"/>
      <c r="C28" s="238"/>
      <c r="D28" s="238"/>
      <c r="E28" s="238"/>
      <c r="F28" s="238"/>
      <c r="G28" s="238"/>
    </row>
    <row r="29" spans="1:7" s="156" customFormat="1" ht="136.5" customHeight="1" x14ac:dyDescent="0.25">
      <c r="A29" s="227" t="s">
        <v>144</v>
      </c>
      <c r="B29" s="238"/>
      <c r="C29" s="238"/>
      <c r="D29" s="238"/>
      <c r="E29" s="238"/>
      <c r="F29" s="238"/>
      <c r="G29" s="238"/>
    </row>
    <row r="30" spans="1:7" s="155" customFormat="1" ht="28.5" customHeight="1" x14ac:dyDescent="0.2">
      <c r="A30" s="227" t="s">
        <v>145</v>
      </c>
      <c r="B30" s="228"/>
      <c r="C30" s="228"/>
      <c r="D30" s="228"/>
      <c r="E30" s="228"/>
      <c r="F30" s="228"/>
      <c r="G30" s="228"/>
    </row>
    <row r="31" spans="1:7" ht="27" customHeight="1" x14ac:dyDescent="0.25">
      <c r="A31" s="199" t="s">
        <v>146</v>
      </c>
      <c r="B31" s="200"/>
      <c r="C31" s="200"/>
      <c r="D31" s="200"/>
      <c r="E31" s="200"/>
      <c r="F31" s="200"/>
      <c r="G31" s="200"/>
    </row>
    <row r="32" spans="1:7" ht="11.5" customHeight="1" x14ac:dyDescent="0.3">
      <c r="A32" s="210" t="s">
        <v>147</v>
      </c>
      <c r="B32" s="210"/>
      <c r="C32" s="210"/>
      <c r="D32" s="210"/>
      <c r="E32" s="210"/>
      <c r="F32" s="210"/>
      <c r="G32" s="210"/>
    </row>
    <row r="33" spans="1:7" s="157" customFormat="1" ht="69" customHeight="1" x14ac:dyDescent="0.25">
      <c r="A33" s="211" t="s">
        <v>148</v>
      </c>
      <c r="B33" s="212"/>
      <c r="C33" s="212"/>
      <c r="D33" s="212"/>
      <c r="E33" s="212"/>
      <c r="F33" s="212"/>
      <c r="G33" s="212"/>
    </row>
    <row r="34" spans="1:7" ht="25" customHeight="1" x14ac:dyDescent="0.25">
      <c r="A34" s="213" t="s">
        <v>149</v>
      </c>
      <c r="B34" s="214"/>
      <c r="C34" s="214"/>
      <c r="D34" s="214"/>
      <c r="E34" s="214"/>
      <c r="F34" s="214"/>
      <c r="G34" s="214"/>
    </row>
    <row r="35" spans="1:7" ht="22" customHeight="1" x14ac:dyDescent="0.25">
      <c r="A35" s="202" t="s">
        <v>150</v>
      </c>
      <c r="B35" s="202"/>
      <c r="C35" s="202"/>
      <c r="D35" s="202"/>
      <c r="E35" s="202"/>
      <c r="F35" s="202"/>
      <c r="G35" s="202"/>
    </row>
    <row r="36" spans="1:7" ht="56.15" customHeight="1" x14ac:dyDescent="0.25">
      <c r="A36" s="202"/>
      <c r="B36" s="202"/>
      <c r="C36" s="202"/>
      <c r="D36" s="202"/>
      <c r="E36" s="202"/>
      <c r="F36" s="202"/>
      <c r="G36" s="202"/>
    </row>
    <row r="37" spans="1:7" ht="102" customHeight="1" x14ac:dyDescent="0.25">
      <c r="A37" s="202" t="s">
        <v>151</v>
      </c>
      <c r="B37" s="202"/>
      <c r="C37" s="202"/>
      <c r="D37" s="202"/>
      <c r="E37" s="202"/>
      <c r="F37" s="202"/>
      <c r="G37" s="202"/>
    </row>
    <row r="38" spans="1:7" ht="24" customHeight="1" x14ac:dyDescent="0.25">
      <c r="A38" s="202" t="s">
        <v>152</v>
      </c>
      <c r="B38" s="215"/>
      <c r="C38" s="215"/>
      <c r="D38" s="215"/>
      <c r="E38" s="215"/>
      <c r="F38" s="215"/>
      <c r="G38" s="215"/>
    </row>
    <row r="39" spans="1:7" ht="33.65" customHeight="1" x14ac:dyDescent="0.25">
      <c r="A39" s="216" t="s">
        <v>153</v>
      </c>
      <c r="B39" s="217"/>
      <c r="C39" s="217"/>
      <c r="D39" s="217"/>
      <c r="E39" s="217"/>
      <c r="F39" s="217"/>
      <c r="G39" s="217"/>
    </row>
    <row r="40" spans="1:7" ht="21.65" customHeight="1" x14ac:dyDescent="0.25">
      <c r="A40" s="213" t="s">
        <v>154</v>
      </c>
      <c r="B40" s="214"/>
      <c r="C40" s="214"/>
      <c r="D40" s="214"/>
      <c r="E40" s="214"/>
      <c r="F40" s="214"/>
      <c r="G40" s="214"/>
    </row>
    <row r="41" spans="1:7" ht="141" customHeight="1" x14ac:dyDescent="0.25">
      <c r="A41" s="202" t="s">
        <v>155</v>
      </c>
      <c r="B41" s="218"/>
      <c r="C41" s="218"/>
      <c r="D41" s="218"/>
      <c r="E41" s="218"/>
      <c r="F41" s="218"/>
      <c r="G41" s="218"/>
    </row>
    <row r="42" spans="1:7" ht="23.5" customHeight="1" x14ac:dyDescent="0.25">
      <c r="A42" s="213" t="s">
        <v>156</v>
      </c>
      <c r="B42" s="213"/>
      <c r="C42" s="213"/>
      <c r="D42" s="213"/>
      <c r="E42" s="213"/>
      <c r="F42" s="213"/>
      <c r="G42" s="213"/>
    </row>
    <row r="43" spans="1:7" ht="73.5" customHeight="1" x14ac:dyDescent="0.25">
      <c r="A43" s="202" t="s">
        <v>157</v>
      </c>
      <c r="B43" s="202"/>
      <c r="C43" s="202"/>
      <c r="D43" s="202"/>
      <c r="E43" s="202"/>
      <c r="F43" s="202"/>
      <c r="G43" s="202"/>
    </row>
    <row r="44" spans="1:7" s="158" customFormat="1" ht="25.5" customHeight="1" x14ac:dyDescent="0.35">
      <c r="A44" s="201" t="s">
        <v>158</v>
      </c>
      <c r="B44" s="201"/>
      <c r="C44" s="201"/>
      <c r="D44" s="201"/>
      <c r="E44" s="201"/>
      <c r="F44" s="201"/>
      <c r="G44" s="201"/>
    </row>
    <row r="45" spans="1:7" ht="28.5" customHeight="1" x14ac:dyDescent="0.25">
      <c r="A45" s="202" t="s">
        <v>159</v>
      </c>
      <c r="B45" s="202"/>
      <c r="C45" s="202"/>
      <c r="D45" s="202"/>
      <c r="E45" s="202"/>
      <c r="F45" s="202"/>
      <c r="G45" s="202"/>
    </row>
    <row r="46" spans="1:7" ht="57" customHeight="1" x14ac:dyDescent="0.25">
      <c r="A46" s="202" t="s">
        <v>160</v>
      </c>
      <c r="B46" s="202"/>
      <c r="C46" s="202"/>
      <c r="D46" s="202"/>
      <c r="E46" s="202"/>
      <c r="F46" s="202"/>
      <c r="G46" s="202"/>
    </row>
    <row r="47" spans="1:7" ht="53.5" customHeight="1" x14ac:dyDescent="0.25">
      <c r="A47" s="203" t="s">
        <v>161</v>
      </c>
      <c r="B47" s="202"/>
      <c r="C47" s="202"/>
      <c r="D47" s="202"/>
      <c r="E47" s="202"/>
      <c r="F47" s="202"/>
      <c r="G47" s="202"/>
    </row>
    <row r="48" spans="1:7" ht="22" customHeight="1" x14ac:dyDescent="0.25">
      <c r="A48" s="199" t="s">
        <v>85</v>
      </c>
      <c r="B48" s="200"/>
      <c r="C48" s="200"/>
      <c r="D48" s="200"/>
      <c r="E48" s="200"/>
      <c r="F48" s="200"/>
      <c r="G48" s="200"/>
    </row>
    <row r="49" spans="1:7" ht="17.149999999999999" customHeight="1" x14ac:dyDescent="0.3">
      <c r="A49" s="204" t="s">
        <v>162</v>
      </c>
      <c r="B49" s="204"/>
      <c r="C49" s="204"/>
      <c r="D49" s="204"/>
      <c r="E49" s="204"/>
      <c r="F49" s="204"/>
      <c r="G49" s="204"/>
    </row>
    <row r="50" spans="1:7" s="159" customFormat="1" ht="13" x14ac:dyDescent="0.3">
      <c r="A50" s="205" t="s">
        <v>163</v>
      </c>
      <c r="B50" s="205"/>
      <c r="C50" s="205"/>
      <c r="D50" s="205"/>
      <c r="E50" s="205"/>
      <c r="F50" s="205"/>
      <c r="G50" s="205"/>
    </row>
    <row r="51" spans="1:7" s="159" customFormat="1" ht="37" customHeight="1" x14ac:dyDescent="0.3">
      <c r="A51" s="195" t="s">
        <v>180</v>
      </c>
      <c r="B51" s="196"/>
      <c r="C51" s="170" t="s">
        <v>172</v>
      </c>
      <c r="D51" s="170"/>
      <c r="E51" s="170"/>
      <c r="F51" s="193" t="s">
        <v>173</v>
      </c>
      <c r="G51" s="169"/>
    </row>
    <row r="52" spans="1:7" s="159" customFormat="1" ht="23" x14ac:dyDescent="0.3">
      <c r="A52" s="197"/>
      <c r="B52" s="198"/>
      <c r="C52" s="171" t="s">
        <v>174</v>
      </c>
      <c r="D52" s="171" t="s">
        <v>175</v>
      </c>
      <c r="E52" s="171" t="s">
        <v>176</v>
      </c>
      <c r="F52" s="193"/>
      <c r="G52" s="169"/>
    </row>
    <row r="53" spans="1:7" s="159" customFormat="1" ht="24.65" customHeight="1" x14ac:dyDescent="0.3">
      <c r="A53" s="194" t="s">
        <v>19</v>
      </c>
      <c r="B53" s="194"/>
      <c r="C53" s="166">
        <v>0.7</v>
      </c>
      <c r="D53" s="166">
        <v>0.6</v>
      </c>
      <c r="E53" s="166">
        <v>0.5</v>
      </c>
      <c r="F53" s="167">
        <v>1</v>
      </c>
      <c r="G53" s="169"/>
    </row>
    <row r="54" spans="1:7" s="159" customFormat="1" ht="24.65" customHeight="1" x14ac:dyDescent="0.3">
      <c r="A54" s="194" t="s">
        <v>20</v>
      </c>
      <c r="B54" s="194"/>
      <c r="C54" s="166">
        <v>0.7</v>
      </c>
      <c r="D54" s="166">
        <v>0.6</v>
      </c>
      <c r="E54" s="166">
        <v>0.5</v>
      </c>
      <c r="F54" s="166">
        <v>0.5</v>
      </c>
      <c r="G54" s="169"/>
    </row>
    <row r="55" spans="1:7" s="159" customFormat="1" ht="22" customHeight="1" x14ac:dyDescent="0.3">
      <c r="A55" s="194" t="s">
        <v>23</v>
      </c>
      <c r="B55" s="194"/>
      <c r="C55" s="166">
        <v>0.45</v>
      </c>
      <c r="D55" s="166">
        <v>0.35</v>
      </c>
      <c r="E55" s="166">
        <v>0.25</v>
      </c>
      <c r="F55" s="166">
        <v>0.5</v>
      </c>
      <c r="G55" s="169"/>
    </row>
    <row r="56" spans="1:7" s="159" customFormat="1" ht="29.5" customHeight="1" x14ac:dyDescent="0.3">
      <c r="A56" s="194" t="s">
        <v>63</v>
      </c>
      <c r="B56" s="194"/>
      <c r="C56" s="166">
        <v>0.5</v>
      </c>
      <c r="D56" s="166">
        <v>0.5</v>
      </c>
      <c r="E56" s="166">
        <v>0.15</v>
      </c>
      <c r="F56" s="166">
        <v>0</v>
      </c>
      <c r="G56" s="169"/>
    </row>
    <row r="57" spans="1:7" ht="22.5" customHeight="1" x14ac:dyDescent="0.25">
      <c r="A57" s="194" t="s">
        <v>62</v>
      </c>
      <c r="B57" s="194"/>
      <c r="C57" s="166">
        <v>0.5</v>
      </c>
      <c r="D57" s="166">
        <v>0.5</v>
      </c>
      <c r="E57" s="166">
        <v>0</v>
      </c>
      <c r="F57" s="166">
        <v>0</v>
      </c>
      <c r="G57" s="168"/>
    </row>
    <row r="58" spans="1:7" ht="45.65" customHeight="1" x14ac:dyDescent="0.25">
      <c r="A58" s="206" t="s">
        <v>140</v>
      </c>
      <c r="B58" s="207"/>
      <c r="C58" s="207"/>
      <c r="D58" s="207"/>
      <c r="E58" s="207"/>
      <c r="F58" s="207"/>
      <c r="G58" s="207"/>
    </row>
    <row r="59" spans="1:7" ht="16.5" customHeight="1" x14ac:dyDescent="0.3">
      <c r="A59" s="204" t="s">
        <v>164</v>
      </c>
      <c r="B59" s="204"/>
      <c r="C59" s="204"/>
      <c r="D59" s="204"/>
      <c r="E59" s="204"/>
      <c r="F59" s="204"/>
      <c r="G59" s="204"/>
    </row>
    <row r="60" spans="1:7" s="160" customFormat="1" ht="16" customHeight="1" x14ac:dyDescent="0.35">
      <c r="A60" s="208" t="s">
        <v>178</v>
      </c>
      <c r="B60" s="209"/>
      <c r="C60" s="209"/>
      <c r="D60" s="209"/>
      <c r="E60" s="209"/>
      <c r="F60" s="209"/>
      <c r="G60" s="209"/>
    </row>
    <row r="61" spans="1:7" ht="22" customHeight="1" x14ac:dyDescent="0.25">
      <c r="A61" s="199" t="s">
        <v>165</v>
      </c>
      <c r="B61" s="200"/>
      <c r="C61" s="200"/>
      <c r="D61" s="200"/>
      <c r="E61" s="200"/>
      <c r="F61" s="200"/>
      <c r="G61" s="200"/>
    </row>
    <row r="62" spans="1:7" ht="27" customHeight="1" x14ac:dyDescent="0.25">
      <c r="A62" s="186" t="s">
        <v>171</v>
      </c>
      <c r="B62" s="187"/>
      <c r="C62" s="187"/>
      <c r="D62" s="187"/>
      <c r="E62" s="187"/>
      <c r="F62" s="187"/>
      <c r="G62" s="187"/>
    </row>
    <row r="63" spans="1:7" s="156" customFormat="1" ht="27.65" customHeight="1" x14ac:dyDescent="0.25">
      <c r="A63" s="195" t="s">
        <v>179</v>
      </c>
      <c r="B63" s="196"/>
      <c r="C63" s="170" t="s">
        <v>172</v>
      </c>
      <c r="D63" s="170"/>
      <c r="E63" s="170"/>
      <c r="F63" s="193" t="s">
        <v>173</v>
      </c>
      <c r="G63" s="165"/>
    </row>
    <row r="64" spans="1:7" s="156" customFormat="1" ht="27" customHeight="1" x14ac:dyDescent="0.25">
      <c r="A64" s="197"/>
      <c r="B64" s="198"/>
      <c r="C64" s="171" t="s">
        <v>174</v>
      </c>
      <c r="D64" s="171" t="s">
        <v>175</v>
      </c>
      <c r="E64" s="171" t="s">
        <v>176</v>
      </c>
      <c r="F64" s="193"/>
      <c r="G64" s="165"/>
    </row>
    <row r="65" spans="1:7" s="156" customFormat="1" ht="35.25" customHeight="1" x14ac:dyDescent="0.25">
      <c r="A65" s="194" t="s">
        <v>19</v>
      </c>
      <c r="B65" s="194"/>
      <c r="C65" s="166">
        <v>1</v>
      </c>
      <c r="D65" s="166">
        <v>1</v>
      </c>
      <c r="E65" s="166">
        <v>1</v>
      </c>
      <c r="F65" s="167">
        <v>1</v>
      </c>
      <c r="G65" s="165"/>
    </row>
    <row r="66" spans="1:7" s="156" customFormat="1" ht="35.25" customHeight="1" x14ac:dyDescent="0.25">
      <c r="A66" s="194" t="s">
        <v>20</v>
      </c>
      <c r="B66" s="194"/>
      <c r="C66" s="166">
        <v>0.7</v>
      </c>
      <c r="D66" s="166">
        <v>0.6</v>
      </c>
      <c r="E66" s="166">
        <v>0.5</v>
      </c>
      <c r="F66" s="166">
        <v>1</v>
      </c>
      <c r="G66" s="165"/>
    </row>
    <row r="67" spans="1:7" s="156" customFormat="1" ht="35.25" customHeight="1" x14ac:dyDescent="0.25">
      <c r="A67" s="194" t="s">
        <v>23</v>
      </c>
      <c r="B67" s="194"/>
      <c r="C67" s="166">
        <v>0.45</v>
      </c>
      <c r="D67" s="166">
        <v>0.35</v>
      </c>
      <c r="E67" s="166">
        <v>0.25</v>
      </c>
      <c r="F67" s="166">
        <v>1</v>
      </c>
      <c r="G67" s="165"/>
    </row>
    <row r="68" spans="1:7" s="156" customFormat="1" ht="27" customHeight="1" x14ac:dyDescent="0.25">
      <c r="A68" s="194" t="s">
        <v>63</v>
      </c>
      <c r="B68" s="194"/>
      <c r="C68" s="166">
        <v>0.5</v>
      </c>
      <c r="D68" s="166">
        <v>0.5</v>
      </c>
      <c r="E68" s="166">
        <v>0.15</v>
      </c>
      <c r="F68" s="166">
        <v>0</v>
      </c>
      <c r="G68" s="165"/>
    </row>
    <row r="69" spans="1:7" s="156" customFormat="1" ht="27" customHeight="1" x14ac:dyDescent="0.25">
      <c r="A69" s="194" t="s">
        <v>62</v>
      </c>
      <c r="B69" s="194"/>
      <c r="C69" s="166">
        <v>0.5</v>
      </c>
      <c r="D69" s="166">
        <v>0.5</v>
      </c>
      <c r="E69" s="166">
        <v>0</v>
      </c>
      <c r="F69" s="166">
        <v>0</v>
      </c>
      <c r="G69" s="165"/>
    </row>
    <row r="70" spans="1:7" s="156" customFormat="1" ht="13.5" customHeight="1" x14ac:dyDescent="0.25">
      <c r="A70" s="164"/>
      <c r="B70" s="165"/>
      <c r="C70" s="165"/>
      <c r="D70" s="165"/>
      <c r="E70" s="165"/>
      <c r="F70" s="165"/>
      <c r="G70" s="165"/>
    </row>
    <row r="71" spans="1:7" s="159" customFormat="1" ht="18" x14ac:dyDescent="0.3">
      <c r="A71" s="188" t="s">
        <v>104</v>
      </c>
      <c r="B71" s="188"/>
      <c r="C71" s="188"/>
      <c r="D71" s="188"/>
      <c r="E71" s="188"/>
      <c r="F71" s="188"/>
      <c r="G71" s="188"/>
    </row>
    <row r="72" spans="1:7" ht="18" customHeight="1" x14ac:dyDescent="0.35">
      <c r="A72" s="189" t="s">
        <v>166</v>
      </c>
      <c r="B72" s="190"/>
      <c r="C72" s="190"/>
      <c r="D72" s="190"/>
      <c r="E72" s="190"/>
      <c r="F72" s="190"/>
      <c r="G72" s="190"/>
    </row>
    <row r="73" spans="1:7" ht="51.65" customHeight="1" x14ac:dyDescent="0.25">
      <c r="A73" s="191" t="s">
        <v>167</v>
      </c>
      <c r="B73" s="192"/>
      <c r="C73" s="192"/>
      <c r="D73" s="192"/>
      <c r="E73" s="192"/>
      <c r="F73" s="192"/>
      <c r="G73" s="192"/>
    </row>
  </sheetData>
  <sheetProtection algorithmName="SHA-512" hashValue="+zG5sumCj+3HfWLZwp0SbbdxSnXuMkXg9xtQrDzASl6Qixc0d53qyUb1V2OsEr1jENV0r9JXEVEBcMEwqEVUQg==" saltValue="dIcdQQiJ1P7kz0Ob4pq2Rg==" spinCount="100000" sheet="1" objects="1" scenarios="1"/>
  <mergeCells count="71">
    <mergeCell ref="A56:B56"/>
    <mergeCell ref="A57:B57"/>
    <mergeCell ref="A6:G6"/>
    <mergeCell ref="A1:G1"/>
    <mergeCell ref="A2:G2"/>
    <mergeCell ref="A3:G3"/>
    <mergeCell ref="A4:G4"/>
    <mergeCell ref="A5:G5"/>
    <mergeCell ref="A18:G18"/>
    <mergeCell ref="A7:G7"/>
    <mergeCell ref="A8:G8"/>
    <mergeCell ref="A9:G9"/>
    <mergeCell ref="A10:G10"/>
    <mergeCell ref="A11:G11"/>
    <mergeCell ref="A12:G12"/>
    <mergeCell ref="A13:G13"/>
    <mergeCell ref="A14:G14"/>
    <mergeCell ref="A15:G15"/>
    <mergeCell ref="A16:G16"/>
    <mergeCell ref="A17:G17"/>
    <mergeCell ref="A30:G30"/>
    <mergeCell ref="A19:G19"/>
    <mergeCell ref="A20:G20"/>
    <mergeCell ref="A21:G21"/>
    <mergeCell ref="A22:G22"/>
    <mergeCell ref="A23:G23"/>
    <mergeCell ref="A24:G24"/>
    <mergeCell ref="A25:G25"/>
    <mergeCell ref="A26:G26"/>
    <mergeCell ref="A27:G27"/>
    <mergeCell ref="A28:G28"/>
    <mergeCell ref="A29:G29"/>
    <mergeCell ref="A43:G43"/>
    <mergeCell ref="A31:G31"/>
    <mergeCell ref="A32:G32"/>
    <mergeCell ref="A33:G33"/>
    <mergeCell ref="A34:G34"/>
    <mergeCell ref="A35:G36"/>
    <mergeCell ref="A37:G37"/>
    <mergeCell ref="A38:G38"/>
    <mergeCell ref="A39:G39"/>
    <mergeCell ref="A40:G40"/>
    <mergeCell ref="A41:G41"/>
    <mergeCell ref="A42:G42"/>
    <mergeCell ref="A61:G61"/>
    <mergeCell ref="A44:G44"/>
    <mergeCell ref="A45:G45"/>
    <mergeCell ref="A46:G46"/>
    <mergeCell ref="A47:G47"/>
    <mergeCell ref="A48:G48"/>
    <mergeCell ref="A49:G49"/>
    <mergeCell ref="A50:G50"/>
    <mergeCell ref="A58:G58"/>
    <mergeCell ref="A59:G59"/>
    <mergeCell ref="A60:G60"/>
    <mergeCell ref="A51:B52"/>
    <mergeCell ref="F51:F52"/>
    <mergeCell ref="A53:B53"/>
    <mergeCell ref="A54:B54"/>
    <mergeCell ref="A55:B55"/>
    <mergeCell ref="A62:G62"/>
    <mergeCell ref="A71:G71"/>
    <mergeCell ref="A72:G72"/>
    <mergeCell ref="A73:G73"/>
    <mergeCell ref="F63:F64"/>
    <mergeCell ref="A65:B65"/>
    <mergeCell ref="A66:B66"/>
    <mergeCell ref="A67:B67"/>
    <mergeCell ref="A68:B68"/>
    <mergeCell ref="A69:B69"/>
    <mergeCell ref="A63:B64"/>
  </mergeCells>
  <hyperlinks>
    <hyperlink ref="A10" r:id="rId1" display="https://publications.europa.eu/fr/publication-detail/-/publication/79c0ce87-f4dc-11e6-8a35-01aa75ed71a1/language-fr" xr:uid="{54F0AFF8-EF13-4055-8BCF-60323ED2FDA6}"/>
    <hyperlink ref="A15" r:id="rId2" display="https://publications.europa.eu/fr/publication-detail/-/publication/79c0ce87-f4dc-11e6-8a35-01aa75ed71a1/language-fr" xr:uid="{85600578-6000-4D61-9302-12C68AC24E09}"/>
    <hyperlink ref="A72" r:id="rId3" xr:uid="{6555EEDD-814C-4B97-9D6F-A9AADD7CAD90}"/>
    <hyperlink ref="A26" r:id="rId4" location="ancre4" xr:uid="{3E3131EA-0E40-4BCF-BA28-350BEE4F758D}"/>
  </hyperlinks>
  <pageMargins left="0.51181102362204722" right="0.51181102362204722" top="0.55118110236220474" bottom="0.55118110236220474" header="0.31496062992125984" footer="0.31496062992125984"/>
  <pageSetup paperSize="9" scale="53" fitToHeight="3" orientation="portrait" r:id="rId5"/>
  <rowBreaks count="3" manualBreakCount="3">
    <brk id="1" max="16383" man="1"/>
    <brk id="4" max="16383" man="1"/>
    <brk id="3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01551-0B7F-43C3-AA0D-490D6A8962FA}">
  <sheetPr codeName="Feuil9"/>
  <dimension ref="A1:AR226"/>
  <sheetViews>
    <sheetView showGridLines="0" zoomScale="85" zoomScaleNormal="85" workbookViewId="0">
      <selection activeCell="C12" sqref="C12"/>
    </sheetView>
  </sheetViews>
  <sheetFormatPr baseColWidth="10" defaultColWidth="11.453125" defaultRowHeight="14" x14ac:dyDescent="0.35"/>
  <cols>
    <col min="1" max="1" width="59.26953125" style="1" customWidth="1"/>
    <col min="2" max="2" width="53.54296875" style="1" customWidth="1"/>
    <col min="3" max="12" width="20.81640625" style="1" customWidth="1"/>
    <col min="13" max="14" width="14.26953125" style="1" customWidth="1"/>
    <col min="15" max="16" width="20.81640625" style="1" customWidth="1"/>
    <col min="17" max="18" width="14.26953125" style="1" customWidth="1"/>
    <col min="19" max="20" width="20.81640625" style="1" customWidth="1"/>
    <col min="21" max="22" width="14.26953125" style="1" customWidth="1"/>
    <col min="23" max="24" width="20.81640625" style="1" customWidth="1"/>
    <col min="25" max="26" width="14.26953125" style="1" customWidth="1"/>
    <col min="27" max="28" width="20.81640625" style="1" customWidth="1"/>
    <col min="29" max="30" width="14.26953125" style="1" customWidth="1"/>
    <col min="31" max="32" width="20.81640625" style="1" customWidth="1"/>
    <col min="33" max="34" width="14.26953125" style="1" customWidth="1"/>
    <col min="35" max="36" width="20.81640625" style="1" customWidth="1"/>
    <col min="37" max="38" width="14.26953125" style="1" customWidth="1"/>
    <col min="39" max="40" width="20.81640625" style="1" customWidth="1"/>
    <col min="41" max="42" width="14.26953125" style="1" customWidth="1"/>
    <col min="43" max="44" width="20.81640625" style="1" customWidth="1"/>
    <col min="45" max="16384" width="11.453125" style="1"/>
  </cols>
  <sheetData>
    <row r="1" spans="1:6" s="3" customFormat="1" ht="114.75" customHeight="1" x14ac:dyDescent="0.35">
      <c r="B1" s="263" t="s">
        <v>110</v>
      </c>
      <c r="C1" s="263"/>
      <c r="D1" s="263"/>
      <c r="E1" s="263"/>
      <c r="F1" s="12">
        <v>45292</v>
      </c>
    </row>
    <row r="2" spans="1:6" ht="34.5" customHeight="1" x14ac:dyDescent="0.35">
      <c r="A2" s="4" t="s">
        <v>8</v>
      </c>
      <c r="B2" s="5"/>
      <c r="C2" s="5"/>
      <c r="D2" s="5"/>
      <c r="E2" s="5"/>
      <c r="F2" s="5"/>
    </row>
    <row r="3" spans="1:6" s="3" customFormat="1" x14ac:dyDescent="0.35">
      <c r="A3" s="264"/>
      <c r="B3" s="264"/>
      <c r="C3" s="264"/>
      <c r="D3" s="264"/>
      <c r="E3" s="264"/>
      <c r="F3" s="264"/>
    </row>
    <row r="4" spans="1:6" s="3" customFormat="1" ht="29.25" customHeight="1" x14ac:dyDescent="0.35">
      <c r="A4" s="265" t="s">
        <v>0</v>
      </c>
      <c r="B4" s="265"/>
      <c r="C4" s="265"/>
      <c r="D4" s="265"/>
      <c r="E4" s="265"/>
      <c r="F4" s="265"/>
    </row>
    <row r="5" spans="1:6" s="3" customFormat="1" x14ac:dyDescent="0.35">
      <c r="A5" s="13" t="s">
        <v>86</v>
      </c>
      <c r="B5" s="1"/>
      <c r="C5" s="1"/>
      <c r="D5" s="1"/>
      <c r="E5" s="1"/>
      <c r="F5" s="1"/>
    </row>
    <row r="6" spans="1:6" s="3" customFormat="1" ht="14.5" x14ac:dyDescent="0.35">
      <c r="A6" s="113" t="s">
        <v>9</v>
      </c>
      <c r="B6" s="1"/>
      <c r="C6" s="1"/>
      <c r="D6" s="1"/>
      <c r="E6" s="1"/>
      <c r="F6" s="1"/>
    </row>
    <row r="7" spans="1:6" s="3" customFormat="1" ht="14.5" x14ac:dyDescent="0.35">
      <c r="A7" s="14" t="s">
        <v>21</v>
      </c>
      <c r="B7" s="1"/>
      <c r="C7" s="1"/>
      <c r="D7" s="1"/>
      <c r="E7" s="1"/>
      <c r="F7" s="1"/>
    </row>
    <row r="8" spans="1:6" s="3" customFormat="1" ht="14.5" x14ac:dyDescent="0.35">
      <c r="A8" s="14" t="s">
        <v>84</v>
      </c>
      <c r="B8" s="1"/>
      <c r="C8" s="1"/>
      <c r="D8" s="1"/>
      <c r="E8" s="1"/>
      <c r="F8" s="1"/>
    </row>
    <row r="9" spans="1:6" s="3" customFormat="1" ht="14.5" x14ac:dyDescent="0.35">
      <c r="A9" s="14" t="s">
        <v>67</v>
      </c>
      <c r="B9" s="1"/>
      <c r="C9" s="2"/>
      <c r="D9" s="2"/>
      <c r="E9" s="2"/>
      <c r="F9" s="2"/>
    </row>
    <row r="10" spans="1:6" s="3" customFormat="1" ht="14.5" x14ac:dyDescent="0.35">
      <c r="A10" s="136" t="s">
        <v>177</v>
      </c>
      <c r="B10" s="1"/>
      <c r="C10" s="2"/>
      <c r="D10" s="2"/>
      <c r="E10" s="2"/>
      <c r="F10" s="2"/>
    </row>
    <row r="11" spans="1:6" s="3" customFormat="1" ht="14.5" x14ac:dyDescent="0.35">
      <c r="A11" s="15"/>
      <c r="B11" s="16"/>
      <c r="C11" s="16"/>
      <c r="D11" s="16"/>
      <c r="E11" s="16"/>
      <c r="F11" s="16"/>
    </row>
    <row r="12" spans="1:6" s="3" customFormat="1" x14ac:dyDescent="0.35">
      <c r="B12" s="149" t="s">
        <v>117</v>
      </c>
      <c r="C12" s="148"/>
      <c r="D12" s="16"/>
      <c r="E12" s="16"/>
      <c r="F12" s="16"/>
    </row>
    <row r="13" spans="1:6" s="3" customFormat="1" ht="89.15" customHeight="1" x14ac:dyDescent="0.35">
      <c r="A13" s="261" t="s">
        <v>1</v>
      </c>
      <c r="B13" s="261"/>
      <c r="C13" s="261"/>
      <c r="D13" s="261"/>
      <c r="E13" s="261"/>
      <c r="F13" s="261"/>
    </row>
    <row r="14" spans="1:6" s="26" customFormat="1" ht="25" x14ac:dyDescent="0.35">
      <c r="A14" s="161" t="s">
        <v>169</v>
      </c>
      <c r="B14" s="162" t="s">
        <v>168</v>
      </c>
      <c r="C14" s="27"/>
      <c r="D14" s="27"/>
      <c r="E14" s="27"/>
      <c r="F14" s="28"/>
    </row>
    <row r="15" spans="1:6" s="3" customFormat="1" ht="28" customHeight="1" x14ac:dyDescent="0.35">
      <c r="A15" s="6" t="s">
        <v>9</v>
      </c>
      <c r="B15" s="6"/>
      <c r="C15" s="6"/>
      <c r="D15" s="6"/>
      <c r="E15" s="6"/>
      <c r="F15" s="6"/>
    </row>
    <row r="17" spans="1:39" ht="17.25" customHeight="1" x14ac:dyDescent="0.35">
      <c r="A17" s="24" t="s">
        <v>108</v>
      </c>
      <c r="B17" s="22"/>
      <c r="C17" s="22"/>
      <c r="D17" s="22"/>
      <c r="E17" s="22"/>
      <c r="F17" s="22"/>
    </row>
    <row r="18" spans="1:39" ht="7.5" customHeight="1" x14ac:dyDescent="0.35"/>
    <row r="19" spans="1:39" x14ac:dyDescent="0.35">
      <c r="A19" s="17" t="s">
        <v>11</v>
      </c>
      <c r="B19" s="269"/>
      <c r="C19" s="269"/>
      <c r="D19" s="269"/>
      <c r="E19" s="269"/>
    </row>
    <row r="20" spans="1:39" x14ac:dyDescent="0.35">
      <c r="A20" s="17" t="s">
        <v>13</v>
      </c>
      <c r="B20" s="18"/>
    </row>
    <row r="21" spans="1:39" x14ac:dyDescent="0.35">
      <c r="A21" s="17" t="s">
        <v>12</v>
      </c>
      <c r="B21" s="269"/>
      <c r="C21" s="269"/>
      <c r="D21" s="269"/>
      <c r="E21" s="269"/>
    </row>
    <row r="22" spans="1:39" x14ac:dyDescent="0.35">
      <c r="A22" s="17" t="s">
        <v>18</v>
      </c>
      <c r="B22" s="77"/>
    </row>
    <row r="23" spans="1:39" x14ac:dyDescent="0.35">
      <c r="B23" s="7"/>
    </row>
    <row r="24" spans="1:39" s="23" customFormat="1" ht="17.25" customHeight="1" x14ac:dyDescent="0.35">
      <c r="A24" s="24" t="s">
        <v>10</v>
      </c>
      <c r="B24" s="22"/>
      <c r="C24" s="22"/>
      <c r="D24" s="22"/>
      <c r="E24" s="22"/>
      <c r="F24" s="22"/>
    </row>
    <row r="25" spans="1:39" ht="7.5" customHeight="1" x14ac:dyDescent="0.35"/>
    <row r="26" spans="1:39" x14ac:dyDescent="0.35">
      <c r="A26" s="17" t="s">
        <v>170</v>
      </c>
      <c r="B26" s="262">
        <f>'Partenaire 1-coordinateur'!B26</f>
        <v>0</v>
      </c>
      <c r="C26" s="262"/>
      <c r="D26" s="262"/>
      <c r="E26" s="262"/>
    </row>
    <row r="27" spans="1:39" x14ac:dyDescent="0.35">
      <c r="A27" s="17" t="s">
        <v>109</v>
      </c>
      <c r="B27" s="19"/>
    </row>
    <row r="28" spans="1:39" x14ac:dyDescent="0.35">
      <c r="A28" s="17" t="s">
        <v>14</v>
      </c>
      <c r="B28" s="19">
        <f>'Partenaire 1-coordinateur'!B28</f>
        <v>1</v>
      </c>
    </row>
    <row r="29" spans="1:39" ht="7.5" customHeight="1" x14ac:dyDescent="0.35"/>
    <row r="30" spans="1:39" x14ac:dyDescent="0.35">
      <c r="A30" s="20" t="s">
        <v>15</v>
      </c>
      <c r="B30" s="21" t="s">
        <v>16</v>
      </c>
      <c r="C30" s="271" t="s">
        <v>17</v>
      </c>
      <c r="D30" s="272"/>
      <c r="E30" s="272"/>
      <c r="F30" s="273"/>
    </row>
    <row r="31" spans="1:39" s="8" customFormat="1" x14ac:dyDescent="0.3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3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3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3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3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3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3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3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3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3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5" x14ac:dyDescent="0.35">
      <c r="A41" s="25"/>
      <c r="C41" s="27"/>
      <c r="D41" s="27"/>
      <c r="E41" s="27"/>
      <c r="F41" s="28"/>
    </row>
    <row r="42" spans="1:44" s="3" customFormat="1" ht="28" customHeight="1" x14ac:dyDescent="0.35">
      <c r="A42" s="6" t="s">
        <v>21</v>
      </c>
      <c r="B42" s="6"/>
      <c r="C42" s="6"/>
      <c r="D42" s="6"/>
      <c r="E42" s="6"/>
      <c r="F42" s="6"/>
    </row>
    <row r="43" spans="1:44" ht="7.5" customHeight="1" x14ac:dyDescent="0.3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4.5" x14ac:dyDescent="0.3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 x14ac:dyDescent="0.3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3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3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3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3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3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3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3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3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3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3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ht="14.5" x14ac:dyDescent="0.3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x14ac:dyDescent="0.3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x14ac:dyDescent="0.3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 x14ac:dyDescent="0.3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3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3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x14ac:dyDescent="0.3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 x14ac:dyDescent="0.3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 x14ac:dyDescent="0.3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3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3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3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3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3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ht="14.5" x14ac:dyDescent="0.3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x14ac:dyDescent="0.3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x14ac:dyDescent="0.3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 x14ac:dyDescent="0.3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3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3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3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3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3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3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3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3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3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3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ht="14.5" x14ac:dyDescent="0.3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x14ac:dyDescent="0.3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x14ac:dyDescent="0.3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 x14ac:dyDescent="0.3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3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x14ac:dyDescent="0.3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x14ac:dyDescent="0.3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 x14ac:dyDescent="0.3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x14ac:dyDescent="0.3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5" x14ac:dyDescent="0.35">
      <c r="A97" s="25"/>
      <c r="C97" s="27"/>
      <c r="D97" s="27"/>
      <c r="E97" s="27"/>
      <c r="F97" s="28"/>
    </row>
    <row r="98" spans="1:42" s="3" customFormat="1" ht="28" customHeight="1" x14ac:dyDescent="0.35">
      <c r="A98" s="6" t="s">
        <v>85</v>
      </c>
      <c r="B98" s="6"/>
      <c r="C98" s="6"/>
      <c r="D98" s="6"/>
      <c r="E98" s="6"/>
      <c r="F98" s="6"/>
    </row>
    <row r="99" spans="1:42" ht="27" customHeight="1" x14ac:dyDescent="0.3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28" x14ac:dyDescent="0.35">
      <c r="A100" s="89" t="s">
        <v>16</v>
      </c>
      <c r="B100" s="90"/>
      <c r="C100" s="296" t="s">
        <v>64</v>
      </c>
      <c r="D100" s="296"/>
      <c r="E100" s="91" t="s">
        <v>65</v>
      </c>
      <c r="F100" s="91" t="s">
        <v>66</v>
      </c>
    </row>
    <row r="101" spans="1:42" x14ac:dyDescent="0.3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3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3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3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3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x14ac:dyDescent="0.35">
      <c r="A106" s="86"/>
      <c r="B106" s="87"/>
      <c r="C106" s="294">
        <f>SUM(C101:D105)</f>
        <v>0</v>
      </c>
      <c r="D106" s="294"/>
      <c r="E106" s="88"/>
      <c r="F106" s="98">
        <f>SUM(F101:F105)</f>
        <v>0</v>
      </c>
    </row>
    <row r="108" spans="1:42" s="99" customFormat="1" ht="15.5" x14ac:dyDescent="0.35">
      <c r="A108" s="99" t="s">
        <v>102</v>
      </c>
      <c r="C108" s="295"/>
      <c r="D108" s="295"/>
    </row>
    <row r="109" spans="1:42" s="26" customFormat="1" ht="25" x14ac:dyDescent="0.35">
      <c r="A109" s="25"/>
      <c r="C109" s="27"/>
      <c r="D109" s="27"/>
      <c r="E109" s="27"/>
      <c r="F109" s="28"/>
    </row>
    <row r="110" spans="1:42" s="3" customFormat="1" ht="28" customHeight="1" x14ac:dyDescent="0.35">
      <c r="A110" s="6" t="s">
        <v>67</v>
      </c>
      <c r="B110" s="6"/>
      <c r="C110" s="6"/>
      <c r="D110" s="6"/>
      <c r="E110" s="6"/>
      <c r="F110" s="6"/>
    </row>
    <row r="111" spans="1:42" ht="7.5" customHeight="1" x14ac:dyDescent="0.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35">
      <c r="A112" s="91" t="s">
        <v>68</v>
      </c>
      <c r="B112" s="91" t="s">
        <v>69</v>
      </c>
      <c r="C112" s="296" t="s">
        <v>70</v>
      </c>
      <c r="D112" s="296"/>
      <c r="E112" s="111" t="s">
        <v>71</v>
      </c>
    </row>
    <row r="113" spans="1:5" x14ac:dyDescent="0.35">
      <c r="A113" s="297" t="s">
        <v>5</v>
      </c>
      <c r="B113" s="84" t="s">
        <v>72</v>
      </c>
      <c r="C113" s="300">
        <f>MIN(C108,F106)</f>
        <v>0</v>
      </c>
      <c r="D113" s="301"/>
      <c r="E113" s="84"/>
    </row>
    <row r="114" spans="1:5" x14ac:dyDescent="0.35">
      <c r="A114" s="298"/>
      <c r="B114" s="30" t="s">
        <v>6</v>
      </c>
      <c r="C114" s="302">
        <v>0</v>
      </c>
      <c r="D114" s="303"/>
      <c r="E114" s="85"/>
    </row>
    <row r="115" spans="1:5" x14ac:dyDescent="0.35">
      <c r="A115" s="298"/>
      <c r="B115" s="30" t="s">
        <v>73</v>
      </c>
      <c r="C115" s="302">
        <v>0</v>
      </c>
      <c r="D115" s="303"/>
      <c r="E115" s="85"/>
    </row>
    <row r="116" spans="1:5" x14ac:dyDescent="0.35">
      <c r="A116" s="298"/>
      <c r="B116" s="30" t="s">
        <v>73</v>
      </c>
      <c r="C116" s="302">
        <v>0</v>
      </c>
      <c r="D116" s="303"/>
      <c r="E116" s="85"/>
    </row>
    <row r="117" spans="1:5" x14ac:dyDescent="0.35">
      <c r="A117" s="298"/>
      <c r="B117" s="30" t="s">
        <v>73</v>
      </c>
      <c r="C117" s="302">
        <v>0</v>
      </c>
      <c r="D117" s="303"/>
      <c r="E117" s="85"/>
    </row>
    <row r="118" spans="1:5" x14ac:dyDescent="0.35">
      <c r="A118" s="298"/>
      <c r="B118" s="30" t="s">
        <v>73</v>
      </c>
      <c r="C118" s="302">
        <v>0</v>
      </c>
      <c r="D118" s="303"/>
      <c r="E118" s="85"/>
    </row>
    <row r="119" spans="1:5" ht="14.5" x14ac:dyDescent="0.35">
      <c r="A119" s="298"/>
      <c r="B119" s="100" t="s">
        <v>29</v>
      </c>
      <c r="C119" s="283">
        <v>0</v>
      </c>
      <c r="D119" s="284"/>
      <c r="E119" s="101"/>
    </row>
    <row r="120" spans="1:5" x14ac:dyDescent="0.35">
      <c r="A120" s="299"/>
      <c r="B120" s="102" t="s">
        <v>74</v>
      </c>
      <c r="C120" s="308">
        <f>SUM(C113:D119)</f>
        <v>0</v>
      </c>
      <c r="D120" s="308"/>
      <c r="E120" s="102"/>
    </row>
    <row r="121" spans="1:5" x14ac:dyDescent="0.35">
      <c r="A121" s="297" t="s">
        <v>7</v>
      </c>
      <c r="B121" s="29" t="s">
        <v>76</v>
      </c>
      <c r="C121" s="309">
        <v>0</v>
      </c>
      <c r="D121" s="310"/>
    </row>
    <row r="122" spans="1:5" x14ac:dyDescent="0.35">
      <c r="A122" s="298"/>
      <c r="B122" s="30" t="s">
        <v>77</v>
      </c>
      <c r="C122" s="302">
        <v>0</v>
      </c>
      <c r="D122" s="303"/>
    </row>
    <row r="123" spans="1:5" x14ac:dyDescent="0.35">
      <c r="A123" s="298"/>
      <c r="B123" s="30" t="s">
        <v>73</v>
      </c>
      <c r="C123" s="302">
        <v>0</v>
      </c>
      <c r="D123" s="303"/>
    </row>
    <row r="124" spans="1:5" x14ac:dyDescent="0.35">
      <c r="A124" s="298"/>
      <c r="B124" s="30" t="s">
        <v>73</v>
      </c>
      <c r="C124" s="302">
        <v>0</v>
      </c>
      <c r="D124" s="303"/>
    </row>
    <row r="125" spans="1:5" x14ac:dyDescent="0.35">
      <c r="A125" s="298"/>
      <c r="B125" s="30" t="s">
        <v>73</v>
      </c>
      <c r="C125" s="302">
        <v>0</v>
      </c>
      <c r="D125" s="303"/>
    </row>
    <row r="126" spans="1:5" x14ac:dyDescent="0.35">
      <c r="A126" s="298"/>
      <c r="B126" s="30" t="s">
        <v>73</v>
      </c>
      <c r="C126" s="302">
        <v>0</v>
      </c>
      <c r="D126" s="303"/>
    </row>
    <row r="127" spans="1:5" ht="14.5" x14ac:dyDescent="0.35">
      <c r="A127" s="298"/>
      <c r="B127" s="100" t="s">
        <v>29</v>
      </c>
      <c r="C127" s="283">
        <v>0</v>
      </c>
      <c r="D127" s="284"/>
    </row>
    <row r="128" spans="1:5" x14ac:dyDescent="0.35">
      <c r="A128" s="299"/>
      <c r="B128" s="102" t="s">
        <v>75</v>
      </c>
      <c r="C128" s="308">
        <f>SUM(C121:D127)</f>
        <v>0</v>
      </c>
      <c r="D128" s="308"/>
    </row>
    <row r="129" spans="1:42" x14ac:dyDescent="0.35">
      <c r="A129" s="297" t="s">
        <v>78</v>
      </c>
      <c r="B129" s="84" t="s">
        <v>4</v>
      </c>
      <c r="C129" s="300">
        <f>C137-C120-C128-SUM(C130:D135)</f>
        <v>0</v>
      </c>
      <c r="D129" s="301"/>
    </row>
    <row r="130" spans="1:42" x14ac:dyDescent="0.35">
      <c r="A130" s="298"/>
      <c r="B130" s="30" t="s">
        <v>80</v>
      </c>
      <c r="C130" s="302">
        <v>0</v>
      </c>
      <c r="D130" s="303"/>
    </row>
    <row r="131" spans="1:42" x14ac:dyDescent="0.35">
      <c r="A131" s="298"/>
      <c r="B131" s="30" t="s">
        <v>73</v>
      </c>
      <c r="C131" s="302">
        <v>0</v>
      </c>
      <c r="D131" s="303"/>
    </row>
    <row r="132" spans="1:42" x14ac:dyDescent="0.35">
      <c r="A132" s="298"/>
      <c r="B132" s="30" t="s">
        <v>73</v>
      </c>
      <c r="C132" s="302">
        <v>0</v>
      </c>
      <c r="D132" s="303"/>
    </row>
    <row r="133" spans="1:42" x14ac:dyDescent="0.35">
      <c r="A133" s="298"/>
      <c r="B133" s="30" t="s">
        <v>73</v>
      </c>
      <c r="C133" s="302">
        <v>0</v>
      </c>
      <c r="D133" s="303"/>
    </row>
    <row r="134" spans="1:42" x14ac:dyDescent="0.35">
      <c r="A134" s="298"/>
      <c r="B134" s="30" t="s">
        <v>73</v>
      </c>
      <c r="C134" s="302">
        <v>0</v>
      </c>
      <c r="D134" s="303"/>
    </row>
    <row r="135" spans="1:42" ht="14.5" x14ac:dyDescent="0.35">
      <c r="A135" s="298"/>
      <c r="B135" s="100" t="s">
        <v>29</v>
      </c>
      <c r="C135" s="283">
        <v>0</v>
      </c>
      <c r="D135" s="284"/>
    </row>
    <row r="136" spans="1:42" x14ac:dyDescent="0.35">
      <c r="A136" s="299"/>
      <c r="B136" s="102" t="s">
        <v>79</v>
      </c>
      <c r="C136" s="308">
        <f>SUM(C129:D135)</f>
        <v>0</v>
      </c>
      <c r="D136" s="308"/>
    </row>
    <row r="137" spans="1:42" x14ac:dyDescent="0.35">
      <c r="A137" s="86" t="s">
        <v>81</v>
      </c>
      <c r="B137" s="87"/>
      <c r="C137" s="311">
        <f>C96</f>
        <v>0</v>
      </c>
      <c r="D137" s="312"/>
    </row>
    <row r="138" spans="1:42" s="26" customFormat="1" ht="25" x14ac:dyDescent="0.35">
      <c r="A138" s="25"/>
      <c r="C138" s="27"/>
      <c r="D138" s="27"/>
      <c r="E138" s="27"/>
      <c r="F138" s="28"/>
    </row>
    <row r="139" spans="1:42" s="3" customFormat="1" ht="28" customHeight="1" x14ac:dyDescent="0.35">
      <c r="A139" s="6" t="s">
        <v>177</v>
      </c>
      <c r="B139" s="6"/>
      <c r="C139" s="6"/>
      <c r="D139" s="6"/>
      <c r="E139" s="6"/>
      <c r="F139" s="6"/>
    </row>
    <row r="140" spans="1:42" ht="7.5" customHeight="1" x14ac:dyDescent="0.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35">
      <c r="A141" s="111" t="s">
        <v>26</v>
      </c>
      <c r="B141" s="172" t="s">
        <v>82</v>
      </c>
      <c r="C141" s="313" t="s">
        <v>25</v>
      </c>
      <c r="D141" s="314"/>
      <c r="E141" s="304" t="s">
        <v>103</v>
      </c>
      <c r="F141" s="305"/>
    </row>
    <row r="142" spans="1:42" x14ac:dyDescent="0.3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3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3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3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35">
      <c r="A146" s="85" t="s">
        <v>37</v>
      </c>
      <c r="B146" s="85">
        <f>G142</f>
        <v>0</v>
      </c>
      <c r="C146" s="270">
        <f t="shared" si="48"/>
        <v>0</v>
      </c>
      <c r="D146" s="270"/>
      <c r="E146" s="251"/>
      <c r="F146" s="252"/>
      <c r="G146" s="35"/>
    </row>
    <row r="147" spans="1:7" x14ac:dyDescent="0.35">
      <c r="A147" s="85" t="s">
        <v>41</v>
      </c>
      <c r="B147" s="85">
        <f>G142</f>
        <v>0</v>
      </c>
      <c r="C147" s="270">
        <f t="shared" si="48"/>
        <v>0</v>
      </c>
      <c r="D147" s="270"/>
      <c r="E147" s="251"/>
      <c r="F147" s="252"/>
      <c r="G147" s="35"/>
    </row>
    <row r="148" spans="1:7" x14ac:dyDescent="0.35">
      <c r="A148" s="85" t="s">
        <v>42</v>
      </c>
      <c r="B148" s="85">
        <f>G142</f>
        <v>0</v>
      </c>
      <c r="C148" s="270">
        <f t="shared" si="48"/>
        <v>0</v>
      </c>
      <c r="D148" s="270"/>
      <c r="E148" s="251"/>
      <c r="F148" s="252"/>
      <c r="G148" s="35"/>
    </row>
    <row r="149" spans="1:7" x14ac:dyDescent="0.35">
      <c r="A149" s="85" t="s">
        <v>43</v>
      </c>
      <c r="B149" s="85">
        <f>G142</f>
        <v>0</v>
      </c>
      <c r="C149" s="270">
        <f t="shared" si="48"/>
        <v>0</v>
      </c>
      <c r="D149" s="270"/>
      <c r="E149" s="251"/>
      <c r="F149" s="252"/>
      <c r="G149" s="35"/>
    </row>
    <row r="150" spans="1:7" x14ac:dyDescent="0.35">
      <c r="A150" s="85" t="s">
        <v>38</v>
      </c>
      <c r="B150" s="85">
        <f>G142</f>
        <v>0</v>
      </c>
      <c r="C150" s="270">
        <f t="shared" si="48"/>
        <v>0</v>
      </c>
      <c r="D150" s="270"/>
      <c r="E150" s="251"/>
      <c r="F150" s="252"/>
      <c r="G150" s="35"/>
    </row>
    <row r="151" spans="1:7" x14ac:dyDescent="0.35">
      <c r="A151" s="85" t="s">
        <v>39</v>
      </c>
      <c r="B151" s="85">
        <f>G142</f>
        <v>0</v>
      </c>
      <c r="C151" s="270">
        <f t="shared" si="48"/>
        <v>0</v>
      </c>
      <c r="D151" s="270"/>
      <c r="E151" s="251"/>
      <c r="F151" s="252"/>
      <c r="G151" s="35"/>
    </row>
    <row r="152" spans="1:7" x14ac:dyDescent="0.35">
      <c r="A152" s="85" t="s">
        <v>40</v>
      </c>
      <c r="B152" s="85">
        <f>G142</f>
        <v>0</v>
      </c>
      <c r="C152" s="270">
        <f t="shared" si="48"/>
        <v>0</v>
      </c>
      <c r="D152" s="270"/>
      <c r="E152" s="251"/>
      <c r="F152" s="252"/>
      <c r="G152" s="35"/>
    </row>
    <row r="153" spans="1:7" x14ac:dyDescent="0.35">
      <c r="A153" s="85" t="s">
        <v>44</v>
      </c>
      <c r="B153" s="85">
        <f>G142</f>
        <v>0</v>
      </c>
      <c r="C153" s="270">
        <f t="shared" si="48"/>
        <v>0</v>
      </c>
      <c r="D153" s="270"/>
      <c r="E153" s="251"/>
      <c r="F153" s="252"/>
      <c r="G153" s="35"/>
    </row>
    <row r="154" spans="1:7" x14ac:dyDescent="0.3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3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3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3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3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3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3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3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3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35">
      <c r="A163" s="85" t="s">
        <v>37</v>
      </c>
      <c r="B163" s="85" t="str">
        <f>G159</f>
        <v>X</v>
      </c>
      <c r="C163" s="270">
        <f t="shared" si="49"/>
        <v>0</v>
      </c>
      <c r="D163" s="270"/>
      <c r="E163" s="251"/>
      <c r="F163" s="252"/>
      <c r="G163" s="35"/>
    </row>
    <row r="164" spans="1:7" x14ac:dyDescent="0.35">
      <c r="A164" s="85" t="s">
        <v>41</v>
      </c>
      <c r="B164" s="85" t="str">
        <f>G159</f>
        <v>X</v>
      </c>
      <c r="C164" s="270">
        <f t="shared" si="49"/>
        <v>0</v>
      </c>
      <c r="D164" s="270"/>
      <c r="E164" s="251"/>
      <c r="F164" s="252"/>
      <c r="G164" s="35"/>
    </row>
    <row r="165" spans="1:7" x14ac:dyDescent="0.35">
      <c r="A165" s="85" t="s">
        <v>42</v>
      </c>
      <c r="B165" s="85" t="str">
        <f>G159</f>
        <v>X</v>
      </c>
      <c r="C165" s="270">
        <f t="shared" si="49"/>
        <v>0</v>
      </c>
      <c r="D165" s="270"/>
      <c r="E165" s="251"/>
      <c r="F165" s="252"/>
      <c r="G165" s="35"/>
    </row>
    <row r="166" spans="1:7" x14ac:dyDescent="0.35">
      <c r="A166" s="85" t="s">
        <v>43</v>
      </c>
      <c r="B166" s="85" t="str">
        <f>G159</f>
        <v>X</v>
      </c>
      <c r="C166" s="270">
        <f t="shared" si="49"/>
        <v>0</v>
      </c>
      <c r="D166" s="270"/>
      <c r="E166" s="251"/>
      <c r="F166" s="252"/>
      <c r="G166" s="35"/>
    </row>
    <row r="167" spans="1:7" x14ac:dyDescent="0.35">
      <c r="A167" s="85" t="s">
        <v>38</v>
      </c>
      <c r="B167" s="85" t="str">
        <f>G159</f>
        <v>X</v>
      </c>
      <c r="C167" s="270">
        <f t="shared" si="49"/>
        <v>0</v>
      </c>
      <c r="D167" s="270"/>
      <c r="E167" s="251"/>
      <c r="F167" s="252"/>
      <c r="G167" s="35"/>
    </row>
    <row r="168" spans="1:7" x14ac:dyDescent="0.35">
      <c r="A168" s="85" t="s">
        <v>39</v>
      </c>
      <c r="B168" s="85" t="str">
        <f>G159</f>
        <v>X</v>
      </c>
      <c r="C168" s="270">
        <f t="shared" si="49"/>
        <v>0</v>
      </c>
      <c r="D168" s="270"/>
      <c r="E168" s="251"/>
      <c r="F168" s="252"/>
      <c r="G168" s="35"/>
    </row>
    <row r="169" spans="1:7" x14ac:dyDescent="0.35">
      <c r="A169" s="85" t="s">
        <v>40</v>
      </c>
      <c r="B169" s="85" t="str">
        <f>G159</f>
        <v>X</v>
      </c>
      <c r="C169" s="270">
        <f t="shared" si="49"/>
        <v>0</v>
      </c>
      <c r="D169" s="270"/>
      <c r="E169" s="251"/>
      <c r="F169" s="252"/>
      <c r="G169" s="35"/>
    </row>
    <row r="170" spans="1:7" x14ac:dyDescent="0.35">
      <c r="A170" s="85" t="s">
        <v>44</v>
      </c>
      <c r="B170" s="85" t="str">
        <f>G159</f>
        <v>X</v>
      </c>
      <c r="C170" s="270">
        <f t="shared" si="49"/>
        <v>0</v>
      </c>
      <c r="D170" s="270"/>
      <c r="E170" s="251"/>
      <c r="F170" s="252"/>
      <c r="G170" s="35"/>
    </row>
    <row r="171" spans="1:7" x14ac:dyDescent="0.3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3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3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3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3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3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3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3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3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35">
      <c r="A180" s="85" t="s">
        <v>37</v>
      </c>
      <c r="B180" s="85" t="str">
        <f>G176</f>
        <v>X</v>
      </c>
      <c r="C180" s="270">
        <f t="shared" si="50"/>
        <v>0</v>
      </c>
      <c r="D180" s="270"/>
      <c r="E180" s="251"/>
      <c r="F180" s="252"/>
      <c r="G180" s="35"/>
    </row>
    <row r="181" spans="1:7" x14ac:dyDescent="0.35">
      <c r="A181" s="85" t="s">
        <v>41</v>
      </c>
      <c r="B181" s="85" t="str">
        <f>G176</f>
        <v>X</v>
      </c>
      <c r="C181" s="270">
        <f t="shared" si="50"/>
        <v>0</v>
      </c>
      <c r="D181" s="270"/>
      <c r="E181" s="251"/>
      <c r="F181" s="252"/>
      <c r="G181" s="35"/>
    </row>
    <row r="182" spans="1:7" x14ac:dyDescent="0.35">
      <c r="A182" s="85" t="s">
        <v>42</v>
      </c>
      <c r="B182" s="85" t="str">
        <f>G176</f>
        <v>X</v>
      </c>
      <c r="C182" s="270">
        <f t="shared" si="50"/>
        <v>0</v>
      </c>
      <c r="D182" s="270"/>
      <c r="E182" s="251"/>
      <c r="F182" s="252"/>
      <c r="G182" s="35"/>
    </row>
    <row r="183" spans="1:7" x14ac:dyDescent="0.35">
      <c r="A183" s="85" t="s">
        <v>43</v>
      </c>
      <c r="B183" s="85" t="str">
        <f>G176</f>
        <v>X</v>
      </c>
      <c r="C183" s="270">
        <f t="shared" si="50"/>
        <v>0</v>
      </c>
      <c r="D183" s="270"/>
      <c r="E183" s="251"/>
      <c r="F183" s="252"/>
      <c r="G183" s="35"/>
    </row>
    <row r="184" spans="1:7" x14ac:dyDescent="0.35">
      <c r="A184" s="85" t="s">
        <v>38</v>
      </c>
      <c r="B184" s="85" t="str">
        <f>G176</f>
        <v>X</v>
      </c>
      <c r="C184" s="270">
        <f t="shared" si="50"/>
        <v>0</v>
      </c>
      <c r="D184" s="270"/>
      <c r="E184" s="251"/>
      <c r="F184" s="252"/>
      <c r="G184" s="35"/>
    </row>
    <row r="185" spans="1:7" x14ac:dyDescent="0.35">
      <c r="A185" s="85" t="s">
        <v>39</v>
      </c>
      <c r="B185" s="85" t="str">
        <f>G176</f>
        <v>X</v>
      </c>
      <c r="C185" s="270">
        <f t="shared" si="50"/>
        <v>0</v>
      </c>
      <c r="D185" s="270"/>
      <c r="E185" s="251"/>
      <c r="F185" s="252"/>
      <c r="G185" s="35"/>
    </row>
    <row r="186" spans="1:7" x14ac:dyDescent="0.35">
      <c r="A186" s="85" t="s">
        <v>40</v>
      </c>
      <c r="B186" s="85" t="str">
        <f>G176</f>
        <v>X</v>
      </c>
      <c r="C186" s="270">
        <f t="shared" si="50"/>
        <v>0</v>
      </c>
      <c r="D186" s="270"/>
      <c r="E186" s="251"/>
      <c r="F186" s="252"/>
      <c r="G186" s="35"/>
    </row>
    <row r="187" spans="1:7" x14ac:dyDescent="0.35">
      <c r="A187" s="85" t="s">
        <v>44</v>
      </c>
      <c r="B187" s="85" t="str">
        <f>G176</f>
        <v>X</v>
      </c>
      <c r="C187" s="270">
        <f t="shared" si="50"/>
        <v>0</v>
      </c>
      <c r="D187" s="270"/>
      <c r="E187" s="251"/>
      <c r="F187" s="252"/>
      <c r="G187" s="35"/>
    </row>
    <row r="188" spans="1:7" x14ac:dyDescent="0.3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3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3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3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3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3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3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3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3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35">
      <c r="A197" s="85" t="s">
        <v>37</v>
      </c>
      <c r="B197" s="85" t="str">
        <f>G193</f>
        <v>X</v>
      </c>
      <c r="C197" s="270">
        <f t="shared" si="51"/>
        <v>0</v>
      </c>
      <c r="D197" s="270"/>
      <c r="E197" s="257"/>
      <c r="F197" s="258"/>
      <c r="G197" s="35"/>
    </row>
    <row r="198" spans="1:7" x14ac:dyDescent="0.35">
      <c r="A198" s="85" t="s">
        <v>41</v>
      </c>
      <c r="B198" s="85" t="str">
        <f>G193</f>
        <v>X</v>
      </c>
      <c r="C198" s="270">
        <f t="shared" si="51"/>
        <v>0</v>
      </c>
      <c r="D198" s="270"/>
      <c r="E198" s="257"/>
      <c r="F198" s="258"/>
      <c r="G198" s="35"/>
    </row>
    <row r="199" spans="1:7" x14ac:dyDescent="0.35">
      <c r="A199" s="85" t="s">
        <v>42</v>
      </c>
      <c r="B199" s="85" t="str">
        <f>G193</f>
        <v>X</v>
      </c>
      <c r="C199" s="270">
        <f t="shared" si="51"/>
        <v>0</v>
      </c>
      <c r="D199" s="270"/>
      <c r="E199" s="257"/>
      <c r="F199" s="258"/>
      <c r="G199" s="35"/>
    </row>
    <row r="200" spans="1:7" x14ac:dyDescent="0.35">
      <c r="A200" s="85" t="s">
        <v>43</v>
      </c>
      <c r="B200" s="85" t="str">
        <f>G193</f>
        <v>X</v>
      </c>
      <c r="C200" s="270">
        <f t="shared" si="51"/>
        <v>0</v>
      </c>
      <c r="D200" s="270"/>
      <c r="E200" s="257"/>
      <c r="F200" s="258"/>
      <c r="G200" s="35"/>
    </row>
    <row r="201" spans="1:7" x14ac:dyDescent="0.35">
      <c r="A201" s="85" t="s">
        <v>38</v>
      </c>
      <c r="B201" s="85" t="str">
        <f>G193</f>
        <v>X</v>
      </c>
      <c r="C201" s="270">
        <f t="shared" si="51"/>
        <v>0</v>
      </c>
      <c r="D201" s="270"/>
      <c r="E201" s="257"/>
      <c r="F201" s="258"/>
      <c r="G201" s="35"/>
    </row>
    <row r="202" spans="1:7" x14ac:dyDescent="0.35">
      <c r="A202" s="85" t="s">
        <v>39</v>
      </c>
      <c r="B202" s="85" t="str">
        <f>G193</f>
        <v>X</v>
      </c>
      <c r="C202" s="270">
        <f t="shared" si="51"/>
        <v>0</v>
      </c>
      <c r="D202" s="270"/>
      <c r="E202" s="257"/>
      <c r="F202" s="258"/>
      <c r="G202" s="35"/>
    </row>
    <row r="203" spans="1:7" x14ac:dyDescent="0.35">
      <c r="A203" s="85" t="s">
        <v>40</v>
      </c>
      <c r="B203" s="85" t="str">
        <f>G193</f>
        <v>X</v>
      </c>
      <c r="C203" s="270">
        <f t="shared" si="51"/>
        <v>0</v>
      </c>
      <c r="D203" s="270"/>
      <c r="E203" s="257"/>
      <c r="F203" s="258"/>
      <c r="G203" s="35"/>
    </row>
    <row r="204" spans="1:7" x14ac:dyDescent="0.35">
      <c r="A204" s="85" t="s">
        <v>44</v>
      </c>
      <c r="B204" s="85" t="str">
        <f>G193</f>
        <v>X</v>
      </c>
      <c r="C204" s="270">
        <f t="shared" si="51"/>
        <v>0</v>
      </c>
      <c r="D204" s="270"/>
      <c r="E204" s="257"/>
      <c r="F204" s="258"/>
      <c r="G204" s="35"/>
    </row>
    <row r="205" spans="1:7" x14ac:dyDescent="0.3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3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3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3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3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3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3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3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3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35">
      <c r="A214" s="85" t="s">
        <v>37</v>
      </c>
      <c r="B214" s="85" t="str">
        <f>G210</f>
        <v>X</v>
      </c>
      <c r="C214" s="270">
        <f t="shared" si="52"/>
        <v>0</v>
      </c>
      <c r="D214" s="270"/>
      <c r="E214" s="257"/>
      <c r="F214" s="258"/>
      <c r="G214" s="35"/>
    </row>
    <row r="215" spans="1:7" x14ac:dyDescent="0.35">
      <c r="A215" s="85" t="s">
        <v>41</v>
      </c>
      <c r="B215" s="85" t="str">
        <f>G210</f>
        <v>X</v>
      </c>
      <c r="C215" s="270">
        <f t="shared" si="52"/>
        <v>0</v>
      </c>
      <c r="D215" s="270"/>
      <c r="E215" s="257"/>
      <c r="F215" s="258"/>
      <c r="G215" s="35"/>
    </row>
    <row r="216" spans="1:7" x14ac:dyDescent="0.35">
      <c r="A216" s="85" t="s">
        <v>42</v>
      </c>
      <c r="B216" s="85" t="str">
        <f>G210</f>
        <v>X</v>
      </c>
      <c r="C216" s="270">
        <f t="shared" si="52"/>
        <v>0</v>
      </c>
      <c r="D216" s="270"/>
      <c r="E216" s="257"/>
      <c r="F216" s="258"/>
      <c r="G216" s="35"/>
    </row>
    <row r="217" spans="1:7" x14ac:dyDescent="0.35">
      <c r="A217" s="85" t="s">
        <v>43</v>
      </c>
      <c r="B217" s="85" t="str">
        <f>G210</f>
        <v>X</v>
      </c>
      <c r="C217" s="270">
        <f t="shared" si="52"/>
        <v>0</v>
      </c>
      <c r="D217" s="270"/>
      <c r="E217" s="257"/>
      <c r="F217" s="258"/>
      <c r="G217" s="35"/>
    </row>
    <row r="218" spans="1:7" x14ac:dyDescent="0.35">
      <c r="A218" s="85" t="s">
        <v>38</v>
      </c>
      <c r="B218" s="85" t="str">
        <f>G210</f>
        <v>X</v>
      </c>
      <c r="C218" s="270">
        <f t="shared" si="52"/>
        <v>0</v>
      </c>
      <c r="D218" s="270"/>
      <c r="E218" s="257"/>
      <c r="F218" s="258"/>
      <c r="G218" s="35"/>
    </row>
    <row r="219" spans="1:7" x14ac:dyDescent="0.35">
      <c r="A219" s="85" t="s">
        <v>39</v>
      </c>
      <c r="B219" s="85" t="str">
        <f>G210</f>
        <v>X</v>
      </c>
      <c r="C219" s="270">
        <f t="shared" si="52"/>
        <v>0</v>
      </c>
      <c r="D219" s="270"/>
      <c r="E219" s="257"/>
      <c r="F219" s="258"/>
      <c r="G219" s="35"/>
    </row>
    <row r="220" spans="1:7" x14ac:dyDescent="0.35">
      <c r="A220" s="85" t="s">
        <v>40</v>
      </c>
      <c r="B220" s="85" t="str">
        <f>G210</f>
        <v>X</v>
      </c>
      <c r="C220" s="270">
        <f t="shared" si="52"/>
        <v>0</v>
      </c>
      <c r="D220" s="270"/>
      <c r="E220" s="257"/>
      <c r="F220" s="258"/>
      <c r="G220" s="35"/>
    </row>
    <row r="221" spans="1:7" x14ac:dyDescent="0.35">
      <c r="A221" s="85" t="s">
        <v>44</v>
      </c>
      <c r="B221" s="85" t="str">
        <f>G210</f>
        <v>X</v>
      </c>
      <c r="C221" s="270">
        <f t="shared" si="52"/>
        <v>0</v>
      </c>
      <c r="D221" s="270"/>
      <c r="E221" s="257"/>
      <c r="F221" s="258"/>
      <c r="G221" s="35"/>
    </row>
    <row r="222" spans="1:7" x14ac:dyDescent="0.3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3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3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3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3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5nI+z4XefOOeA+NCdvWf7vB9edpaj0MqK1Hw3gq9GXvf5WxIOrYYmJqYv3ALWy+p0VYuEzadNyP3igwYUKUAzA==" saltValue="sL0wVWLyCmIMOl1YVWJTeg=="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62" priority="30" operator="containsText" text="Choisir une catégorie">
      <formula>NOT(ISERROR(SEARCH("Choisir une catégorie",A46)))</formula>
    </cfRule>
  </conditionalFormatting>
  <conditionalFormatting sqref="A61:A70">
    <cfRule type="containsText" dxfId="61" priority="28" operator="containsText" text="Choisir une catégorie">
      <formula>NOT(ISERROR(SEARCH("Choisir une catégorie",A61)))</formula>
    </cfRule>
  </conditionalFormatting>
  <conditionalFormatting sqref="A76:A85">
    <cfRule type="containsText" dxfId="60" priority="25" operator="containsText" text="Choisir une catégorie">
      <formula>NOT(ISERROR(SEARCH("Choisir une catégorie",A76)))</formula>
    </cfRule>
  </conditionalFormatting>
  <conditionalFormatting sqref="A91">
    <cfRule type="containsText" dxfId="59" priority="23" operator="containsText" text="Choisir une catégorie">
      <formula>NOT(ISERROR(SEARCH("Choisir une catégorie",A91)))</formula>
    </cfRule>
  </conditionalFormatting>
  <conditionalFormatting sqref="A142:B175">
    <cfRule type="expression" dxfId="58" priority="2">
      <formula>$C142&gt;0.005</formula>
    </cfRule>
  </conditionalFormatting>
  <conditionalFormatting sqref="A31:C40">
    <cfRule type="expression" dxfId="57" priority="31">
      <formula>$G31&gt;$B$28</formula>
    </cfRule>
  </conditionalFormatting>
  <conditionalFormatting sqref="A159:F175">
    <cfRule type="expression" dxfId="56" priority="4">
      <formula>$G$175=0</formula>
    </cfRule>
  </conditionalFormatting>
  <conditionalFormatting sqref="A176:F192">
    <cfRule type="expression" dxfId="55" priority="16">
      <formula>$G$192=0</formula>
    </cfRule>
  </conditionalFormatting>
  <conditionalFormatting sqref="A193:F209">
    <cfRule type="expression" dxfId="54" priority="17">
      <formula>$G$209=0</formula>
    </cfRule>
  </conditionalFormatting>
  <conditionalFormatting sqref="A210:F226">
    <cfRule type="expression" dxfId="53" priority="18">
      <formula>$G$226=0</formula>
    </cfRule>
  </conditionalFormatting>
  <conditionalFormatting sqref="B76:B85">
    <cfRule type="containsText" dxfId="52" priority="24" operator="containsText" text="A préciser">
      <formula>NOT(ISERROR(SEARCH("A préciser",B76)))</formula>
    </cfRule>
  </conditionalFormatting>
  <conditionalFormatting sqref="B46:D55">
    <cfRule type="containsText" dxfId="51" priority="27" operator="containsText" text="Catégorie et niveau de qualification">
      <formula>NOT(ISERROR(SEARCH("Catégorie et niveau de qualification",B46)))</formula>
    </cfRule>
  </conditionalFormatting>
  <conditionalFormatting sqref="B61:D70">
    <cfRule type="containsText" dxfId="50" priority="26" operator="containsText" text="A préciser">
      <formula>NOT(ISERROR(SEARCH("A préciser",B61)))</formula>
    </cfRule>
  </conditionalFormatting>
  <conditionalFormatting sqref="C12">
    <cfRule type="expression" dxfId="49" priority="10">
      <formula>A$43&gt;$B$28</formula>
    </cfRule>
  </conditionalFormatting>
  <conditionalFormatting sqref="C142:D175">
    <cfRule type="cellIs" dxfId="48" priority="1" operator="greaterThan">
      <formula>0.005</formula>
    </cfRule>
  </conditionalFormatting>
  <conditionalFormatting sqref="E159">
    <cfRule type="expression" dxfId="47" priority="5">
      <formula>$G$175=0</formula>
    </cfRule>
  </conditionalFormatting>
  <conditionalFormatting sqref="E176">
    <cfRule type="expression" dxfId="46" priority="12">
      <formula>$G$192=0</formula>
    </cfRule>
  </conditionalFormatting>
  <conditionalFormatting sqref="E193">
    <cfRule type="expression" dxfId="45" priority="13">
      <formula>$G$209=0</formula>
    </cfRule>
  </conditionalFormatting>
  <conditionalFormatting sqref="E210">
    <cfRule type="expression" dxfId="44" priority="14">
      <formula>$G$226=0</formula>
    </cfRule>
  </conditionalFormatting>
  <conditionalFormatting sqref="E44:AR57 E74:AR87 E89:AR92 E94:AR96">
    <cfRule type="expression" dxfId="43" priority="32">
      <formula>C$43&gt;$B$28</formula>
    </cfRule>
  </conditionalFormatting>
  <conditionalFormatting sqref="E59:AR72">
    <cfRule type="expression" dxfId="42" priority="29">
      <formula>C$43&gt;$B$28</formula>
    </cfRule>
  </conditionalFormatting>
  <dataValidations count="10">
    <dataValidation type="list" allowBlank="1" showInputMessage="1" showErrorMessage="1" sqref="A61:A70" xr:uid="{A5DCFE96-A3EA-4BBB-A360-1A229E7A6FBE}">
      <formula1>$A$145:$A$153</formula1>
    </dataValidation>
    <dataValidation type="list" allowBlank="1" showInputMessage="1" showErrorMessage="1" sqref="A76:A85" xr:uid="{B630C670-AC22-44B6-8D12-CD240780D9ED}">
      <formula1>$A$154:$A$157</formula1>
    </dataValidation>
    <dataValidation type="list" allowBlank="1" showInputMessage="1" showErrorMessage="1" sqref="A91:B91" xr:uid="{30EF9C51-3024-4DF6-8B7E-6A91D326DE7F}">
      <formula1>"Charges connexes prises en compte à taux forfaitaire,Charges connexes réelles (à justifier)"</formula1>
    </dataValidation>
    <dataValidation type="list" allowBlank="1" showInputMessage="1" showErrorMessage="1" sqref="E45 I45 M45 Q45 U45 Y45 AC45 AG45 AK45 AO45" xr:uid="{8A71797B-538A-4CC7-B5E8-D96CA3399D57}">
      <formula1>"Nombre de jours, Nombre de mois,Nombre d'ETPT"</formula1>
    </dataValidation>
    <dataValidation type="list" allowBlank="1" showInputMessage="1" showErrorMessage="1" sqref="A46:A55" xr:uid="{0B5E6CD8-69B3-459F-9B62-7AABE6E34469}">
      <formula1>"Choisir une catégorie,Statutaire de la fonction publique,Non statutaire de la fonction publique,Personnel hors fonction publique"</formula1>
    </dataValidation>
    <dataValidation type="list" allowBlank="1" showInputMessage="1" showErrorMessage="1" sqref="B31:B40" xr:uid="{05716869-B69B-4612-91BC-F73DB48DA6B0}">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1C5B722D-CAAE-4B66-A307-6110BAB42A3B}">
      <formula1>"Economique,Non économique"</formula1>
    </dataValidation>
    <dataValidation type="list" allowBlank="1" showInputMessage="1" showErrorMessage="1" sqref="B22:B23" xr:uid="{EFCD36BB-3232-4495-9401-ABD0E8C1411F}">
      <formula1>"Choisir une valeur,Assujetti à la TVA,Non assujetti à la TVA,Assujetti partiel à la TVA"</formula1>
    </dataValidation>
    <dataValidation type="list" allowBlank="1" showInputMessage="1" showErrorMessage="1" sqref="B20" xr:uid="{D7B562DF-8A26-4228-A32B-028231BC428A}">
      <formula1>"Petite,Moyenne,Grande"</formula1>
    </dataValidation>
    <dataValidation type="list" allowBlank="1" showInputMessage="1" showErrorMessage="1" sqref="B28" xr:uid="{08E4F2B9-226A-4048-8F8F-E643345C1D42}">
      <formula1>"1,2,3,4,5,6,7,8,9,10"</formula1>
    </dataValidation>
  </dataValidations>
  <hyperlinks>
    <hyperlink ref="A7" location="P08_BUD" display="Budget prévisionnel de l'opération" xr:uid="{F51ADD20-F7A4-49C9-8AC9-C8BB4A8BB3C4}"/>
    <hyperlink ref="A9" location="P08_FIN" display="Plan de financement" xr:uid="{81465497-E983-4535-98AD-7AB94966C465}"/>
    <hyperlink ref="A6" location="P08_CAR" display="Caractéristiques générales du projet" xr:uid="{3B18C1D4-3887-446E-9E71-F79AF7CA87A7}"/>
    <hyperlink ref="A8" location="P08_COUT" display="Synthèse des coûts et montant de l'aide solicitée" xr:uid="{A4319B0E-5BED-413F-911F-BBA8BDBA6927}"/>
    <hyperlink ref="A10" location="P08_AIDE" display="Aide au remplissage des coûts sur votre espace web AGIR" xr:uid="{CC94FEEE-1313-4CC0-B76B-5D5B50BDC0A0}"/>
    <hyperlink ref="B14" location="'NOTICE  '!A1" display="Si vous avez le moindre doute, n'ésitez pas à consulter la notice" xr:uid="{215B92AA-A25C-4B9E-97FF-BA89EC5843C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4B83E-CB09-4F48-B092-7AD90CE6BA73}">
  <sheetPr codeName="Feuil10"/>
  <dimension ref="A1:AR226"/>
  <sheetViews>
    <sheetView showGridLines="0" zoomScale="85" zoomScaleNormal="85" workbookViewId="0">
      <selection activeCell="C12" sqref="C12"/>
    </sheetView>
  </sheetViews>
  <sheetFormatPr baseColWidth="10" defaultColWidth="11.453125" defaultRowHeight="14" x14ac:dyDescent="0.35"/>
  <cols>
    <col min="1" max="1" width="59.26953125" style="1" customWidth="1"/>
    <col min="2" max="2" width="53.54296875" style="1" customWidth="1"/>
    <col min="3" max="12" width="20.81640625" style="1" customWidth="1"/>
    <col min="13" max="14" width="14.26953125" style="1" customWidth="1"/>
    <col min="15" max="16" width="20.81640625" style="1" customWidth="1"/>
    <col min="17" max="18" width="14.26953125" style="1" customWidth="1"/>
    <col min="19" max="20" width="20.81640625" style="1" customWidth="1"/>
    <col min="21" max="22" width="14.26953125" style="1" customWidth="1"/>
    <col min="23" max="24" width="20.81640625" style="1" customWidth="1"/>
    <col min="25" max="26" width="14.26953125" style="1" customWidth="1"/>
    <col min="27" max="28" width="20.81640625" style="1" customWidth="1"/>
    <col min="29" max="30" width="14.26953125" style="1" customWidth="1"/>
    <col min="31" max="32" width="20.81640625" style="1" customWidth="1"/>
    <col min="33" max="34" width="14.26953125" style="1" customWidth="1"/>
    <col min="35" max="36" width="20.81640625" style="1" customWidth="1"/>
    <col min="37" max="38" width="14.26953125" style="1" customWidth="1"/>
    <col min="39" max="40" width="20.81640625" style="1" customWidth="1"/>
    <col min="41" max="42" width="14.26953125" style="1" customWidth="1"/>
    <col min="43" max="44" width="20.81640625" style="1" customWidth="1"/>
    <col min="45" max="16384" width="11.453125" style="1"/>
  </cols>
  <sheetData>
    <row r="1" spans="1:6" s="3" customFormat="1" ht="114.75" customHeight="1" x14ac:dyDescent="0.35">
      <c r="B1" s="263" t="s">
        <v>110</v>
      </c>
      <c r="C1" s="263"/>
      <c r="D1" s="263"/>
      <c r="E1" s="263"/>
      <c r="F1" s="12">
        <v>45292</v>
      </c>
    </row>
    <row r="2" spans="1:6" ht="34.5" customHeight="1" x14ac:dyDescent="0.35">
      <c r="A2" s="4" t="s">
        <v>8</v>
      </c>
      <c r="B2" s="5"/>
      <c r="C2" s="5"/>
      <c r="D2" s="5"/>
      <c r="E2" s="5"/>
      <c r="F2" s="5"/>
    </row>
    <row r="3" spans="1:6" s="3" customFormat="1" x14ac:dyDescent="0.35">
      <c r="A3" s="264"/>
      <c r="B3" s="264"/>
      <c r="C3" s="264"/>
      <c r="D3" s="264"/>
      <c r="E3" s="264"/>
      <c r="F3" s="264"/>
    </row>
    <row r="4" spans="1:6" s="3" customFormat="1" ht="29.25" customHeight="1" x14ac:dyDescent="0.35">
      <c r="A4" s="265" t="s">
        <v>0</v>
      </c>
      <c r="B4" s="265"/>
      <c r="C4" s="265"/>
      <c r="D4" s="265"/>
      <c r="E4" s="265"/>
      <c r="F4" s="265"/>
    </row>
    <row r="5" spans="1:6" s="3" customFormat="1" x14ac:dyDescent="0.35">
      <c r="A5" s="13" t="s">
        <v>86</v>
      </c>
      <c r="B5" s="1"/>
      <c r="C5" s="1"/>
      <c r="D5" s="1"/>
      <c r="E5" s="1"/>
      <c r="F5" s="1"/>
    </row>
    <row r="6" spans="1:6" s="3" customFormat="1" ht="14.5" x14ac:dyDescent="0.35">
      <c r="A6" s="113" t="s">
        <v>9</v>
      </c>
      <c r="B6" s="1"/>
      <c r="C6" s="1"/>
      <c r="D6" s="1"/>
      <c r="E6" s="1"/>
      <c r="F6" s="1"/>
    </row>
    <row r="7" spans="1:6" s="3" customFormat="1" ht="14.5" x14ac:dyDescent="0.35">
      <c r="A7" s="14" t="s">
        <v>21</v>
      </c>
      <c r="B7" s="1"/>
      <c r="C7" s="1"/>
      <c r="D7" s="1"/>
      <c r="E7" s="1"/>
      <c r="F7" s="1"/>
    </row>
    <row r="8" spans="1:6" s="3" customFormat="1" ht="14.5" x14ac:dyDescent="0.35">
      <c r="A8" s="14" t="s">
        <v>84</v>
      </c>
      <c r="B8" s="1"/>
      <c r="C8" s="1"/>
      <c r="D8" s="1"/>
      <c r="E8" s="1"/>
      <c r="F8" s="1"/>
    </row>
    <row r="9" spans="1:6" s="3" customFormat="1" ht="14.5" x14ac:dyDescent="0.35">
      <c r="A9" s="14" t="s">
        <v>67</v>
      </c>
      <c r="B9" s="1"/>
      <c r="C9" s="2"/>
      <c r="D9" s="2"/>
      <c r="E9" s="2"/>
      <c r="F9" s="2"/>
    </row>
    <row r="10" spans="1:6" s="3" customFormat="1" ht="14.5" x14ac:dyDescent="0.35">
      <c r="A10" s="136" t="s">
        <v>177</v>
      </c>
      <c r="B10" s="1"/>
      <c r="C10" s="2"/>
      <c r="D10" s="2"/>
      <c r="E10" s="2"/>
      <c r="F10" s="2"/>
    </row>
    <row r="11" spans="1:6" s="3" customFormat="1" ht="14.5" x14ac:dyDescent="0.35">
      <c r="A11" s="15"/>
      <c r="B11" s="16"/>
      <c r="C11" s="16"/>
      <c r="D11" s="16"/>
      <c r="E11" s="16"/>
      <c r="F11" s="16"/>
    </row>
    <row r="12" spans="1:6" s="3" customFormat="1" x14ac:dyDescent="0.35">
      <c r="B12" s="149" t="s">
        <v>117</v>
      </c>
      <c r="C12" s="148"/>
      <c r="D12" s="16"/>
      <c r="E12" s="16"/>
      <c r="F12" s="16"/>
    </row>
    <row r="13" spans="1:6" s="3" customFormat="1" ht="89.15" customHeight="1" x14ac:dyDescent="0.35">
      <c r="A13" s="261" t="s">
        <v>1</v>
      </c>
      <c r="B13" s="261"/>
      <c r="C13" s="261"/>
      <c r="D13" s="261"/>
      <c r="E13" s="261"/>
      <c r="F13" s="261"/>
    </row>
    <row r="14" spans="1:6" s="26" customFormat="1" ht="25" x14ac:dyDescent="0.35">
      <c r="A14" s="161" t="s">
        <v>169</v>
      </c>
      <c r="B14" s="162" t="s">
        <v>168</v>
      </c>
      <c r="C14" s="27"/>
      <c r="D14" s="27"/>
      <c r="E14" s="27"/>
      <c r="F14" s="28"/>
    </row>
    <row r="15" spans="1:6" s="3" customFormat="1" ht="28" customHeight="1" x14ac:dyDescent="0.35">
      <c r="A15" s="6" t="s">
        <v>9</v>
      </c>
      <c r="B15" s="6"/>
      <c r="C15" s="6"/>
      <c r="D15" s="6"/>
      <c r="E15" s="6"/>
      <c r="F15" s="6"/>
    </row>
    <row r="17" spans="1:39" ht="17.25" customHeight="1" x14ac:dyDescent="0.35">
      <c r="A17" s="24" t="s">
        <v>108</v>
      </c>
      <c r="B17" s="22"/>
      <c r="C17" s="22"/>
      <c r="D17" s="22"/>
      <c r="E17" s="22"/>
      <c r="F17" s="22"/>
    </row>
    <row r="18" spans="1:39" ht="7.5" customHeight="1" x14ac:dyDescent="0.35"/>
    <row r="19" spans="1:39" x14ac:dyDescent="0.35">
      <c r="A19" s="17" t="s">
        <v>11</v>
      </c>
      <c r="B19" s="269"/>
      <c r="C19" s="269"/>
      <c r="D19" s="269"/>
      <c r="E19" s="269"/>
    </row>
    <row r="20" spans="1:39" x14ac:dyDescent="0.35">
      <c r="A20" s="17" t="s">
        <v>13</v>
      </c>
      <c r="B20" s="18"/>
    </row>
    <row r="21" spans="1:39" x14ac:dyDescent="0.35">
      <c r="A21" s="17" t="s">
        <v>12</v>
      </c>
      <c r="B21" s="269"/>
      <c r="C21" s="269"/>
      <c r="D21" s="269"/>
      <c r="E21" s="269"/>
    </row>
    <row r="22" spans="1:39" x14ac:dyDescent="0.35">
      <c r="A22" s="17" t="s">
        <v>18</v>
      </c>
      <c r="B22" s="77"/>
    </row>
    <row r="23" spans="1:39" x14ac:dyDescent="0.35">
      <c r="B23" s="7"/>
    </row>
    <row r="24" spans="1:39" s="23" customFormat="1" ht="17.25" customHeight="1" x14ac:dyDescent="0.35">
      <c r="A24" s="24" t="s">
        <v>10</v>
      </c>
      <c r="B24" s="22"/>
      <c r="C24" s="22"/>
      <c r="D24" s="22"/>
      <c r="E24" s="22"/>
      <c r="F24" s="22"/>
    </row>
    <row r="25" spans="1:39" ht="7.5" customHeight="1" x14ac:dyDescent="0.35"/>
    <row r="26" spans="1:39" x14ac:dyDescent="0.35">
      <c r="A26" s="17" t="s">
        <v>170</v>
      </c>
      <c r="B26" s="262">
        <f>'Partenaire 1-coordinateur'!B26</f>
        <v>0</v>
      </c>
      <c r="C26" s="262"/>
      <c r="D26" s="262"/>
      <c r="E26" s="262"/>
    </row>
    <row r="27" spans="1:39" x14ac:dyDescent="0.35">
      <c r="A27" s="17" t="s">
        <v>109</v>
      </c>
      <c r="B27" s="19"/>
    </row>
    <row r="28" spans="1:39" x14ac:dyDescent="0.35">
      <c r="A28" s="17" t="s">
        <v>14</v>
      </c>
      <c r="B28" s="19">
        <f>'Partenaire 1-coordinateur'!B28</f>
        <v>1</v>
      </c>
    </row>
    <row r="29" spans="1:39" ht="7.5" customHeight="1" x14ac:dyDescent="0.35"/>
    <row r="30" spans="1:39" x14ac:dyDescent="0.35">
      <c r="A30" s="20" t="s">
        <v>15</v>
      </c>
      <c r="B30" s="21" t="s">
        <v>16</v>
      </c>
      <c r="C30" s="271" t="s">
        <v>17</v>
      </c>
      <c r="D30" s="272"/>
      <c r="E30" s="272"/>
      <c r="F30" s="273"/>
    </row>
    <row r="31" spans="1:39" s="8" customFormat="1" x14ac:dyDescent="0.3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3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3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3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3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3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3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3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3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3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5" x14ac:dyDescent="0.35">
      <c r="A41" s="25"/>
      <c r="C41" s="27"/>
      <c r="D41" s="27"/>
      <c r="E41" s="27"/>
      <c r="F41" s="28"/>
    </row>
    <row r="42" spans="1:44" s="3" customFormat="1" ht="28" customHeight="1" x14ac:dyDescent="0.35">
      <c r="A42" s="6" t="s">
        <v>21</v>
      </c>
      <c r="B42" s="6"/>
      <c r="C42" s="6"/>
      <c r="D42" s="6"/>
      <c r="E42" s="6"/>
      <c r="F42" s="6"/>
    </row>
    <row r="43" spans="1:44" ht="7.5" customHeight="1" x14ac:dyDescent="0.3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4.5" x14ac:dyDescent="0.3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 x14ac:dyDescent="0.3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3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3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3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3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3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3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3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3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3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3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ht="14.5" x14ac:dyDescent="0.3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x14ac:dyDescent="0.3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x14ac:dyDescent="0.3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 x14ac:dyDescent="0.3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3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3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x14ac:dyDescent="0.3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 x14ac:dyDescent="0.3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 x14ac:dyDescent="0.3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3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3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3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3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3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ht="14.5" x14ac:dyDescent="0.3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x14ac:dyDescent="0.3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x14ac:dyDescent="0.3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 x14ac:dyDescent="0.3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3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3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3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3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3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3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3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3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3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3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ht="14.5" x14ac:dyDescent="0.3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x14ac:dyDescent="0.3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x14ac:dyDescent="0.3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 x14ac:dyDescent="0.3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3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x14ac:dyDescent="0.3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x14ac:dyDescent="0.3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 x14ac:dyDescent="0.3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x14ac:dyDescent="0.3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5" x14ac:dyDescent="0.35">
      <c r="A97" s="25"/>
      <c r="C97" s="27"/>
      <c r="D97" s="27"/>
      <c r="E97" s="27"/>
      <c r="F97" s="28"/>
    </row>
    <row r="98" spans="1:42" s="3" customFormat="1" ht="28" customHeight="1" x14ac:dyDescent="0.35">
      <c r="A98" s="6" t="s">
        <v>85</v>
      </c>
      <c r="B98" s="6"/>
      <c r="C98" s="6"/>
      <c r="D98" s="6"/>
      <c r="E98" s="6"/>
      <c r="F98" s="6"/>
    </row>
    <row r="99" spans="1:42" ht="27" customHeight="1" x14ac:dyDescent="0.3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28" x14ac:dyDescent="0.35">
      <c r="A100" s="89" t="s">
        <v>16</v>
      </c>
      <c r="B100" s="90"/>
      <c r="C100" s="296" t="s">
        <v>64</v>
      </c>
      <c r="D100" s="296"/>
      <c r="E100" s="91" t="s">
        <v>65</v>
      </c>
      <c r="F100" s="91" t="s">
        <v>66</v>
      </c>
    </row>
    <row r="101" spans="1:42" x14ac:dyDescent="0.3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3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3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3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3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x14ac:dyDescent="0.35">
      <c r="A106" s="86"/>
      <c r="B106" s="87"/>
      <c r="C106" s="294">
        <f>SUM(C101:D105)</f>
        <v>0</v>
      </c>
      <c r="D106" s="294"/>
      <c r="E106" s="88"/>
      <c r="F106" s="98">
        <f>SUM(F101:F105)</f>
        <v>0</v>
      </c>
    </row>
    <row r="108" spans="1:42" s="99" customFormat="1" ht="15.5" x14ac:dyDescent="0.35">
      <c r="A108" s="99" t="s">
        <v>102</v>
      </c>
      <c r="C108" s="295"/>
      <c r="D108" s="295"/>
    </row>
    <row r="109" spans="1:42" s="26" customFormat="1" ht="25" x14ac:dyDescent="0.35">
      <c r="A109" s="25"/>
      <c r="C109" s="27"/>
      <c r="D109" s="27"/>
      <c r="E109" s="27"/>
      <c r="F109" s="28"/>
    </row>
    <row r="110" spans="1:42" s="3" customFormat="1" ht="28" customHeight="1" x14ac:dyDescent="0.35">
      <c r="A110" s="6" t="s">
        <v>67</v>
      </c>
      <c r="B110" s="6"/>
      <c r="C110" s="6"/>
      <c r="D110" s="6"/>
      <c r="E110" s="6"/>
      <c r="F110" s="6"/>
    </row>
    <row r="111" spans="1:42" ht="7.5" customHeight="1" x14ac:dyDescent="0.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35">
      <c r="A112" s="91" t="s">
        <v>68</v>
      </c>
      <c r="B112" s="91" t="s">
        <v>69</v>
      </c>
      <c r="C112" s="296" t="s">
        <v>70</v>
      </c>
      <c r="D112" s="296"/>
      <c r="E112" s="111" t="s">
        <v>71</v>
      </c>
    </row>
    <row r="113" spans="1:5" x14ac:dyDescent="0.35">
      <c r="A113" s="297" t="s">
        <v>5</v>
      </c>
      <c r="B113" s="84" t="s">
        <v>72</v>
      </c>
      <c r="C113" s="300">
        <f>MIN(C108,F106)</f>
        <v>0</v>
      </c>
      <c r="D113" s="301"/>
      <c r="E113" s="84"/>
    </row>
    <row r="114" spans="1:5" x14ac:dyDescent="0.35">
      <c r="A114" s="298"/>
      <c r="B114" s="30" t="s">
        <v>6</v>
      </c>
      <c r="C114" s="302">
        <v>0</v>
      </c>
      <c r="D114" s="303"/>
      <c r="E114" s="85"/>
    </row>
    <row r="115" spans="1:5" x14ac:dyDescent="0.35">
      <c r="A115" s="298"/>
      <c r="B115" s="30" t="s">
        <v>73</v>
      </c>
      <c r="C115" s="302">
        <v>0</v>
      </c>
      <c r="D115" s="303"/>
      <c r="E115" s="85"/>
    </row>
    <row r="116" spans="1:5" x14ac:dyDescent="0.35">
      <c r="A116" s="298"/>
      <c r="B116" s="30" t="s">
        <v>73</v>
      </c>
      <c r="C116" s="302">
        <v>0</v>
      </c>
      <c r="D116" s="303"/>
      <c r="E116" s="85"/>
    </row>
    <row r="117" spans="1:5" x14ac:dyDescent="0.35">
      <c r="A117" s="298"/>
      <c r="B117" s="30" t="s">
        <v>73</v>
      </c>
      <c r="C117" s="302">
        <v>0</v>
      </c>
      <c r="D117" s="303"/>
      <c r="E117" s="85"/>
    </row>
    <row r="118" spans="1:5" x14ac:dyDescent="0.35">
      <c r="A118" s="298"/>
      <c r="B118" s="30" t="s">
        <v>73</v>
      </c>
      <c r="C118" s="302">
        <v>0</v>
      </c>
      <c r="D118" s="303"/>
      <c r="E118" s="85"/>
    </row>
    <row r="119" spans="1:5" ht="14.5" x14ac:dyDescent="0.35">
      <c r="A119" s="298"/>
      <c r="B119" s="100" t="s">
        <v>29</v>
      </c>
      <c r="C119" s="283">
        <v>0</v>
      </c>
      <c r="D119" s="284"/>
      <c r="E119" s="101"/>
    </row>
    <row r="120" spans="1:5" x14ac:dyDescent="0.35">
      <c r="A120" s="299"/>
      <c r="B120" s="102" t="s">
        <v>74</v>
      </c>
      <c r="C120" s="308">
        <f>SUM(C113:D119)</f>
        <v>0</v>
      </c>
      <c r="D120" s="308"/>
      <c r="E120" s="102"/>
    </row>
    <row r="121" spans="1:5" x14ac:dyDescent="0.35">
      <c r="A121" s="297" t="s">
        <v>7</v>
      </c>
      <c r="B121" s="29" t="s">
        <v>76</v>
      </c>
      <c r="C121" s="309">
        <v>0</v>
      </c>
      <c r="D121" s="310"/>
    </row>
    <row r="122" spans="1:5" x14ac:dyDescent="0.35">
      <c r="A122" s="298"/>
      <c r="B122" s="30" t="s">
        <v>77</v>
      </c>
      <c r="C122" s="302">
        <v>0</v>
      </c>
      <c r="D122" s="303"/>
    </row>
    <row r="123" spans="1:5" x14ac:dyDescent="0.35">
      <c r="A123" s="298"/>
      <c r="B123" s="30" t="s">
        <v>73</v>
      </c>
      <c r="C123" s="302">
        <v>0</v>
      </c>
      <c r="D123" s="303"/>
    </row>
    <row r="124" spans="1:5" x14ac:dyDescent="0.35">
      <c r="A124" s="298"/>
      <c r="B124" s="30" t="s">
        <v>73</v>
      </c>
      <c r="C124" s="302">
        <v>0</v>
      </c>
      <c r="D124" s="303"/>
    </row>
    <row r="125" spans="1:5" x14ac:dyDescent="0.35">
      <c r="A125" s="298"/>
      <c r="B125" s="30" t="s">
        <v>73</v>
      </c>
      <c r="C125" s="302">
        <v>0</v>
      </c>
      <c r="D125" s="303"/>
    </row>
    <row r="126" spans="1:5" x14ac:dyDescent="0.35">
      <c r="A126" s="298"/>
      <c r="B126" s="30" t="s">
        <v>73</v>
      </c>
      <c r="C126" s="302">
        <v>0</v>
      </c>
      <c r="D126" s="303"/>
    </row>
    <row r="127" spans="1:5" ht="14.5" x14ac:dyDescent="0.35">
      <c r="A127" s="298"/>
      <c r="B127" s="100" t="s">
        <v>29</v>
      </c>
      <c r="C127" s="283">
        <v>0</v>
      </c>
      <c r="D127" s="284"/>
    </row>
    <row r="128" spans="1:5" x14ac:dyDescent="0.35">
      <c r="A128" s="299"/>
      <c r="B128" s="102" t="s">
        <v>75</v>
      </c>
      <c r="C128" s="308">
        <f>SUM(C121:D127)</f>
        <v>0</v>
      </c>
      <c r="D128" s="308"/>
    </row>
    <row r="129" spans="1:42" x14ac:dyDescent="0.35">
      <c r="A129" s="297" t="s">
        <v>78</v>
      </c>
      <c r="B129" s="84" t="s">
        <v>4</v>
      </c>
      <c r="C129" s="300">
        <f>C137-C120-C128-SUM(C130:D135)</f>
        <v>0</v>
      </c>
      <c r="D129" s="301"/>
    </row>
    <row r="130" spans="1:42" x14ac:dyDescent="0.35">
      <c r="A130" s="298"/>
      <c r="B130" s="30" t="s">
        <v>80</v>
      </c>
      <c r="C130" s="302">
        <v>0</v>
      </c>
      <c r="D130" s="303"/>
    </row>
    <row r="131" spans="1:42" x14ac:dyDescent="0.35">
      <c r="A131" s="298"/>
      <c r="B131" s="30" t="s">
        <v>73</v>
      </c>
      <c r="C131" s="302">
        <v>0</v>
      </c>
      <c r="D131" s="303"/>
    </row>
    <row r="132" spans="1:42" x14ac:dyDescent="0.35">
      <c r="A132" s="298"/>
      <c r="B132" s="30" t="s">
        <v>73</v>
      </c>
      <c r="C132" s="302">
        <v>0</v>
      </c>
      <c r="D132" s="303"/>
    </row>
    <row r="133" spans="1:42" x14ac:dyDescent="0.35">
      <c r="A133" s="298"/>
      <c r="B133" s="30" t="s">
        <v>73</v>
      </c>
      <c r="C133" s="302">
        <v>0</v>
      </c>
      <c r="D133" s="303"/>
    </row>
    <row r="134" spans="1:42" x14ac:dyDescent="0.35">
      <c r="A134" s="298"/>
      <c r="B134" s="30" t="s">
        <v>73</v>
      </c>
      <c r="C134" s="302">
        <v>0</v>
      </c>
      <c r="D134" s="303"/>
    </row>
    <row r="135" spans="1:42" ht="14.5" x14ac:dyDescent="0.35">
      <c r="A135" s="298"/>
      <c r="B135" s="100" t="s">
        <v>29</v>
      </c>
      <c r="C135" s="283">
        <v>0</v>
      </c>
      <c r="D135" s="284"/>
    </row>
    <row r="136" spans="1:42" x14ac:dyDescent="0.35">
      <c r="A136" s="299"/>
      <c r="B136" s="102" t="s">
        <v>79</v>
      </c>
      <c r="C136" s="308">
        <f>SUM(C129:D135)</f>
        <v>0</v>
      </c>
      <c r="D136" s="308"/>
    </row>
    <row r="137" spans="1:42" x14ac:dyDescent="0.35">
      <c r="A137" s="86" t="s">
        <v>81</v>
      </c>
      <c r="B137" s="87"/>
      <c r="C137" s="311">
        <f>C96</f>
        <v>0</v>
      </c>
      <c r="D137" s="312"/>
    </row>
    <row r="138" spans="1:42" s="26" customFormat="1" ht="25" x14ac:dyDescent="0.35">
      <c r="A138" s="25"/>
      <c r="C138" s="27"/>
      <c r="D138" s="27"/>
      <c r="E138" s="27"/>
      <c r="F138" s="28"/>
    </row>
    <row r="139" spans="1:42" s="3" customFormat="1" ht="28" customHeight="1" x14ac:dyDescent="0.35">
      <c r="A139" s="6" t="s">
        <v>177</v>
      </c>
      <c r="B139" s="6"/>
      <c r="C139" s="6"/>
      <c r="D139" s="6"/>
      <c r="E139" s="6"/>
      <c r="F139" s="6"/>
    </row>
    <row r="140" spans="1:42" ht="7.5" customHeight="1" x14ac:dyDescent="0.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35">
      <c r="A141" s="111" t="s">
        <v>26</v>
      </c>
      <c r="B141" s="172" t="s">
        <v>82</v>
      </c>
      <c r="C141" s="313" t="s">
        <v>25</v>
      </c>
      <c r="D141" s="314"/>
      <c r="E141" s="304" t="s">
        <v>103</v>
      </c>
      <c r="F141" s="305"/>
    </row>
    <row r="142" spans="1:42" x14ac:dyDescent="0.3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3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3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3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35">
      <c r="A146" s="85" t="s">
        <v>37</v>
      </c>
      <c r="B146" s="85">
        <f>G142</f>
        <v>0</v>
      </c>
      <c r="C146" s="270">
        <f t="shared" si="48"/>
        <v>0</v>
      </c>
      <c r="D146" s="270"/>
      <c r="E146" s="251"/>
      <c r="F146" s="252"/>
      <c r="G146" s="35"/>
    </row>
    <row r="147" spans="1:7" x14ac:dyDescent="0.35">
      <c r="A147" s="85" t="s">
        <v>41</v>
      </c>
      <c r="B147" s="85">
        <f>G142</f>
        <v>0</v>
      </c>
      <c r="C147" s="270">
        <f t="shared" si="48"/>
        <v>0</v>
      </c>
      <c r="D147" s="270"/>
      <c r="E147" s="251"/>
      <c r="F147" s="252"/>
      <c r="G147" s="35"/>
    </row>
    <row r="148" spans="1:7" x14ac:dyDescent="0.35">
      <c r="A148" s="85" t="s">
        <v>42</v>
      </c>
      <c r="B148" s="85">
        <f>G142</f>
        <v>0</v>
      </c>
      <c r="C148" s="270">
        <f t="shared" si="48"/>
        <v>0</v>
      </c>
      <c r="D148" s="270"/>
      <c r="E148" s="251"/>
      <c r="F148" s="252"/>
      <c r="G148" s="35"/>
    </row>
    <row r="149" spans="1:7" x14ac:dyDescent="0.35">
      <c r="A149" s="85" t="s">
        <v>43</v>
      </c>
      <c r="B149" s="85">
        <f>G142</f>
        <v>0</v>
      </c>
      <c r="C149" s="270">
        <f t="shared" si="48"/>
        <v>0</v>
      </c>
      <c r="D149" s="270"/>
      <c r="E149" s="251"/>
      <c r="F149" s="252"/>
      <c r="G149" s="35"/>
    </row>
    <row r="150" spans="1:7" x14ac:dyDescent="0.35">
      <c r="A150" s="85" t="s">
        <v>38</v>
      </c>
      <c r="B150" s="85">
        <f>G142</f>
        <v>0</v>
      </c>
      <c r="C150" s="270">
        <f t="shared" si="48"/>
        <v>0</v>
      </c>
      <c r="D150" s="270"/>
      <c r="E150" s="251"/>
      <c r="F150" s="252"/>
      <c r="G150" s="35"/>
    </row>
    <row r="151" spans="1:7" x14ac:dyDescent="0.35">
      <c r="A151" s="85" t="s">
        <v>39</v>
      </c>
      <c r="B151" s="85">
        <f>G142</f>
        <v>0</v>
      </c>
      <c r="C151" s="270">
        <f t="shared" si="48"/>
        <v>0</v>
      </c>
      <c r="D151" s="270"/>
      <c r="E151" s="251"/>
      <c r="F151" s="252"/>
      <c r="G151" s="35"/>
    </row>
    <row r="152" spans="1:7" x14ac:dyDescent="0.35">
      <c r="A152" s="85" t="s">
        <v>40</v>
      </c>
      <c r="B152" s="85">
        <f>G142</f>
        <v>0</v>
      </c>
      <c r="C152" s="270">
        <f t="shared" si="48"/>
        <v>0</v>
      </c>
      <c r="D152" s="270"/>
      <c r="E152" s="251"/>
      <c r="F152" s="252"/>
      <c r="G152" s="35"/>
    </row>
    <row r="153" spans="1:7" x14ac:dyDescent="0.35">
      <c r="A153" s="85" t="s">
        <v>44</v>
      </c>
      <c r="B153" s="85">
        <f>G142</f>
        <v>0</v>
      </c>
      <c r="C153" s="270">
        <f t="shared" si="48"/>
        <v>0</v>
      </c>
      <c r="D153" s="270"/>
      <c r="E153" s="251"/>
      <c r="F153" s="252"/>
      <c r="G153" s="35"/>
    </row>
    <row r="154" spans="1:7" x14ac:dyDescent="0.3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3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3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3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3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3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3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3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3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35">
      <c r="A163" s="85" t="s">
        <v>37</v>
      </c>
      <c r="B163" s="85" t="str">
        <f>G159</f>
        <v>X</v>
      </c>
      <c r="C163" s="270">
        <f t="shared" si="49"/>
        <v>0</v>
      </c>
      <c r="D163" s="270"/>
      <c r="E163" s="251"/>
      <c r="F163" s="252"/>
      <c r="G163" s="35"/>
    </row>
    <row r="164" spans="1:7" x14ac:dyDescent="0.35">
      <c r="A164" s="85" t="s">
        <v>41</v>
      </c>
      <c r="B164" s="85" t="str">
        <f>G159</f>
        <v>X</v>
      </c>
      <c r="C164" s="270">
        <f t="shared" si="49"/>
        <v>0</v>
      </c>
      <c r="D164" s="270"/>
      <c r="E164" s="251"/>
      <c r="F164" s="252"/>
      <c r="G164" s="35"/>
    </row>
    <row r="165" spans="1:7" x14ac:dyDescent="0.35">
      <c r="A165" s="85" t="s">
        <v>42</v>
      </c>
      <c r="B165" s="85" t="str">
        <f>G159</f>
        <v>X</v>
      </c>
      <c r="C165" s="270">
        <f t="shared" si="49"/>
        <v>0</v>
      </c>
      <c r="D165" s="270"/>
      <c r="E165" s="251"/>
      <c r="F165" s="252"/>
      <c r="G165" s="35"/>
    </row>
    <row r="166" spans="1:7" x14ac:dyDescent="0.35">
      <c r="A166" s="85" t="s">
        <v>43</v>
      </c>
      <c r="B166" s="85" t="str">
        <f>G159</f>
        <v>X</v>
      </c>
      <c r="C166" s="270">
        <f t="shared" si="49"/>
        <v>0</v>
      </c>
      <c r="D166" s="270"/>
      <c r="E166" s="251"/>
      <c r="F166" s="252"/>
      <c r="G166" s="35"/>
    </row>
    <row r="167" spans="1:7" x14ac:dyDescent="0.35">
      <c r="A167" s="85" t="s">
        <v>38</v>
      </c>
      <c r="B167" s="85" t="str">
        <f>G159</f>
        <v>X</v>
      </c>
      <c r="C167" s="270">
        <f t="shared" si="49"/>
        <v>0</v>
      </c>
      <c r="D167" s="270"/>
      <c r="E167" s="251"/>
      <c r="F167" s="252"/>
      <c r="G167" s="35"/>
    </row>
    <row r="168" spans="1:7" x14ac:dyDescent="0.35">
      <c r="A168" s="85" t="s">
        <v>39</v>
      </c>
      <c r="B168" s="85" t="str">
        <f>G159</f>
        <v>X</v>
      </c>
      <c r="C168" s="270">
        <f t="shared" si="49"/>
        <v>0</v>
      </c>
      <c r="D168" s="270"/>
      <c r="E168" s="251"/>
      <c r="F168" s="252"/>
      <c r="G168" s="35"/>
    </row>
    <row r="169" spans="1:7" x14ac:dyDescent="0.35">
      <c r="A169" s="85" t="s">
        <v>40</v>
      </c>
      <c r="B169" s="85" t="str">
        <f>G159</f>
        <v>X</v>
      </c>
      <c r="C169" s="270">
        <f t="shared" si="49"/>
        <v>0</v>
      </c>
      <c r="D169" s="270"/>
      <c r="E169" s="251"/>
      <c r="F169" s="252"/>
      <c r="G169" s="35"/>
    </row>
    <row r="170" spans="1:7" x14ac:dyDescent="0.35">
      <c r="A170" s="85" t="s">
        <v>44</v>
      </c>
      <c r="B170" s="85" t="str">
        <f>G159</f>
        <v>X</v>
      </c>
      <c r="C170" s="270">
        <f t="shared" si="49"/>
        <v>0</v>
      </c>
      <c r="D170" s="270"/>
      <c r="E170" s="251"/>
      <c r="F170" s="252"/>
      <c r="G170" s="35"/>
    </row>
    <row r="171" spans="1:7" x14ac:dyDescent="0.3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3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3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3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3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3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3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3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3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35">
      <c r="A180" s="85" t="s">
        <v>37</v>
      </c>
      <c r="B180" s="85" t="str">
        <f>G176</f>
        <v>X</v>
      </c>
      <c r="C180" s="270">
        <f t="shared" si="50"/>
        <v>0</v>
      </c>
      <c r="D180" s="270"/>
      <c r="E180" s="251"/>
      <c r="F180" s="252"/>
      <c r="G180" s="35"/>
    </row>
    <row r="181" spans="1:7" x14ac:dyDescent="0.35">
      <c r="A181" s="85" t="s">
        <v>41</v>
      </c>
      <c r="B181" s="85" t="str">
        <f>G176</f>
        <v>X</v>
      </c>
      <c r="C181" s="270">
        <f t="shared" si="50"/>
        <v>0</v>
      </c>
      <c r="D181" s="270"/>
      <c r="E181" s="251"/>
      <c r="F181" s="252"/>
      <c r="G181" s="35"/>
    </row>
    <row r="182" spans="1:7" x14ac:dyDescent="0.35">
      <c r="A182" s="85" t="s">
        <v>42</v>
      </c>
      <c r="B182" s="85" t="str">
        <f>G176</f>
        <v>X</v>
      </c>
      <c r="C182" s="270">
        <f t="shared" si="50"/>
        <v>0</v>
      </c>
      <c r="D182" s="270"/>
      <c r="E182" s="251"/>
      <c r="F182" s="252"/>
      <c r="G182" s="35"/>
    </row>
    <row r="183" spans="1:7" x14ac:dyDescent="0.35">
      <c r="A183" s="85" t="s">
        <v>43</v>
      </c>
      <c r="B183" s="85" t="str">
        <f>G176</f>
        <v>X</v>
      </c>
      <c r="C183" s="270">
        <f t="shared" si="50"/>
        <v>0</v>
      </c>
      <c r="D183" s="270"/>
      <c r="E183" s="251"/>
      <c r="F183" s="252"/>
      <c r="G183" s="35"/>
    </row>
    <row r="184" spans="1:7" x14ac:dyDescent="0.35">
      <c r="A184" s="85" t="s">
        <v>38</v>
      </c>
      <c r="B184" s="85" t="str">
        <f>G176</f>
        <v>X</v>
      </c>
      <c r="C184" s="270">
        <f t="shared" si="50"/>
        <v>0</v>
      </c>
      <c r="D184" s="270"/>
      <c r="E184" s="251"/>
      <c r="F184" s="252"/>
      <c r="G184" s="35"/>
    </row>
    <row r="185" spans="1:7" x14ac:dyDescent="0.35">
      <c r="A185" s="85" t="s">
        <v>39</v>
      </c>
      <c r="B185" s="85" t="str">
        <f>G176</f>
        <v>X</v>
      </c>
      <c r="C185" s="270">
        <f t="shared" si="50"/>
        <v>0</v>
      </c>
      <c r="D185" s="270"/>
      <c r="E185" s="251"/>
      <c r="F185" s="252"/>
      <c r="G185" s="35"/>
    </row>
    <row r="186" spans="1:7" x14ac:dyDescent="0.35">
      <c r="A186" s="85" t="s">
        <v>40</v>
      </c>
      <c r="B186" s="85" t="str">
        <f>G176</f>
        <v>X</v>
      </c>
      <c r="C186" s="270">
        <f t="shared" si="50"/>
        <v>0</v>
      </c>
      <c r="D186" s="270"/>
      <c r="E186" s="251"/>
      <c r="F186" s="252"/>
      <c r="G186" s="35"/>
    </row>
    <row r="187" spans="1:7" x14ac:dyDescent="0.35">
      <c r="A187" s="85" t="s">
        <v>44</v>
      </c>
      <c r="B187" s="85" t="str">
        <f>G176</f>
        <v>X</v>
      </c>
      <c r="C187" s="270">
        <f t="shared" si="50"/>
        <v>0</v>
      </c>
      <c r="D187" s="270"/>
      <c r="E187" s="251"/>
      <c r="F187" s="252"/>
      <c r="G187" s="35"/>
    </row>
    <row r="188" spans="1:7" x14ac:dyDescent="0.3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3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3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3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3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3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3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3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3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35">
      <c r="A197" s="85" t="s">
        <v>37</v>
      </c>
      <c r="B197" s="85" t="str">
        <f>G193</f>
        <v>X</v>
      </c>
      <c r="C197" s="270">
        <f t="shared" si="51"/>
        <v>0</v>
      </c>
      <c r="D197" s="270"/>
      <c r="E197" s="257"/>
      <c r="F197" s="258"/>
      <c r="G197" s="35"/>
    </row>
    <row r="198" spans="1:7" x14ac:dyDescent="0.35">
      <c r="A198" s="85" t="s">
        <v>41</v>
      </c>
      <c r="B198" s="85" t="str">
        <f>G193</f>
        <v>X</v>
      </c>
      <c r="C198" s="270">
        <f t="shared" si="51"/>
        <v>0</v>
      </c>
      <c r="D198" s="270"/>
      <c r="E198" s="257"/>
      <c r="F198" s="258"/>
      <c r="G198" s="35"/>
    </row>
    <row r="199" spans="1:7" x14ac:dyDescent="0.35">
      <c r="A199" s="85" t="s">
        <v>42</v>
      </c>
      <c r="B199" s="85" t="str">
        <f>G193</f>
        <v>X</v>
      </c>
      <c r="C199" s="270">
        <f t="shared" si="51"/>
        <v>0</v>
      </c>
      <c r="D199" s="270"/>
      <c r="E199" s="257"/>
      <c r="F199" s="258"/>
      <c r="G199" s="35"/>
    </row>
    <row r="200" spans="1:7" x14ac:dyDescent="0.35">
      <c r="A200" s="85" t="s">
        <v>43</v>
      </c>
      <c r="B200" s="85" t="str">
        <f>G193</f>
        <v>X</v>
      </c>
      <c r="C200" s="270">
        <f t="shared" si="51"/>
        <v>0</v>
      </c>
      <c r="D200" s="270"/>
      <c r="E200" s="257"/>
      <c r="F200" s="258"/>
      <c r="G200" s="35"/>
    </row>
    <row r="201" spans="1:7" x14ac:dyDescent="0.35">
      <c r="A201" s="85" t="s">
        <v>38</v>
      </c>
      <c r="B201" s="85" t="str">
        <f>G193</f>
        <v>X</v>
      </c>
      <c r="C201" s="270">
        <f t="shared" si="51"/>
        <v>0</v>
      </c>
      <c r="D201" s="270"/>
      <c r="E201" s="257"/>
      <c r="F201" s="258"/>
      <c r="G201" s="35"/>
    </row>
    <row r="202" spans="1:7" x14ac:dyDescent="0.35">
      <c r="A202" s="85" t="s">
        <v>39</v>
      </c>
      <c r="B202" s="85" t="str">
        <f>G193</f>
        <v>X</v>
      </c>
      <c r="C202" s="270">
        <f t="shared" si="51"/>
        <v>0</v>
      </c>
      <c r="D202" s="270"/>
      <c r="E202" s="257"/>
      <c r="F202" s="258"/>
      <c r="G202" s="35"/>
    </row>
    <row r="203" spans="1:7" x14ac:dyDescent="0.35">
      <c r="A203" s="85" t="s">
        <v>40</v>
      </c>
      <c r="B203" s="85" t="str">
        <f>G193</f>
        <v>X</v>
      </c>
      <c r="C203" s="270">
        <f t="shared" si="51"/>
        <v>0</v>
      </c>
      <c r="D203" s="270"/>
      <c r="E203" s="257"/>
      <c r="F203" s="258"/>
      <c r="G203" s="35"/>
    </row>
    <row r="204" spans="1:7" x14ac:dyDescent="0.35">
      <c r="A204" s="85" t="s">
        <v>44</v>
      </c>
      <c r="B204" s="85" t="str">
        <f>G193</f>
        <v>X</v>
      </c>
      <c r="C204" s="270">
        <f t="shared" si="51"/>
        <v>0</v>
      </c>
      <c r="D204" s="270"/>
      <c r="E204" s="257"/>
      <c r="F204" s="258"/>
      <c r="G204" s="35"/>
    </row>
    <row r="205" spans="1:7" x14ac:dyDescent="0.3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3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3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3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3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3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3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3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3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35">
      <c r="A214" s="85" t="s">
        <v>37</v>
      </c>
      <c r="B214" s="85" t="str">
        <f>G210</f>
        <v>X</v>
      </c>
      <c r="C214" s="270">
        <f t="shared" si="52"/>
        <v>0</v>
      </c>
      <c r="D214" s="270"/>
      <c r="E214" s="257"/>
      <c r="F214" s="258"/>
      <c r="G214" s="35"/>
    </row>
    <row r="215" spans="1:7" x14ac:dyDescent="0.35">
      <c r="A215" s="85" t="s">
        <v>41</v>
      </c>
      <c r="B215" s="85" t="str">
        <f>G210</f>
        <v>X</v>
      </c>
      <c r="C215" s="270">
        <f t="shared" si="52"/>
        <v>0</v>
      </c>
      <c r="D215" s="270"/>
      <c r="E215" s="257"/>
      <c r="F215" s="258"/>
      <c r="G215" s="35"/>
    </row>
    <row r="216" spans="1:7" x14ac:dyDescent="0.35">
      <c r="A216" s="85" t="s">
        <v>42</v>
      </c>
      <c r="B216" s="85" t="str">
        <f>G210</f>
        <v>X</v>
      </c>
      <c r="C216" s="270">
        <f t="shared" si="52"/>
        <v>0</v>
      </c>
      <c r="D216" s="270"/>
      <c r="E216" s="257"/>
      <c r="F216" s="258"/>
      <c r="G216" s="35"/>
    </row>
    <row r="217" spans="1:7" x14ac:dyDescent="0.35">
      <c r="A217" s="85" t="s">
        <v>43</v>
      </c>
      <c r="B217" s="85" t="str">
        <f>G210</f>
        <v>X</v>
      </c>
      <c r="C217" s="270">
        <f t="shared" si="52"/>
        <v>0</v>
      </c>
      <c r="D217" s="270"/>
      <c r="E217" s="257"/>
      <c r="F217" s="258"/>
      <c r="G217" s="35"/>
    </row>
    <row r="218" spans="1:7" x14ac:dyDescent="0.35">
      <c r="A218" s="85" t="s">
        <v>38</v>
      </c>
      <c r="B218" s="85" t="str">
        <f>G210</f>
        <v>X</v>
      </c>
      <c r="C218" s="270">
        <f t="shared" si="52"/>
        <v>0</v>
      </c>
      <c r="D218" s="270"/>
      <c r="E218" s="257"/>
      <c r="F218" s="258"/>
      <c r="G218" s="35"/>
    </row>
    <row r="219" spans="1:7" x14ac:dyDescent="0.35">
      <c r="A219" s="85" t="s">
        <v>39</v>
      </c>
      <c r="B219" s="85" t="str">
        <f>G210</f>
        <v>X</v>
      </c>
      <c r="C219" s="270">
        <f t="shared" si="52"/>
        <v>0</v>
      </c>
      <c r="D219" s="270"/>
      <c r="E219" s="257"/>
      <c r="F219" s="258"/>
      <c r="G219" s="35"/>
    </row>
    <row r="220" spans="1:7" x14ac:dyDescent="0.35">
      <c r="A220" s="85" t="s">
        <v>40</v>
      </c>
      <c r="B220" s="85" t="str">
        <f>G210</f>
        <v>X</v>
      </c>
      <c r="C220" s="270">
        <f t="shared" si="52"/>
        <v>0</v>
      </c>
      <c r="D220" s="270"/>
      <c r="E220" s="257"/>
      <c r="F220" s="258"/>
      <c r="G220" s="35"/>
    </row>
    <row r="221" spans="1:7" x14ac:dyDescent="0.35">
      <c r="A221" s="85" t="s">
        <v>44</v>
      </c>
      <c r="B221" s="85" t="str">
        <f>G210</f>
        <v>X</v>
      </c>
      <c r="C221" s="270">
        <f t="shared" si="52"/>
        <v>0</v>
      </c>
      <c r="D221" s="270"/>
      <c r="E221" s="257"/>
      <c r="F221" s="258"/>
      <c r="G221" s="35"/>
    </row>
    <row r="222" spans="1:7" x14ac:dyDescent="0.3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3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3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3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3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qyzEXemLyBw0VjpaCjjZmnYzEXQgEBRPYhEUjI73NYCGLyry1RSmi9e4xEjbKXXMZ7i9a/n+nwU43/eXvpXq9A==" saltValue="p/Dryql1mRsXur5za99sPA=="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41" priority="30" operator="containsText" text="Choisir une catégorie">
      <formula>NOT(ISERROR(SEARCH("Choisir une catégorie",A46)))</formula>
    </cfRule>
  </conditionalFormatting>
  <conditionalFormatting sqref="A61:A70">
    <cfRule type="containsText" dxfId="40" priority="28" operator="containsText" text="Choisir une catégorie">
      <formula>NOT(ISERROR(SEARCH("Choisir une catégorie",A61)))</formula>
    </cfRule>
  </conditionalFormatting>
  <conditionalFormatting sqref="A76:A85">
    <cfRule type="containsText" dxfId="39" priority="25" operator="containsText" text="Choisir une catégorie">
      <formula>NOT(ISERROR(SEARCH("Choisir une catégorie",A76)))</formula>
    </cfRule>
  </conditionalFormatting>
  <conditionalFormatting sqref="A91">
    <cfRule type="containsText" dxfId="38" priority="23" operator="containsText" text="Choisir une catégorie">
      <formula>NOT(ISERROR(SEARCH("Choisir une catégorie",A91)))</formula>
    </cfRule>
  </conditionalFormatting>
  <conditionalFormatting sqref="A142:B175">
    <cfRule type="expression" dxfId="37" priority="2">
      <formula>$C142&gt;0.005</formula>
    </cfRule>
  </conditionalFormatting>
  <conditionalFormatting sqref="A31:C40">
    <cfRule type="expression" dxfId="36" priority="31">
      <formula>$G31&gt;$B$28</formula>
    </cfRule>
  </conditionalFormatting>
  <conditionalFormatting sqref="A159:F175">
    <cfRule type="expression" dxfId="35" priority="4">
      <formula>$G$175=0</formula>
    </cfRule>
  </conditionalFormatting>
  <conditionalFormatting sqref="A176:F192">
    <cfRule type="expression" dxfId="34" priority="16">
      <formula>$G$192=0</formula>
    </cfRule>
  </conditionalFormatting>
  <conditionalFormatting sqref="A193:F209">
    <cfRule type="expression" dxfId="33" priority="17">
      <formula>$G$209=0</formula>
    </cfRule>
  </conditionalFormatting>
  <conditionalFormatting sqref="A210:F226">
    <cfRule type="expression" dxfId="32" priority="18">
      <formula>$G$226=0</formula>
    </cfRule>
  </conditionalFormatting>
  <conditionalFormatting sqref="B76:B85">
    <cfRule type="containsText" dxfId="31" priority="24" operator="containsText" text="A préciser">
      <formula>NOT(ISERROR(SEARCH("A préciser",B76)))</formula>
    </cfRule>
  </conditionalFormatting>
  <conditionalFormatting sqref="B46:D55">
    <cfRule type="containsText" dxfId="30" priority="27" operator="containsText" text="Catégorie et niveau de qualification">
      <formula>NOT(ISERROR(SEARCH("Catégorie et niveau de qualification",B46)))</formula>
    </cfRule>
  </conditionalFormatting>
  <conditionalFormatting sqref="B61:D70">
    <cfRule type="containsText" dxfId="29" priority="26" operator="containsText" text="A préciser">
      <formula>NOT(ISERROR(SEARCH("A préciser",B61)))</formula>
    </cfRule>
  </conditionalFormatting>
  <conditionalFormatting sqref="C12">
    <cfRule type="expression" dxfId="28" priority="10">
      <formula>A$43&gt;$B$28</formula>
    </cfRule>
  </conditionalFormatting>
  <conditionalFormatting sqref="C142:D175">
    <cfRule type="cellIs" dxfId="27" priority="1" operator="greaterThan">
      <formula>0.005</formula>
    </cfRule>
  </conditionalFormatting>
  <conditionalFormatting sqref="E159">
    <cfRule type="expression" dxfId="26" priority="5">
      <formula>$G$175=0</formula>
    </cfRule>
  </conditionalFormatting>
  <conditionalFormatting sqref="E176">
    <cfRule type="expression" dxfId="25" priority="12">
      <formula>$G$192=0</formula>
    </cfRule>
  </conditionalFormatting>
  <conditionalFormatting sqref="E193">
    <cfRule type="expression" dxfId="24" priority="13">
      <formula>$G$209=0</formula>
    </cfRule>
  </conditionalFormatting>
  <conditionalFormatting sqref="E210">
    <cfRule type="expression" dxfId="23" priority="14">
      <formula>$G$226=0</formula>
    </cfRule>
  </conditionalFormatting>
  <conditionalFormatting sqref="E44:AR57 E74:AR87 E89:AR92 E94:AR96">
    <cfRule type="expression" dxfId="22" priority="32">
      <formula>C$43&gt;$B$28</formula>
    </cfRule>
  </conditionalFormatting>
  <conditionalFormatting sqref="E59:AR72">
    <cfRule type="expression" dxfId="21" priority="29">
      <formula>C$43&gt;$B$28</formula>
    </cfRule>
  </conditionalFormatting>
  <dataValidations count="10">
    <dataValidation type="list" allowBlank="1" showInputMessage="1" showErrorMessage="1" sqref="B28" xr:uid="{3B994BEE-4B67-4363-A75A-41E31FE87D1A}">
      <formula1>"1,2,3,4,5,6,7,8,9,10"</formula1>
    </dataValidation>
    <dataValidation type="list" allowBlank="1" showInputMessage="1" showErrorMessage="1" sqref="B20" xr:uid="{BC991E54-53F0-4070-862D-1FF483F63CA5}">
      <formula1>"Petite,Moyenne,Grande"</formula1>
    </dataValidation>
    <dataValidation type="list" allowBlank="1" showInputMessage="1" showErrorMessage="1" sqref="B22:B23" xr:uid="{AE2C7575-10AB-4DA0-B8AE-B8AA7C38C38E}">
      <formula1>"Choisir une valeur,Assujetti à la TVA,Non assujetti à la TVA,Assujetti partiel à la TVA"</formula1>
    </dataValidation>
    <dataValidation type="list" allowBlank="1" showInputMessage="1" showErrorMessage="1" sqref="B27" xr:uid="{92A7A50C-1E98-43A8-97E5-1083210E827A}">
      <formula1>"Economique,Non économique"</formula1>
    </dataValidation>
    <dataValidation type="list" allowBlank="1" showInputMessage="1" showErrorMessage="1" sqref="B31:B40" xr:uid="{546D1E3C-0CB0-49B2-BC72-98144BF36F54}">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1E02B083-D1D0-4665-840F-13D7DFA4FB9F}">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C57BB156-6890-4F43-9CF8-951069F8ED17}">
      <formula1>"Nombre de jours, Nombre de mois,Nombre d'ETPT"</formula1>
    </dataValidation>
    <dataValidation type="list" allowBlank="1" showInputMessage="1" showErrorMessage="1" sqref="A91:B91" xr:uid="{09C2932D-6F81-4FBC-B4DE-11F07B66DF72}">
      <formula1>"Charges connexes prises en compte à taux forfaitaire,Charges connexes réelles (à justifier)"</formula1>
    </dataValidation>
    <dataValidation type="list" allowBlank="1" showInputMessage="1" showErrorMessage="1" sqref="A76:A85" xr:uid="{B27A8A1D-0721-474E-AACE-C40B9DFA40B3}">
      <formula1>$A$154:$A$157</formula1>
    </dataValidation>
    <dataValidation type="list" allowBlank="1" showInputMessage="1" showErrorMessage="1" sqref="A61:A70" xr:uid="{44D1A8A1-D904-43B4-B17C-DFAF67B7249F}">
      <formula1>$A$145:$A$153</formula1>
    </dataValidation>
  </dataValidations>
  <hyperlinks>
    <hyperlink ref="A7" location="P09_BUD" display="Budget prévisionnel de l'opération" xr:uid="{2F7B18F7-757F-408B-A55B-C10CC21BB58E}"/>
    <hyperlink ref="A9" location="P09_FIN" display="Plan de financement" xr:uid="{22B2F7E3-59DA-469A-BDBE-15189CE8CD0A}"/>
    <hyperlink ref="A6" location="P09_CAR" display="Caractéristiques générales du projet" xr:uid="{D11E3D7A-853A-4992-AA1A-71D77D078649}"/>
    <hyperlink ref="A8" location="P09_COUT" display="Synthèse des coûts et montant de l'aide solicitée" xr:uid="{AAD8D30B-8963-42AD-9AE6-8A2560C23B56}"/>
    <hyperlink ref="A10" location="P09_AIDE" display="Aide au remplissage des coûts sur votre espace web AGIR" xr:uid="{53EE5F99-22F3-4D20-8034-3A38C7BA365F}"/>
    <hyperlink ref="B14" location="'NOTICE  '!A1" display="Si vous avez le moindre doute, n'ésitez pas à consulter la notice" xr:uid="{27545ABF-3355-43EA-8189-37A360D7CD93}"/>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8CF1B-0D17-4697-BB84-B22781AEA6DF}">
  <sheetPr codeName="Feuil11"/>
  <dimension ref="A1:AR226"/>
  <sheetViews>
    <sheetView showGridLines="0" zoomScale="85" zoomScaleNormal="85" workbookViewId="0">
      <selection activeCell="C12" sqref="C12"/>
    </sheetView>
  </sheetViews>
  <sheetFormatPr baseColWidth="10" defaultColWidth="11.453125" defaultRowHeight="14" x14ac:dyDescent="0.35"/>
  <cols>
    <col min="1" max="1" width="59.26953125" style="1" customWidth="1"/>
    <col min="2" max="2" width="53.54296875" style="1" customWidth="1"/>
    <col min="3" max="12" width="20.81640625" style="1" customWidth="1"/>
    <col min="13" max="14" width="14.26953125" style="1" customWidth="1"/>
    <col min="15" max="16" width="20.81640625" style="1" customWidth="1"/>
    <col min="17" max="18" width="14.26953125" style="1" customWidth="1"/>
    <col min="19" max="20" width="20.81640625" style="1" customWidth="1"/>
    <col min="21" max="22" width="14.26953125" style="1" customWidth="1"/>
    <col min="23" max="24" width="20.81640625" style="1" customWidth="1"/>
    <col min="25" max="26" width="14.26953125" style="1" customWidth="1"/>
    <col min="27" max="28" width="20.81640625" style="1" customWidth="1"/>
    <col min="29" max="30" width="14.26953125" style="1" customWidth="1"/>
    <col min="31" max="32" width="20.81640625" style="1" customWidth="1"/>
    <col min="33" max="34" width="14.26953125" style="1" customWidth="1"/>
    <col min="35" max="36" width="20.81640625" style="1" customWidth="1"/>
    <col min="37" max="38" width="14.26953125" style="1" customWidth="1"/>
    <col min="39" max="40" width="20.81640625" style="1" customWidth="1"/>
    <col min="41" max="42" width="14.26953125" style="1" customWidth="1"/>
    <col min="43" max="44" width="20.81640625" style="1" customWidth="1"/>
    <col min="45" max="16384" width="11.453125" style="1"/>
  </cols>
  <sheetData>
    <row r="1" spans="1:6" s="3" customFormat="1" ht="114.75" customHeight="1" x14ac:dyDescent="0.35">
      <c r="B1" s="263" t="s">
        <v>110</v>
      </c>
      <c r="C1" s="263"/>
      <c r="D1" s="263"/>
      <c r="E1" s="263"/>
      <c r="F1" s="12">
        <v>45292</v>
      </c>
    </row>
    <row r="2" spans="1:6" ht="34.5" customHeight="1" x14ac:dyDescent="0.35">
      <c r="A2" s="4" t="s">
        <v>8</v>
      </c>
      <c r="B2" s="5"/>
      <c r="C2" s="5"/>
      <c r="D2" s="5"/>
      <c r="E2" s="5"/>
      <c r="F2" s="5"/>
    </row>
    <row r="3" spans="1:6" s="3" customFormat="1" x14ac:dyDescent="0.35">
      <c r="A3" s="264"/>
      <c r="B3" s="264"/>
      <c r="C3" s="264"/>
      <c r="D3" s="264"/>
      <c r="E3" s="264"/>
      <c r="F3" s="264"/>
    </row>
    <row r="4" spans="1:6" s="3" customFormat="1" ht="29.25" customHeight="1" x14ac:dyDescent="0.35">
      <c r="A4" s="265" t="s">
        <v>0</v>
      </c>
      <c r="B4" s="265"/>
      <c r="C4" s="265"/>
      <c r="D4" s="265"/>
      <c r="E4" s="265"/>
      <c r="F4" s="265"/>
    </row>
    <row r="5" spans="1:6" s="3" customFormat="1" x14ac:dyDescent="0.35">
      <c r="A5" s="13" t="s">
        <v>86</v>
      </c>
      <c r="B5" s="1"/>
      <c r="C5" s="1"/>
      <c r="D5" s="1"/>
      <c r="E5" s="1"/>
      <c r="F5" s="1"/>
    </row>
    <row r="6" spans="1:6" s="3" customFormat="1" ht="14.5" x14ac:dyDescent="0.35">
      <c r="A6" s="113" t="s">
        <v>9</v>
      </c>
      <c r="B6" s="1"/>
      <c r="C6" s="1"/>
      <c r="D6" s="1"/>
      <c r="E6" s="1"/>
      <c r="F6" s="1"/>
    </row>
    <row r="7" spans="1:6" s="3" customFormat="1" ht="14.5" x14ac:dyDescent="0.35">
      <c r="A7" s="14" t="s">
        <v>21</v>
      </c>
      <c r="B7" s="1"/>
      <c r="C7" s="1"/>
      <c r="D7" s="1"/>
      <c r="E7" s="1"/>
      <c r="F7" s="1"/>
    </row>
    <row r="8" spans="1:6" s="3" customFormat="1" ht="14.5" x14ac:dyDescent="0.35">
      <c r="A8" s="14" t="s">
        <v>84</v>
      </c>
      <c r="B8" s="1"/>
      <c r="C8" s="1"/>
      <c r="D8" s="1"/>
      <c r="E8" s="1"/>
      <c r="F8" s="1"/>
    </row>
    <row r="9" spans="1:6" s="3" customFormat="1" ht="14.5" x14ac:dyDescent="0.35">
      <c r="A9" s="14" t="s">
        <v>67</v>
      </c>
      <c r="B9" s="1"/>
      <c r="C9" s="2"/>
      <c r="D9" s="2"/>
      <c r="E9" s="2"/>
      <c r="F9" s="2"/>
    </row>
    <row r="10" spans="1:6" s="3" customFormat="1" ht="14.5" x14ac:dyDescent="0.35">
      <c r="A10" s="136" t="s">
        <v>177</v>
      </c>
      <c r="B10" s="1"/>
      <c r="C10" s="2"/>
      <c r="D10" s="2"/>
      <c r="E10" s="2"/>
      <c r="F10" s="2"/>
    </row>
    <row r="11" spans="1:6" s="3" customFormat="1" ht="14.5" x14ac:dyDescent="0.35">
      <c r="A11" s="15"/>
      <c r="B11" s="16"/>
      <c r="C11" s="16"/>
      <c r="D11" s="16"/>
      <c r="E11" s="16"/>
      <c r="F11" s="16"/>
    </row>
    <row r="12" spans="1:6" s="3" customFormat="1" x14ac:dyDescent="0.35">
      <c r="B12" s="149" t="s">
        <v>117</v>
      </c>
      <c r="C12" s="148"/>
      <c r="D12" s="16"/>
      <c r="E12" s="16"/>
      <c r="F12" s="16"/>
    </row>
    <row r="13" spans="1:6" s="3" customFormat="1" ht="89.15" customHeight="1" x14ac:dyDescent="0.35">
      <c r="A13" s="261" t="s">
        <v>1</v>
      </c>
      <c r="B13" s="261"/>
      <c r="C13" s="261"/>
      <c r="D13" s="261"/>
      <c r="E13" s="261"/>
      <c r="F13" s="261"/>
    </row>
    <row r="14" spans="1:6" s="26" customFormat="1" ht="25" x14ac:dyDescent="0.35">
      <c r="A14" s="161" t="s">
        <v>169</v>
      </c>
      <c r="B14" s="162" t="s">
        <v>168</v>
      </c>
      <c r="C14" s="27"/>
      <c r="D14" s="27"/>
      <c r="E14" s="27"/>
      <c r="F14" s="28"/>
    </row>
    <row r="15" spans="1:6" s="3" customFormat="1" ht="28" customHeight="1" x14ac:dyDescent="0.35">
      <c r="A15" s="6" t="s">
        <v>9</v>
      </c>
      <c r="B15" s="6"/>
      <c r="C15" s="6"/>
      <c r="D15" s="6"/>
      <c r="E15" s="6"/>
      <c r="F15" s="6"/>
    </row>
    <row r="17" spans="1:39" ht="17.25" customHeight="1" x14ac:dyDescent="0.35">
      <c r="A17" s="24" t="s">
        <v>108</v>
      </c>
      <c r="B17" s="22"/>
      <c r="C17" s="22"/>
      <c r="D17" s="22"/>
      <c r="E17" s="22"/>
      <c r="F17" s="22"/>
    </row>
    <row r="18" spans="1:39" ht="7.5" customHeight="1" x14ac:dyDescent="0.35"/>
    <row r="19" spans="1:39" x14ac:dyDescent="0.35">
      <c r="A19" s="17" t="s">
        <v>11</v>
      </c>
      <c r="B19" s="269"/>
      <c r="C19" s="269"/>
      <c r="D19" s="269"/>
      <c r="E19" s="269"/>
    </row>
    <row r="20" spans="1:39" x14ac:dyDescent="0.35">
      <c r="A20" s="17" t="s">
        <v>13</v>
      </c>
      <c r="B20" s="18"/>
    </row>
    <row r="21" spans="1:39" x14ac:dyDescent="0.35">
      <c r="A21" s="17" t="s">
        <v>12</v>
      </c>
      <c r="B21" s="269"/>
      <c r="C21" s="269"/>
      <c r="D21" s="269"/>
      <c r="E21" s="269"/>
    </row>
    <row r="22" spans="1:39" x14ac:dyDescent="0.35">
      <c r="A22" s="17" t="s">
        <v>18</v>
      </c>
      <c r="B22" s="77"/>
    </row>
    <row r="23" spans="1:39" x14ac:dyDescent="0.35">
      <c r="B23" s="7"/>
    </row>
    <row r="24" spans="1:39" s="23" customFormat="1" ht="17.25" customHeight="1" x14ac:dyDescent="0.35">
      <c r="A24" s="24" t="s">
        <v>10</v>
      </c>
      <c r="B24" s="22"/>
      <c r="C24" s="22"/>
      <c r="D24" s="22"/>
      <c r="E24" s="22"/>
      <c r="F24" s="22"/>
    </row>
    <row r="25" spans="1:39" ht="7.5" customHeight="1" x14ac:dyDescent="0.35"/>
    <row r="26" spans="1:39" x14ac:dyDescent="0.35">
      <c r="A26" s="17" t="s">
        <v>170</v>
      </c>
      <c r="B26" s="262">
        <f>'Partenaire 1-coordinateur'!B26</f>
        <v>0</v>
      </c>
      <c r="C26" s="262"/>
      <c r="D26" s="262"/>
      <c r="E26" s="262"/>
    </row>
    <row r="27" spans="1:39" x14ac:dyDescent="0.35">
      <c r="A27" s="17" t="s">
        <v>109</v>
      </c>
      <c r="B27" s="19"/>
    </row>
    <row r="28" spans="1:39" x14ac:dyDescent="0.35">
      <c r="A28" s="17" t="s">
        <v>14</v>
      </c>
      <c r="B28" s="19">
        <f>'Partenaire 1-coordinateur'!B28</f>
        <v>1</v>
      </c>
    </row>
    <row r="29" spans="1:39" ht="7.5" customHeight="1" x14ac:dyDescent="0.35"/>
    <row r="30" spans="1:39" x14ac:dyDescent="0.35">
      <c r="A30" s="20" t="s">
        <v>15</v>
      </c>
      <c r="B30" s="21" t="s">
        <v>16</v>
      </c>
      <c r="C30" s="271" t="s">
        <v>17</v>
      </c>
      <c r="D30" s="272"/>
      <c r="E30" s="272"/>
      <c r="F30" s="273"/>
    </row>
    <row r="31" spans="1:39" s="8" customFormat="1" x14ac:dyDescent="0.3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3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3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3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3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3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3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3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3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3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5" x14ac:dyDescent="0.35">
      <c r="A41" s="25"/>
      <c r="C41" s="27"/>
      <c r="D41" s="27"/>
      <c r="E41" s="27"/>
      <c r="F41" s="28"/>
    </row>
    <row r="42" spans="1:44" s="3" customFormat="1" ht="28" customHeight="1" x14ac:dyDescent="0.35">
      <c r="A42" s="6" t="s">
        <v>21</v>
      </c>
      <c r="B42" s="6"/>
      <c r="C42" s="6"/>
      <c r="D42" s="6"/>
      <c r="E42" s="6"/>
      <c r="F42" s="6"/>
    </row>
    <row r="43" spans="1:44" ht="7.5" customHeight="1" x14ac:dyDescent="0.3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4.5" x14ac:dyDescent="0.3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 x14ac:dyDescent="0.3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3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3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3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3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3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3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3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3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3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3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ht="14.5" x14ac:dyDescent="0.3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x14ac:dyDescent="0.3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x14ac:dyDescent="0.3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 x14ac:dyDescent="0.3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3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3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x14ac:dyDescent="0.3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 x14ac:dyDescent="0.3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 x14ac:dyDescent="0.3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3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3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3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3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3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ht="14.5" x14ac:dyDescent="0.3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x14ac:dyDescent="0.3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x14ac:dyDescent="0.3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 x14ac:dyDescent="0.3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3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3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3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3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3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3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3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3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3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3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ht="14.5" x14ac:dyDescent="0.3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x14ac:dyDescent="0.3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x14ac:dyDescent="0.3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 x14ac:dyDescent="0.3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3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x14ac:dyDescent="0.3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x14ac:dyDescent="0.3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 x14ac:dyDescent="0.3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x14ac:dyDescent="0.3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5" x14ac:dyDescent="0.35">
      <c r="A97" s="25"/>
      <c r="C97" s="27"/>
      <c r="D97" s="27"/>
      <c r="E97" s="27"/>
      <c r="F97" s="28"/>
    </row>
    <row r="98" spans="1:42" s="3" customFormat="1" ht="28" customHeight="1" x14ac:dyDescent="0.35">
      <c r="A98" s="6" t="s">
        <v>85</v>
      </c>
      <c r="B98" s="6"/>
      <c r="C98" s="6"/>
      <c r="D98" s="6"/>
      <c r="E98" s="6"/>
      <c r="F98" s="6"/>
    </row>
    <row r="99" spans="1:42" ht="27" customHeight="1" x14ac:dyDescent="0.3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28" x14ac:dyDescent="0.35">
      <c r="A100" s="89" t="s">
        <v>16</v>
      </c>
      <c r="B100" s="90"/>
      <c r="C100" s="296" t="s">
        <v>64</v>
      </c>
      <c r="D100" s="296"/>
      <c r="E100" s="91" t="s">
        <v>65</v>
      </c>
      <c r="F100" s="91" t="s">
        <v>66</v>
      </c>
    </row>
    <row r="101" spans="1:42" x14ac:dyDescent="0.3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3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3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3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3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x14ac:dyDescent="0.35">
      <c r="A106" s="86"/>
      <c r="B106" s="87"/>
      <c r="C106" s="294">
        <f>SUM(C101:D105)</f>
        <v>0</v>
      </c>
      <c r="D106" s="294"/>
      <c r="E106" s="88"/>
      <c r="F106" s="98">
        <f>SUM(F101:F105)</f>
        <v>0</v>
      </c>
    </row>
    <row r="108" spans="1:42" s="99" customFormat="1" ht="15.5" x14ac:dyDescent="0.35">
      <c r="A108" s="99" t="s">
        <v>102</v>
      </c>
      <c r="C108" s="295"/>
      <c r="D108" s="295"/>
    </row>
    <row r="109" spans="1:42" s="26" customFormat="1" ht="25" x14ac:dyDescent="0.35">
      <c r="A109" s="25"/>
      <c r="C109" s="27"/>
      <c r="D109" s="27"/>
      <c r="E109" s="27"/>
      <c r="F109" s="28"/>
    </row>
    <row r="110" spans="1:42" s="3" customFormat="1" ht="28" customHeight="1" x14ac:dyDescent="0.35">
      <c r="A110" s="6" t="s">
        <v>67</v>
      </c>
      <c r="B110" s="6"/>
      <c r="C110" s="6"/>
      <c r="D110" s="6"/>
      <c r="E110" s="6"/>
      <c r="F110" s="6"/>
    </row>
    <row r="111" spans="1:42" ht="7.5" customHeight="1" x14ac:dyDescent="0.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35">
      <c r="A112" s="91" t="s">
        <v>68</v>
      </c>
      <c r="B112" s="91" t="s">
        <v>69</v>
      </c>
      <c r="C112" s="296" t="s">
        <v>70</v>
      </c>
      <c r="D112" s="296"/>
      <c r="E112" s="111" t="s">
        <v>71</v>
      </c>
    </row>
    <row r="113" spans="1:5" x14ac:dyDescent="0.35">
      <c r="A113" s="297" t="s">
        <v>5</v>
      </c>
      <c r="B113" s="84" t="s">
        <v>72</v>
      </c>
      <c r="C113" s="300">
        <f>MIN(C108,F106)</f>
        <v>0</v>
      </c>
      <c r="D113" s="301"/>
      <c r="E113" s="84"/>
    </row>
    <row r="114" spans="1:5" x14ac:dyDescent="0.35">
      <c r="A114" s="298"/>
      <c r="B114" s="30" t="s">
        <v>6</v>
      </c>
      <c r="C114" s="302">
        <v>0</v>
      </c>
      <c r="D114" s="303"/>
      <c r="E114" s="85"/>
    </row>
    <row r="115" spans="1:5" x14ac:dyDescent="0.35">
      <c r="A115" s="298"/>
      <c r="B115" s="30" t="s">
        <v>73</v>
      </c>
      <c r="C115" s="302">
        <v>0</v>
      </c>
      <c r="D115" s="303"/>
      <c r="E115" s="85"/>
    </row>
    <row r="116" spans="1:5" x14ac:dyDescent="0.35">
      <c r="A116" s="298"/>
      <c r="B116" s="30" t="s">
        <v>73</v>
      </c>
      <c r="C116" s="302">
        <v>0</v>
      </c>
      <c r="D116" s="303"/>
      <c r="E116" s="85"/>
    </row>
    <row r="117" spans="1:5" x14ac:dyDescent="0.35">
      <c r="A117" s="298"/>
      <c r="B117" s="30" t="s">
        <v>73</v>
      </c>
      <c r="C117" s="302">
        <v>0</v>
      </c>
      <c r="D117" s="303"/>
      <c r="E117" s="85"/>
    </row>
    <row r="118" spans="1:5" x14ac:dyDescent="0.35">
      <c r="A118" s="298"/>
      <c r="B118" s="30" t="s">
        <v>73</v>
      </c>
      <c r="C118" s="302">
        <v>0</v>
      </c>
      <c r="D118" s="303"/>
      <c r="E118" s="85"/>
    </row>
    <row r="119" spans="1:5" ht="14.5" x14ac:dyDescent="0.35">
      <c r="A119" s="298"/>
      <c r="B119" s="100" t="s">
        <v>29</v>
      </c>
      <c r="C119" s="283">
        <v>0</v>
      </c>
      <c r="D119" s="284"/>
      <c r="E119" s="101"/>
    </row>
    <row r="120" spans="1:5" x14ac:dyDescent="0.35">
      <c r="A120" s="299"/>
      <c r="B120" s="102" t="s">
        <v>74</v>
      </c>
      <c r="C120" s="308">
        <f>SUM(C113:D119)</f>
        <v>0</v>
      </c>
      <c r="D120" s="308"/>
      <c r="E120" s="102"/>
    </row>
    <row r="121" spans="1:5" x14ac:dyDescent="0.35">
      <c r="A121" s="297" t="s">
        <v>7</v>
      </c>
      <c r="B121" s="29" t="s">
        <v>76</v>
      </c>
      <c r="C121" s="309">
        <v>0</v>
      </c>
      <c r="D121" s="310"/>
    </row>
    <row r="122" spans="1:5" x14ac:dyDescent="0.35">
      <c r="A122" s="298"/>
      <c r="B122" s="30" t="s">
        <v>77</v>
      </c>
      <c r="C122" s="302">
        <v>0</v>
      </c>
      <c r="D122" s="303"/>
    </row>
    <row r="123" spans="1:5" x14ac:dyDescent="0.35">
      <c r="A123" s="298"/>
      <c r="B123" s="30" t="s">
        <v>73</v>
      </c>
      <c r="C123" s="302">
        <v>0</v>
      </c>
      <c r="D123" s="303"/>
    </row>
    <row r="124" spans="1:5" x14ac:dyDescent="0.35">
      <c r="A124" s="298"/>
      <c r="B124" s="30" t="s">
        <v>73</v>
      </c>
      <c r="C124" s="302">
        <v>0</v>
      </c>
      <c r="D124" s="303"/>
    </row>
    <row r="125" spans="1:5" x14ac:dyDescent="0.35">
      <c r="A125" s="298"/>
      <c r="B125" s="30" t="s">
        <v>73</v>
      </c>
      <c r="C125" s="302">
        <v>0</v>
      </c>
      <c r="D125" s="303"/>
    </row>
    <row r="126" spans="1:5" x14ac:dyDescent="0.35">
      <c r="A126" s="298"/>
      <c r="B126" s="30" t="s">
        <v>73</v>
      </c>
      <c r="C126" s="302">
        <v>0</v>
      </c>
      <c r="D126" s="303"/>
    </row>
    <row r="127" spans="1:5" ht="14.5" x14ac:dyDescent="0.35">
      <c r="A127" s="298"/>
      <c r="B127" s="100" t="s">
        <v>29</v>
      </c>
      <c r="C127" s="283">
        <v>0</v>
      </c>
      <c r="D127" s="284"/>
    </row>
    <row r="128" spans="1:5" x14ac:dyDescent="0.35">
      <c r="A128" s="299"/>
      <c r="B128" s="102" t="s">
        <v>75</v>
      </c>
      <c r="C128" s="308">
        <f>SUM(C121:D127)</f>
        <v>0</v>
      </c>
      <c r="D128" s="308"/>
    </row>
    <row r="129" spans="1:42" x14ac:dyDescent="0.35">
      <c r="A129" s="297" t="s">
        <v>78</v>
      </c>
      <c r="B129" s="84" t="s">
        <v>4</v>
      </c>
      <c r="C129" s="300">
        <f>C137-C120-C128-SUM(C130:D135)</f>
        <v>0</v>
      </c>
      <c r="D129" s="301"/>
    </row>
    <row r="130" spans="1:42" x14ac:dyDescent="0.35">
      <c r="A130" s="298"/>
      <c r="B130" s="30" t="s">
        <v>80</v>
      </c>
      <c r="C130" s="302">
        <v>0</v>
      </c>
      <c r="D130" s="303"/>
    </row>
    <row r="131" spans="1:42" x14ac:dyDescent="0.35">
      <c r="A131" s="298"/>
      <c r="B131" s="30" t="s">
        <v>73</v>
      </c>
      <c r="C131" s="302">
        <v>0</v>
      </c>
      <c r="D131" s="303"/>
    </row>
    <row r="132" spans="1:42" x14ac:dyDescent="0.35">
      <c r="A132" s="298"/>
      <c r="B132" s="30" t="s">
        <v>73</v>
      </c>
      <c r="C132" s="302">
        <v>0</v>
      </c>
      <c r="D132" s="303"/>
    </row>
    <row r="133" spans="1:42" x14ac:dyDescent="0.35">
      <c r="A133" s="298"/>
      <c r="B133" s="30" t="s">
        <v>73</v>
      </c>
      <c r="C133" s="302">
        <v>0</v>
      </c>
      <c r="D133" s="303"/>
    </row>
    <row r="134" spans="1:42" x14ac:dyDescent="0.35">
      <c r="A134" s="298"/>
      <c r="B134" s="30" t="s">
        <v>73</v>
      </c>
      <c r="C134" s="302">
        <v>0</v>
      </c>
      <c r="D134" s="303"/>
    </row>
    <row r="135" spans="1:42" ht="14.5" x14ac:dyDescent="0.35">
      <c r="A135" s="298"/>
      <c r="B135" s="100" t="s">
        <v>29</v>
      </c>
      <c r="C135" s="283">
        <v>0</v>
      </c>
      <c r="D135" s="284"/>
    </row>
    <row r="136" spans="1:42" x14ac:dyDescent="0.35">
      <c r="A136" s="299"/>
      <c r="B136" s="102" t="s">
        <v>79</v>
      </c>
      <c r="C136" s="308">
        <f>SUM(C129:D135)</f>
        <v>0</v>
      </c>
      <c r="D136" s="308"/>
    </row>
    <row r="137" spans="1:42" x14ac:dyDescent="0.35">
      <c r="A137" s="86" t="s">
        <v>81</v>
      </c>
      <c r="B137" s="87"/>
      <c r="C137" s="311">
        <f>C96</f>
        <v>0</v>
      </c>
      <c r="D137" s="312"/>
    </row>
    <row r="138" spans="1:42" s="26" customFormat="1" ht="25" x14ac:dyDescent="0.35">
      <c r="A138" s="25"/>
      <c r="C138" s="27"/>
      <c r="D138" s="27"/>
      <c r="E138" s="27"/>
      <c r="F138" s="28"/>
    </row>
    <row r="139" spans="1:42" s="3" customFormat="1" ht="28" customHeight="1" x14ac:dyDescent="0.35">
      <c r="A139" s="6" t="s">
        <v>177</v>
      </c>
      <c r="B139" s="6"/>
      <c r="C139" s="6"/>
      <c r="D139" s="6"/>
      <c r="E139" s="6"/>
      <c r="F139" s="6"/>
    </row>
    <row r="140" spans="1:42" ht="7.5" customHeight="1" x14ac:dyDescent="0.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35">
      <c r="A141" s="111" t="s">
        <v>26</v>
      </c>
      <c r="B141" s="172" t="s">
        <v>82</v>
      </c>
      <c r="C141" s="313" t="s">
        <v>25</v>
      </c>
      <c r="D141" s="314"/>
      <c r="E141" s="304" t="s">
        <v>103</v>
      </c>
      <c r="F141" s="305"/>
    </row>
    <row r="142" spans="1:42" x14ac:dyDescent="0.3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3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3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3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35">
      <c r="A146" s="85" t="s">
        <v>37</v>
      </c>
      <c r="B146" s="85">
        <f>G142</f>
        <v>0</v>
      </c>
      <c r="C146" s="270">
        <f t="shared" si="48"/>
        <v>0</v>
      </c>
      <c r="D146" s="270"/>
      <c r="E146" s="251"/>
      <c r="F146" s="252"/>
      <c r="G146" s="35"/>
    </row>
    <row r="147" spans="1:7" x14ac:dyDescent="0.35">
      <c r="A147" s="85" t="s">
        <v>41</v>
      </c>
      <c r="B147" s="85">
        <f>G142</f>
        <v>0</v>
      </c>
      <c r="C147" s="270">
        <f t="shared" si="48"/>
        <v>0</v>
      </c>
      <c r="D147" s="270"/>
      <c r="E147" s="251"/>
      <c r="F147" s="252"/>
      <c r="G147" s="35"/>
    </row>
    <row r="148" spans="1:7" x14ac:dyDescent="0.35">
      <c r="A148" s="85" t="s">
        <v>42</v>
      </c>
      <c r="B148" s="85">
        <f>G142</f>
        <v>0</v>
      </c>
      <c r="C148" s="270">
        <f t="shared" si="48"/>
        <v>0</v>
      </c>
      <c r="D148" s="270"/>
      <c r="E148" s="251"/>
      <c r="F148" s="252"/>
      <c r="G148" s="35"/>
    </row>
    <row r="149" spans="1:7" x14ac:dyDescent="0.35">
      <c r="A149" s="85" t="s">
        <v>43</v>
      </c>
      <c r="B149" s="85">
        <f>G142</f>
        <v>0</v>
      </c>
      <c r="C149" s="270">
        <f t="shared" si="48"/>
        <v>0</v>
      </c>
      <c r="D149" s="270"/>
      <c r="E149" s="251"/>
      <c r="F149" s="252"/>
      <c r="G149" s="35"/>
    </row>
    <row r="150" spans="1:7" x14ac:dyDescent="0.35">
      <c r="A150" s="85" t="s">
        <v>38</v>
      </c>
      <c r="B150" s="85">
        <f>G142</f>
        <v>0</v>
      </c>
      <c r="C150" s="270">
        <f t="shared" si="48"/>
        <v>0</v>
      </c>
      <c r="D150" s="270"/>
      <c r="E150" s="251"/>
      <c r="F150" s="252"/>
      <c r="G150" s="35"/>
    </row>
    <row r="151" spans="1:7" x14ac:dyDescent="0.35">
      <c r="A151" s="85" t="s">
        <v>39</v>
      </c>
      <c r="B151" s="85">
        <f>G142</f>
        <v>0</v>
      </c>
      <c r="C151" s="270">
        <f t="shared" si="48"/>
        <v>0</v>
      </c>
      <c r="D151" s="270"/>
      <c r="E151" s="251"/>
      <c r="F151" s="252"/>
      <c r="G151" s="35"/>
    </row>
    <row r="152" spans="1:7" x14ac:dyDescent="0.35">
      <c r="A152" s="85" t="s">
        <v>40</v>
      </c>
      <c r="B152" s="85">
        <f>G142</f>
        <v>0</v>
      </c>
      <c r="C152" s="270">
        <f t="shared" si="48"/>
        <v>0</v>
      </c>
      <c r="D152" s="270"/>
      <c r="E152" s="251"/>
      <c r="F152" s="252"/>
      <c r="G152" s="35"/>
    </row>
    <row r="153" spans="1:7" x14ac:dyDescent="0.35">
      <c r="A153" s="85" t="s">
        <v>44</v>
      </c>
      <c r="B153" s="85">
        <f>G142</f>
        <v>0</v>
      </c>
      <c r="C153" s="270">
        <f t="shared" si="48"/>
        <v>0</v>
      </c>
      <c r="D153" s="270"/>
      <c r="E153" s="251"/>
      <c r="F153" s="252"/>
      <c r="G153" s="35"/>
    </row>
    <row r="154" spans="1:7" x14ac:dyDescent="0.3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3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3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3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3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3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3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3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3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35">
      <c r="A163" s="85" t="s">
        <v>37</v>
      </c>
      <c r="B163" s="85" t="str">
        <f>G159</f>
        <v>X</v>
      </c>
      <c r="C163" s="270">
        <f t="shared" si="49"/>
        <v>0</v>
      </c>
      <c r="D163" s="270"/>
      <c r="E163" s="251"/>
      <c r="F163" s="252"/>
      <c r="G163" s="35"/>
    </row>
    <row r="164" spans="1:7" x14ac:dyDescent="0.35">
      <c r="A164" s="85" t="s">
        <v>41</v>
      </c>
      <c r="B164" s="85" t="str">
        <f>G159</f>
        <v>X</v>
      </c>
      <c r="C164" s="270">
        <f t="shared" si="49"/>
        <v>0</v>
      </c>
      <c r="D164" s="270"/>
      <c r="E164" s="251"/>
      <c r="F164" s="252"/>
      <c r="G164" s="35"/>
    </row>
    <row r="165" spans="1:7" x14ac:dyDescent="0.35">
      <c r="A165" s="85" t="s">
        <v>42</v>
      </c>
      <c r="B165" s="85" t="str">
        <f>G159</f>
        <v>X</v>
      </c>
      <c r="C165" s="270">
        <f t="shared" si="49"/>
        <v>0</v>
      </c>
      <c r="D165" s="270"/>
      <c r="E165" s="251"/>
      <c r="F165" s="252"/>
      <c r="G165" s="35"/>
    </row>
    <row r="166" spans="1:7" x14ac:dyDescent="0.35">
      <c r="A166" s="85" t="s">
        <v>43</v>
      </c>
      <c r="B166" s="85" t="str">
        <f>G159</f>
        <v>X</v>
      </c>
      <c r="C166" s="270">
        <f t="shared" si="49"/>
        <v>0</v>
      </c>
      <c r="D166" s="270"/>
      <c r="E166" s="251"/>
      <c r="F166" s="252"/>
      <c r="G166" s="35"/>
    </row>
    <row r="167" spans="1:7" x14ac:dyDescent="0.35">
      <c r="A167" s="85" t="s">
        <v>38</v>
      </c>
      <c r="B167" s="85" t="str">
        <f>G159</f>
        <v>X</v>
      </c>
      <c r="C167" s="270">
        <f t="shared" si="49"/>
        <v>0</v>
      </c>
      <c r="D167" s="270"/>
      <c r="E167" s="251"/>
      <c r="F167" s="252"/>
      <c r="G167" s="35"/>
    </row>
    <row r="168" spans="1:7" x14ac:dyDescent="0.35">
      <c r="A168" s="85" t="s">
        <v>39</v>
      </c>
      <c r="B168" s="85" t="str">
        <f>G159</f>
        <v>X</v>
      </c>
      <c r="C168" s="270">
        <f t="shared" si="49"/>
        <v>0</v>
      </c>
      <c r="D168" s="270"/>
      <c r="E168" s="251"/>
      <c r="F168" s="252"/>
      <c r="G168" s="35"/>
    </row>
    <row r="169" spans="1:7" x14ac:dyDescent="0.35">
      <c r="A169" s="85" t="s">
        <v>40</v>
      </c>
      <c r="B169" s="85" t="str">
        <f>G159</f>
        <v>X</v>
      </c>
      <c r="C169" s="270">
        <f t="shared" si="49"/>
        <v>0</v>
      </c>
      <c r="D169" s="270"/>
      <c r="E169" s="251"/>
      <c r="F169" s="252"/>
      <c r="G169" s="35"/>
    </row>
    <row r="170" spans="1:7" x14ac:dyDescent="0.35">
      <c r="A170" s="85" t="s">
        <v>44</v>
      </c>
      <c r="B170" s="85" t="str">
        <f>G159</f>
        <v>X</v>
      </c>
      <c r="C170" s="270">
        <f t="shared" si="49"/>
        <v>0</v>
      </c>
      <c r="D170" s="270"/>
      <c r="E170" s="251"/>
      <c r="F170" s="252"/>
      <c r="G170" s="35"/>
    </row>
    <row r="171" spans="1:7" x14ac:dyDescent="0.3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3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3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3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3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3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3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3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3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35">
      <c r="A180" s="85" t="s">
        <v>37</v>
      </c>
      <c r="B180" s="85" t="str">
        <f>G176</f>
        <v>X</v>
      </c>
      <c r="C180" s="270">
        <f t="shared" si="50"/>
        <v>0</v>
      </c>
      <c r="D180" s="270"/>
      <c r="E180" s="251"/>
      <c r="F180" s="252"/>
      <c r="G180" s="35"/>
    </row>
    <row r="181" spans="1:7" x14ac:dyDescent="0.35">
      <c r="A181" s="85" t="s">
        <v>41</v>
      </c>
      <c r="B181" s="85" t="str">
        <f>G176</f>
        <v>X</v>
      </c>
      <c r="C181" s="270">
        <f t="shared" si="50"/>
        <v>0</v>
      </c>
      <c r="D181" s="270"/>
      <c r="E181" s="251"/>
      <c r="F181" s="252"/>
      <c r="G181" s="35"/>
    </row>
    <row r="182" spans="1:7" x14ac:dyDescent="0.35">
      <c r="A182" s="85" t="s">
        <v>42</v>
      </c>
      <c r="B182" s="85" t="str">
        <f>G176</f>
        <v>X</v>
      </c>
      <c r="C182" s="270">
        <f t="shared" si="50"/>
        <v>0</v>
      </c>
      <c r="D182" s="270"/>
      <c r="E182" s="251"/>
      <c r="F182" s="252"/>
      <c r="G182" s="35"/>
    </row>
    <row r="183" spans="1:7" x14ac:dyDescent="0.35">
      <c r="A183" s="85" t="s">
        <v>43</v>
      </c>
      <c r="B183" s="85" t="str">
        <f>G176</f>
        <v>X</v>
      </c>
      <c r="C183" s="270">
        <f t="shared" si="50"/>
        <v>0</v>
      </c>
      <c r="D183" s="270"/>
      <c r="E183" s="251"/>
      <c r="F183" s="252"/>
      <c r="G183" s="35"/>
    </row>
    <row r="184" spans="1:7" x14ac:dyDescent="0.35">
      <c r="A184" s="85" t="s">
        <v>38</v>
      </c>
      <c r="B184" s="85" t="str">
        <f>G176</f>
        <v>X</v>
      </c>
      <c r="C184" s="270">
        <f t="shared" si="50"/>
        <v>0</v>
      </c>
      <c r="D184" s="270"/>
      <c r="E184" s="251"/>
      <c r="F184" s="252"/>
      <c r="G184" s="35"/>
    </row>
    <row r="185" spans="1:7" x14ac:dyDescent="0.35">
      <c r="A185" s="85" t="s">
        <v>39</v>
      </c>
      <c r="B185" s="85" t="str">
        <f>G176</f>
        <v>X</v>
      </c>
      <c r="C185" s="270">
        <f t="shared" si="50"/>
        <v>0</v>
      </c>
      <c r="D185" s="270"/>
      <c r="E185" s="251"/>
      <c r="F185" s="252"/>
      <c r="G185" s="35"/>
    </row>
    <row r="186" spans="1:7" x14ac:dyDescent="0.35">
      <c r="A186" s="85" t="s">
        <v>40</v>
      </c>
      <c r="B186" s="85" t="str">
        <f>G176</f>
        <v>X</v>
      </c>
      <c r="C186" s="270">
        <f t="shared" si="50"/>
        <v>0</v>
      </c>
      <c r="D186" s="270"/>
      <c r="E186" s="251"/>
      <c r="F186" s="252"/>
      <c r="G186" s="35"/>
    </row>
    <row r="187" spans="1:7" x14ac:dyDescent="0.35">
      <c r="A187" s="85" t="s">
        <v>44</v>
      </c>
      <c r="B187" s="85" t="str">
        <f>G176</f>
        <v>X</v>
      </c>
      <c r="C187" s="270">
        <f t="shared" si="50"/>
        <v>0</v>
      </c>
      <c r="D187" s="270"/>
      <c r="E187" s="251"/>
      <c r="F187" s="252"/>
      <c r="G187" s="35"/>
    </row>
    <row r="188" spans="1:7" x14ac:dyDescent="0.3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3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3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3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3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3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3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3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3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35">
      <c r="A197" s="85" t="s">
        <v>37</v>
      </c>
      <c r="B197" s="85" t="str">
        <f>G193</f>
        <v>X</v>
      </c>
      <c r="C197" s="270">
        <f t="shared" si="51"/>
        <v>0</v>
      </c>
      <c r="D197" s="270"/>
      <c r="E197" s="257"/>
      <c r="F197" s="258"/>
      <c r="G197" s="35"/>
    </row>
    <row r="198" spans="1:7" x14ac:dyDescent="0.35">
      <c r="A198" s="85" t="s">
        <v>41</v>
      </c>
      <c r="B198" s="85" t="str">
        <f>G193</f>
        <v>X</v>
      </c>
      <c r="C198" s="270">
        <f t="shared" si="51"/>
        <v>0</v>
      </c>
      <c r="D198" s="270"/>
      <c r="E198" s="257"/>
      <c r="F198" s="258"/>
      <c r="G198" s="35"/>
    </row>
    <row r="199" spans="1:7" x14ac:dyDescent="0.35">
      <c r="A199" s="85" t="s">
        <v>42</v>
      </c>
      <c r="B199" s="85" t="str">
        <f>G193</f>
        <v>X</v>
      </c>
      <c r="C199" s="270">
        <f t="shared" si="51"/>
        <v>0</v>
      </c>
      <c r="D199" s="270"/>
      <c r="E199" s="257"/>
      <c r="F199" s="258"/>
      <c r="G199" s="35"/>
    </row>
    <row r="200" spans="1:7" x14ac:dyDescent="0.35">
      <c r="A200" s="85" t="s">
        <v>43</v>
      </c>
      <c r="B200" s="85" t="str">
        <f>G193</f>
        <v>X</v>
      </c>
      <c r="C200" s="270">
        <f t="shared" si="51"/>
        <v>0</v>
      </c>
      <c r="D200" s="270"/>
      <c r="E200" s="257"/>
      <c r="F200" s="258"/>
      <c r="G200" s="35"/>
    </row>
    <row r="201" spans="1:7" x14ac:dyDescent="0.35">
      <c r="A201" s="85" t="s">
        <v>38</v>
      </c>
      <c r="B201" s="85" t="str">
        <f>G193</f>
        <v>X</v>
      </c>
      <c r="C201" s="270">
        <f t="shared" si="51"/>
        <v>0</v>
      </c>
      <c r="D201" s="270"/>
      <c r="E201" s="257"/>
      <c r="F201" s="258"/>
      <c r="G201" s="35"/>
    </row>
    <row r="202" spans="1:7" x14ac:dyDescent="0.35">
      <c r="A202" s="85" t="s">
        <v>39</v>
      </c>
      <c r="B202" s="85" t="str">
        <f>G193</f>
        <v>X</v>
      </c>
      <c r="C202" s="270">
        <f t="shared" si="51"/>
        <v>0</v>
      </c>
      <c r="D202" s="270"/>
      <c r="E202" s="257"/>
      <c r="F202" s="258"/>
      <c r="G202" s="35"/>
    </row>
    <row r="203" spans="1:7" x14ac:dyDescent="0.35">
      <c r="A203" s="85" t="s">
        <v>40</v>
      </c>
      <c r="B203" s="85" t="str">
        <f>G193</f>
        <v>X</v>
      </c>
      <c r="C203" s="270">
        <f t="shared" si="51"/>
        <v>0</v>
      </c>
      <c r="D203" s="270"/>
      <c r="E203" s="257"/>
      <c r="F203" s="258"/>
      <c r="G203" s="35"/>
    </row>
    <row r="204" spans="1:7" x14ac:dyDescent="0.35">
      <c r="A204" s="85" t="s">
        <v>44</v>
      </c>
      <c r="B204" s="85" t="str">
        <f>G193</f>
        <v>X</v>
      </c>
      <c r="C204" s="270">
        <f t="shared" si="51"/>
        <v>0</v>
      </c>
      <c r="D204" s="270"/>
      <c r="E204" s="257"/>
      <c r="F204" s="258"/>
      <c r="G204" s="35"/>
    </row>
    <row r="205" spans="1:7" x14ac:dyDescent="0.3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3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3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3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3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3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3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3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3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35">
      <c r="A214" s="85" t="s">
        <v>37</v>
      </c>
      <c r="B214" s="85" t="str">
        <f>G210</f>
        <v>X</v>
      </c>
      <c r="C214" s="270">
        <f t="shared" si="52"/>
        <v>0</v>
      </c>
      <c r="D214" s="270"/>
      <c r="E214" s="257"/>
      <c r="F214" s="258"/>
      <c r="G214" s="35"/>
    </row>
    <row r="215" spans="1:7" x14ac:dyDescent="0.35">
      <c r="A215" s="85" t="s">
        <v>41</v>
      </c>
      <c r="B215" s="85" t="str">
        <f>G210</f>
        <v>X</v>
      </c>
      <c r="C215" s="270">
        <f t="shared" si="52"/>
        <v>0</v>
      </c>
      <c r="D215" s="270"/>
      <c r="E215" s="257"/>
      <c r="F215" s="258"/>
      <c r="G215" s="35"/>
    </row>
    <row r="216" spans="1:7" x14ac:dyDescent="0.35">
      <c r="A216" s="85" t="s">
        <v>42</v>
      </c>
      <c r="B216" s="85" t="str">
        <f>G210</f>
        <v>X</v>
      </c>
      <c r="C216" s="270">
        <f t="shared" si="52"/>
        <v>0</v>
      </c>
      <c r="D216" s="270"/>
      <c r="E216" s="257"/>
      <c r="F216" s="258"/>
      <c r="G216" s="35"/>
    </row>
    <row r="217" spans="1:7" x14ac:dyDescent="0.35">
      <c r="A217" s="85" t="s">
        <v>43</v>
      </c>
      <c r="B217" s="85" t="str">
        <f>G210</f>
        <v>X</v>
      </c>
      <c r="C217" s="270">
        <f t="shared" si="52"/>
        <v>0</v>
      </c>
      <c r="D217" s="270"/>
      <c r="E217" s="257"/>
      <c r="F217" s="258"/>
      <c r="G217" s="35"/>
    </row>
    <row r="218" spans="1:7" x14ac:dyDescent="0.35">
      <c r="A218" s="85" t="s">
        <v>38</v>
      </c>
      <c r="B218" s="85" t="str">
        <f>G210</f>
        <v>X</v>
      </c>
      <c r="C218" s="270">
        <f t="shared" si="52"/>
        <v>0</v>
      </c>
      <c r="D218" s="270"/>
      <c r="E218" s="257"/>
      <c r="F218" s="258"/>
      <c r="G218" s="35"/>
    </row>
    <row r="219" spans="1:7" x14ac:dyDescent="0.35">
      <c r="A219" s="85" t="s">
        <v>39</v>
      </c>
      <c r="B219" s="85" t="str">
        <f>G210</f>
        <v>X</v>
      </c>
      <c r="C219" s="270">
        <f t="shared" si="52"/>
        <v>0</v>
      </c>
      <c r="D219" s="270"/>
      <c r="E219" s="257"/>
      <c r="F219" s="258"/>
      <c r="G219" s="35"/>
    </row>
    <row r="220" spans="1:7" x14ac:dyDescent="0.35">
      <c r="A220" s="85" t="s">
        <v>40</v>
      </c>
      <c r="B220" s="85" t="str">
        <f>G210</f>
        <v>X</v>
      </c>
      <c r="C220" s="270">
        <f t="shared" si="52"/>
        <v>0</v>
      </c>
      <c r="D220" s="270"/>
      <c r="E220" s="257"/>
      <c r="F220" s="258"/>
      <c r="G220" s="35"/>
    </row>
    <row r="221" spans="1:7" x14ac:dyDescent="0.35">
      <c r="A221" s="85" t="s">
        <v>44</v>
      </c>
      <c r="B221" s="85" t="str">
        <f>G210</f>
        <v>X</v>
      </c>
      <c r="C221" s="270">
        <f t="shared" si="52"/>
        <v>0</v>
      </c>
      <c r="D221" s="270"/>
      <c r="E221" s="257"/>
      <c r="F221" s="258"/>
      <c r="G221" s="35"/>
    </row>
    <row r="222" spans="1:7" x14ac:dyDescent="0.3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3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3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3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3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KsZQO4MCXUZSouzye8Fj88haMNVEaGvRnFvJN4Iq5Xam3wSf2ntqONKnlX96s2x2bIEq0FIa0HKXhfmzakwfdg==" saltValue="WaQl6H0Z4oiBZCkPGCAijQ=="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20" priority="30" operator="containsText" text="Choisir une catégorie">
      <formula>NOT(ISERROR(SEARCH("Choisir une catégorie",A46)))</formula>
    </cfRule>
  </conditionalFormatting>
  <conditionalFormatting sqref="A61:A70">
    <cfRule type="containsText" dxfId="19" priority="28" operator="containsText" text="Choisir une catégorie">
      <formula>NOT(ISERROR(SEARCH("Choisir une catégorie",A61)))</formula>
    </cfRule>
  </conditionalFormatting>
  <conditionalFormatting sqref="A76:A85">
    <cfRule type="containsText" dxfId="18" priority="25" operator="containsText" text="Choisir une catégorie">
      <formula>NOT(ISERROR(SEARCH("Choisir une catégorie",A76)))</formula>
    </cfRule>
  </conditionalFormatting>
  <conditionalFormatting sqref="A91">
    <cfRule type="containsText" dxfId="17" priority="23" operator="containsText" text="Choisir une catégorie">
      <formula>NOT(ISERROR(SEARCH("Choisir une catégorie",A91)))</formula>
    </cfRule>
  </conditionalFormatting>
  <conditionalFormatting sqref="A142:B175">
    <cfRule type="expression" dxfId="16" priority="2">
      <formula>$C142&gt;0.005</formula>
    </cfRule>
  </conditionalFormatting>
  <conditionalFormatting sqref="A31:C40">
    <cfRule type="expression" dxfId="15" priority="31">
      <formula>$G31&gt;$B$28</formula>
    </cfRule>
  </conditionalFormatting>
  <conditionalFormatting sqref="A159:F175">
    <cfRule type="expression" dxfId="14" priority="4">
      <formula>$G$175=0</formula>
    </cfRule>
  </conditionalFormatting>
  <conditionalFormatting sqref="A176:F192">
    <cfRule type="expression" dxfId="13" priority="16">
      <formula>$G$192=0</formula>
    </cfRule>
  </conditionalFormatting>
  <conditionalFormatting sqref="A193:F209">
    <cfRule type="expression" dxfId="12" priority="17">
      <formula>$G$209=0</formula>
    </cfRule>
  </conditionalFormatting>
  <conditionalFormatting sqref="A210:F226">
    <cfRule type="expression" dxfId="11" priority="18">
      <formula>$G$226=0</formula>
    </cfRule>
  </conditionalFormatting>
  <conditionalFormatting sqref="B76:B85">
    <cfRule type="containsText" dxfId="10" priority="24" operator="containsText" text="A préciser">
      <formula>NOT(ISERROR(SEARCH("A préciser",B76)))</formula>
    </cfRule>
  </conditionalFormatting>
  <conditionalFormatting sqref="B46:D55">
    <cfRule type="containsText" dxfId="9" priority="27" operator="containsText" text="Catégorie et niveau de qualification">
      <formula>NOT(ISERROR(SEARCH("Catégorie et niveau de qualification",B46)))</formula>
    </cfRule>
  </conditionalFormatting>
  <conditionalFormatting sqref="B61:D70">
    <cfRule type="containsText" dxfId="8" priority="26" operator="containsText" text="A préciser">
      <formula>NOT(ISERROR(SEARCH("A préciser",B61)))</formula>
    </cfRule>
  </conditionalFormatting>
  <conditionalFormatting sqref="C12">
    <cfRule type="expression" dxfId="7" priority="10">
      <formula>A$43&gt;$B$28</formula>
    </cfRule>
  </conditionalFormatting>
  <conditionalFormatting sqref="C142:D175">
    <cfRule type="cellIs" dxfId="6" priority="1" operator="greaterThan">
      <formula>0.005</formula>
    </cfRule>
  </conditionalFormatting>
  <conditionalFormatting sqref="E159">
    <cfRule type="expression" dxfId="5" priority="5">
      <formula>$G$175=0</formula>
    </cfRule>
  </conditionalFormatting>
  <conditionalFormatting sqref="E176">
    <cfRule type="expression" dxfId="4" priority="12">
      <formula>$G$192=0</formula>
    </cfRule>
  </conditionalFormatting>
  <conditionalFormatting sqref="E193">
    <cfRule type="expression" dxfId="3" priority="13">
      <formula>$G$209=0</formula>
    </cfRule>
  </conditionalFormatting>
  <conditionalFormatting sqref="E210">
    <cfRule type="expression" dxfId="2" priority="14">
      <formula>$G$226=0</formula>
    </cfRule>
  </conditionalFormatting>
  <conditionalFormatting sqref="E44:AR57 E74:AR87 E89:AR92 E94:AR96">
    <cfRule type="expression" dxfId="1" priority="32">
      <formula>C$43&gt;$B$28</formula>
    </cfRule>
  </conditionalFormatting>
  <conditionalFormatting sqref="E59:AR72">
    <cfRule type="expression" dxfId="0" priority="29">
      <formula>C$43&gt;$B$28</formula>
    </cfRule>
  </conditionalFormatting>
  <dataValidations count="10">
    <dataValidation type="list" allowBlank="1" showInputMessage="1" showErrorMessage="1" sqref="A61:A70" xr:uid="{0049AF53-2454-4980-BE12-CFF277E2CC65}">
      <formula1>$A$145:$A$153</formula1>
    </dataValidation>
    <dataValidation type="list" allowBlank="1" showInputMessage="1" showErrorMessage="1" sqref="A76:A85" xr:uid="{F24BFF71-377A-4601-B947-EBA57CFBCD17}">
      <formula1>$A$154:$A$157</formula1>
    </dataValidation>
    <dataValidation type="list" allowBlank="1" showInputMessage="1" showErrorMessage="1" sqref="A91:B91" xr:uid="{998B26E6-A911-43AF-9A52-7E7BDE191971}">
      <formula1>"Charges connexes prises en compte à taux forfaitaire,Charges connexes réelles (à justifier)"</formula1>
    </dataValidation>
    <dataValidation type="list" allowBlank="1" showInputMessage="1" showErrorMessage="1" sqref="E45 I45 M45 Q45 U45 Y45 AC45 AG45 AK45 AO45" xr:uid="{B6ABB647-5E8C-42FB-871B-371AB3378547}">
      <formula1>"Nombre de jours, Nombre de mois,Nombre d'ETPT"</formula1>
    </dataValidation>
    <dataValidation type="list" allowBlank="1" showInputMessage="1" showErrorMessage="1" sqref="A46:A55" xr:uid="{C42E4120-5E73-4CED-9239-E03A2F471663}">
      <formula1>"Choisir une catégorie,Statutaire de la fonction publique,Non statutaire de la fonction publique,Personnel hors fonction publique"</formula1>
    </dataValidation>
    <dataValidation type="list" allowBlank="1" showInputMessage="1" showErrorMessage="1" sqref="B31:B40" xr:uid="{522DC553-B6F7-4F81-A3FF-D305CAED2003}">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127295C2-0C7C-4080-A279-E9FFABE758CE}">
      <formula1>"Economique,Non économique"</formula1>
    </dataValidation>
    <dataValidation type="list" allowBlank="1" showInputMessage="1" showErrorMessage="1" sqref="B22:B23" xr:uid="{45E2BD22-BB91-430F-A5CB-0984389D6963}">
      <formula1>"Choisir une valeur,Assujetti à la TVA,Non assujetti à la TVA,Assujetti partiel à la TVA"</formula1>
    </dataValidation>
    <dataValidation type="list" allowBlank="1" showInputMessage="1" showErrorMessage="1" sqref="B20" xr:uid="{960ED927-DEDA-4772-98DD-6CFB3411827D}">
      <formula1>"Petite,Moyenne,Grande"</formula1>
    </dataValidation>
    <dataValidation type="list" allowBlank="1" showInputMessage="1" showErrorMessage="1" sqref="B28" xr:uid="{DDA33D5E-A3CF-41E0-AEB0-C23F613D7195}">
      <formula1>"1,2,3,4,5,6,7,8,9,10"</formula1>
    </dataValidation>
  </dataValidations>
  <hyperlinks>
    <hyperlink ref="A7" location="P10_BUD" display="Budget prévisionnel de l'opération" xr:uid="{BAD2C0C2-E58A-4251-B7A3-B3B7E5DA1A8B}"/>
    <hyperlink ref="A9" location="P10_FIN" display="Plan de financement" xr:uid="{C35DDC41-000B-4586-A54A-68595AD10C9E}"/>
    <hyperlink ref="A6" location="P10_CAR" display="Caractéristiques générales du projet" xr:uid="{B411DC27-AA0A-49CA-9D75-C9F0CE001ED1}"/>
    <hyperlink ref="A8" location="P10_COUT" display="Synthèse des coûts et montant de l'aide solicitée" xr:uid="{78FBAF04-520C-42F0-AED7-771F2C6EB6EA}"/>
    <hyperlink ref="A10" location="P10_AIDE" display="Aide au remplissage des coûts sur votre espace web AGIR" xr:uid="{DB7D18DB-C24E-42C1-A34A-7DC44AD3D74B}"/>
    <hyperlink ref="B14" location="'NOTICE  '!A1" display="Si vous avez le moindre doute, n'ésitez pas à consulter la notice" xr:uid="{BBC3C909-7346-45D9-A897-E84859FE23F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E552B-496E-4538-A0B5-FF5DA464C0C2}">
  <sheetPr codeName="Feuil3">
    <tabColor rgb="FF92D050"/>
  </sheetPr>
  <dimension ref="A2:AQ34"/>
  <sheetViews>
    <sheetView showGridLines="0" zoomScale="80" zoomScaleNormal="80" workbookViewId="0">
      <selection activeCell="B2" sqref="B2"/>
    </sheetView>
  </sheetViews>
  <sheetFormatPr baseColWidth="10" defaultColWidth="11.453125" defaultRowHeight="14.5" x14ac:dyDescent="0.35"/>
  <cols>
    <col min="1" max="1" width="47.81640625" style="114" bestFit="1" customWidth="1"/>
    <col min="2" max="2" width="25.1796875" style="114" customWidth="1"/>
    <col min="3" max="14" width="17.1796875" style="114" customWidth="1"/>
    <col min="15" max="16384" width="11.453125" style="114"/>
  </cols>
  <sheetData>
    <row r="2" spans="1:43" s="1" customFormat="1" ht="34.5" customHeight="1" x14ac:dyDescent="0.35">
      <c r="A2" s="4" t="s">
        <v>61</v>
      </c>
      <c r="B2" s="4"/>
      <c r="C2" s="5"/>
      <c r="D2" s="5"/>
      <c r="E2" s="5"/>
      <c r="F2" s="5"/>
      <c r="G2" s="5"/>
      <c r="H2" s="5"/>
      <c r="I2" s="5"/>
      <c r="J2" s="5"/>
      <c r="K2" s="5"/>
      <c r="L2" s="5"/>
      <c r="M2" s="5"/>
      <c r="N2" s="5"/>
    </row>
    <row r="4" spans="1:43" s="3" customFormat="1" ht="28" customHeight="1" x14ac:dyDescent="0.35">
      <c r="A4" s="6" t="s">
        <v>90</v>
      </c>
      <c r="B4" s="6"/>
      <c r="C4" s="6"/>
      <c r="D4" s="6"/>
      <c r="E4" s="6"/>
      <c r="F4" s="6"/>
      <c r="G4" s="6"/>
      <c r="H4" s="6"/>
      <c r="I4" s="6"/>
      <c r="J4" s="6"/>
      <c r="K4" s="6"/>
      <c r="L4" s="6"/>
      <c r="M4" s="6"/>
      <c r="N4" s="6"/>
    </row>
    <row r="5" spans="1:43" s="1" customFormat="1" ht="7.5" customHeight="1" x14ac:dyDescent="0.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43" s="115" customFormat="1" ht="45" customHeight="1" x14ac:dyDescent="0.35">
      <c r="A6" s="247" t="s">
        <v>87</v>
      </c>
      <c r="B6" s="247" t="s">
        <v>112</v>
      </c>
      <c r="C6" s="245" t="s">
        <v>19</v>
      </c>
      <c r="D6" s="246"/>
      <c r="E6" s="245" t="s">
        <v>20</v>
      </c>
      <c r="F6" s="246"/>
      <c r="G6" s="245" t="s">
        <v>23</v>
      </c>
      <c r="H6" s="246"/>
      <c r="I6" s="245" t="s">
        <v>62</v>
      </c>
      <c r="J6" s="246"/>
      <c r="K6" s="245" t="s">
        <v>63</v>
      </c>
      <c r="L6" s="246"/>
      <c r="M6" s="245" t="s">
        <v>91</v>
      </c>
      <c r="N6" s="246"/>
    </row>
    <row r="7" spans="1:43" s="115" customFormat="1" x14ac:dyDescent="0.35">
      <c r="A7" s="248"/>
      <c r="B7" s="248"/>
      <c r="C7" s="116" t="s">
        <v>88</v>
      </c>
      <c r="D7" s="117" t="s">
        <v>89</v>
      </c>
      <c r="E7" s="116" t="s">
        <v>88</v>
      </c>
      <c r="F7" s="117" t="s">
        <v>89</v>
      </c>
      <c r="G7" s="116" t="s">
        <v>88</v>
      </c>
      <c r="H7" s="117" t="s">
        <v>89</v>
      </c>
      <c r="I7" s="116" t="s">
        <v>88</v>
      </c>
      <c r="J7" s="117" t="s">
        <v>89</v>
      </c>
      <c r="K7" s="116" t="s">
        <v>88</v>
      </c>
      <c r="L7" s="117" t="s">
        <v>89</v>
      </c>
      <c r="M7" s="116" t="s">
        <v>88</v>
      </c>
      <c r="N7" s="117" t="s">
        <v>89</v>
      </c>
    </row>
    <row r="8" spans="1:43" x14ac:dyDescent="0.35">
      <c r="A8" s="124" t="s">
        <v>111</v>
      </c>
      <c r="B8" s="137">
        <f>IFERROR(VLOOKUP("Raison sociale :",'Partenaire 1-coordinateur'!A:H,2,FALSE),"")</f>
        <v>0</v>
      </c>
      <c r="C8" s="118">
        <f>IFERROR(IF(AND('Partenaire 1-coordinateur'!$B$28&gt;=1,'Partenaire 1-coordinateur'!$B$31=C$6),'Partenaire 1-coordinateur'!$G$96,0),0)+IFERROR(IF(AND('Partenaire 1-coordinateur'!$B$28&gt;=2,'Partenaire 1-coordinateur'!$B$32=C$6),'Partenaire 1-coordinateur'!$K$96,0),0)+IFERROR(IF(AND('Partenaire 1-coordinateur'!$B$28&gt;=3,'Partenaire 1-coordinateur'!$B$33=C$6),'Partenaire 1-coordinateur'!$O$96,0),0)+IFERROR(IF(AND('Partenaire 1-coordinateur'!$B$28&gt;=4,'Partenaire 1-coordinateur'!$B$34=C$6),'Partenaire 1-coordinateur'!$S$96,0),0)+IFERROR(IF(AND('Partenaire 1-coordinateur'!$B$28&gt;=5,'Partenaire 1-coordinateur'!$B$35=C$6),'Partenaire 1-coordinateur'!$W$96,0),0)+IFERROR(IF(AND('Partenaire 1-coordinateur'!$B$28&gt;=6,'Partenaire 1-coordinateur'!$B$36=C$6),'Partenaire 1-coordinateur'!$AA$96,0),0)+IFERROR(IF(AND('Partenaire 1-coordinateur'!$B$28&gt;=7,'Partenaire 1-coordinateur'!$B$37=C$6),'Partenaire 1-coordinateur'!$AE$96,0),0)+IFERROR(IF(AND('Partenaire 1-coordinateur'!$B$28&gt;=8,'Partenaire 1-coordinateur'!$B$38=C$6),'Partenaire 1-coordinateur'!$AI$96,0),0)+IFERROR(IF(AND('Partenaire 1-coordinateur'!$B$28&gt;=9,'Partenaire 1-coordinateur'!$B$39=C$6),'Partenaire 1-coordinateur'!$AM$96,0),0)+IFERROR(IF(AND('Partenaire 1-coordinateur'!$B$28&gt;=10,'Partenaire 1-coordinateur'!$B$40=C$6),'Partenaire 1-coordinateur'!$AQ$96,0),0)</f>
        <v>0</v>
      </c>
      <c r="D8" s="119">
        <f>IFERROR(IF(AND('Partenaire 1-coordinateur'!$B$28&gt;=1,'Partenaire 1-coordinateur'!$B$31=C$6),'Partenaire 1-coordinateur'!$H$96,0),0)+IFERROR(IF(AND('Partenaire 1-coordinateur'!$B$28&gt;=2,'Partenaire 1-coordinateur'!$B$32=C$6),'Partenaire 1-coordinateur'!$L$96,0),0)+IFERROR(IF(AND('Partenaire 1-coordinateur'!$B$28&gt;=3,'Partenaire 1-coordinateur'!$B$33=C$6),'Partenaire 1-coordinateur'!$P$96,0),0)+IFERROR(IF(AND('Partenaire 1-coordinateur'!$B$28&gt;=4,'Partenaire 1-coordinateur'!$B$34=C$6),'Partenaire 1-coordinateur'!$T$96,0),0)+IFERROR(IF(AND('Partenaire 1-coordinateur'!$B$28&gt;=5,'Partenaire 1-coordinateur'!$B$35=C$6),'Partenaire 1-coordinateur'!$X$96,0),0)+IFERROR(IF(AND('Partenaire 1-coordinateur'!$B$28&gt;=6,'Partenaire 1-coordinateur'!$B$36=C$6),'Partenaire 1-coordinateur'!$AB$96,0),0)+IFERROR(IF(AND('Partenaire 1-coordinateur'!$B$28&gt;=7,'Partenaire 1-coordinateur'!$B$37=C$6),'Partenaire 1-coordinateur'!$AF$96,0),0)+IFERROR(IF(AND('Partenaire 1-coordinateur'!$B$28&gt;=8,'Partenaire 1-coordinateur'!$B$38=C$6),'Partenaire 1-coordinateur'!$AJ$96,0),0)+IFERROR(IF(AND('Partenaire 1-coordinateur'!$B$28&gt;=9,'Partenaire 1-coordinateur'!$B$39=C$6),'Partenaire 1-coordinateur'!$AN$96,0),0)+IFERROR(IF(AND('Partenaire 1-coordinateur'!$B$28&gt;=10,'Partenaire 1-coordinateur'!$B$40=C$6),'Partenaire 1-coordinateur'!$AR$96,0),0)</f>
        <v>0</v>
      </c>
      <c r="E8" s="118">
        <f>IFERROR(IF(AND('Partenaire 1-coordinateur'!$B$28&gt;=1,'Partenaire 1-coordinateur'!$B$31=E$6),'Partenaire 1-coordinateur'!$G$96,0),0)+IFERROR(IF(AND('Partenaire 1-coordinateur'!$B$28&gt;=2,'Partenaire 1-coordinateur'!$B$32=E$6),'Partenaire 1-coordinateur'!$K$96,0),0)+IFERROR(IF(AND('Partenaire 1-coordinateur'!$B$28&gt;=3,'Partenaire 1-coordinateur'!$B$33=E$6),'Partenaire 1-coordinateur'!$O$96,0),0)+IFERROR(IF(AND('Partenaire 1-coordinateur'!$B$28&gt;=4,'Partenaire 1-coordinateur'!$B$34=E$6),'Partenaire 1-coordinateur'!$S$96,0),0)+IFERROR(IF(AND('Partenaire 1-coordinateur'!$B$28&gt;=5,'Partenaire 1-coordinateur'!$B$35=E$6),'Partenaire 1-coordinateur'!$W$96,0),0)+IFERROR(IF(AND('Partenaire 1-coordinateur'!$B$28&gt;=6,'Partenaire 1-coordinateur'!$B$36=E$6),'Partenaire 1-coordinateur'!$AA$96,0),0)+IFERROR(IF(AND('Partenaire 1-coordinateur'!$B$28&gt;=7,'Partenaire 1-coordinateur'!$B$37=E$6),'Partenaire 1-coordinateur'!$AE$96,0),0)+IFERROR(IF(AND('Partenaire 1-coordinateur'!$B$28&gt;=8,'Partenaire 1-coordinateur'!$B$38=E$6),'Partenaire 1-coordinateur'!$AI$96,0),0)+IFERROR(IF(AND('Partenaire 1-coordinateur'!$B$28&gt;=9,'Partenaire 1-coordinateur'!$B$39=E$6),'Partenaire 1-coordinateur'!$AM$96,0),0)+IFERROR(IF(AND('Partenaire 1-coordinateur'!$B$28&gt;=10,'Partenaire 1-coordinateur'!$B$40=E$6),'Partenaire 1-coordinateur'!$AQ$96,0),0)</f>
        <v>0</v>
      </c>
      <c r="F8" s="119">
        <f>IFERROR(IF(AND('Partenaire 1-coordinateur'!$B$28&gt;=1,'Partenaire 1-coordinateur'!$B$31=E$6),'Partenaire 1-coordinateur'!$H$96,0),0)+IFERROR(IF(AND('Partenaire 1-coordinateur'!$B$28&gt;=2,'Partenaire 1-coordinateur'!$B$32=E$6),'Partenaire 1-coordinateur'!$L$96,0),0)+IFERROR(IF(AND('Partenaire 1-coordinateur'!$B$28&gt;=3,'Partenaire 1-coordinateur'!$B$33=E$6),'Partenaire 1-coordinateur'!$P$96,0),0)+IFERROR(IF(AND('Partenaire 1-coordinateur'!$B$28&gt;=4,'Partenaire 1-coordinateur'!$B$34=E$6),'Partenaire 1-coordinateur'!$T$96,0),0)+IFERROR(IF(AND('Partenaire 1-coordinateur'!$B$28&gt;=5,'Partenaire 1-coordinateur'!$B$35=E$6),'Partenaire 1-coordinateur'!$X$96,0),0)+IFERROR(IF(AND('Partenaire 1-coordinateur'!$B$28&gt;=6,'Partenaire 1-coordinateur'!$B$36=E$6),'Partenaire 1-coordinateur'!$AB$96,0),0)+IFERROR(IF(AND('Partenaire 1-coordinateur'!$B$28&gt;=7,'Partenaire 1-coordinateur'!$B$37=E$6),'Partenaire 1-coordinateur'!$AF$96,0),0)+IFERROR(IF(AND('Partenaire 1-coordinateur'!$B$28&gt;=8,'Partenaire 1-coordinateur'!$B$38=E$6),'Partenaire 1-coordinateur'!$AJ$96,0),0)+IFERROR(IF(AND('Partenaire 1-coordinateur'!$B$28&gt;=9,'Partenaire 1-coordinateur'!$B$39=E$6),'Partenaire 1-coordinateur'!$AN$96,0),0)+IFERROR(IF(AND('Partenaire 1-coordinateur'!$B$28&gt;=10,'Partenaire 1-coordinateur'!$B$40=E$6),'Partenaire 1-coordinateur'!$AR$96,0),0)</f>
        <v>0</v>
      </c>
      <c r="G8" s="118">
        <f>IFERROR(IF(AND('Partenaire 1-coordinateur'!$B$28&gt;=1,'Partenaire 1-coordinateur'!$B$31=G$6),'Partenaire 1-coordinateur'!$G$96,0),0)+IFERROR(IF(AND('Partenaire 1-coordinateur'!$B$28&gt;=2,'Partenaire 1-coordinateur'!$B$32=G$6),'Partenaire 1-coordinateur'!$K$96,0),0)+IFERROR(IF(AND('Partenaire 1-coordinateur'!$B$28&gt;=3,'Partenaire 1-coordinateur'!$B$33=G$6),'Partenaire 1-coordinateur'!$O$96,0),0)+IFERROR(IF(AND('Partenaire 1-coordinateur'!$B$28&gt;=4,'Partenaire 1-coordinateur'!$B$34=G$6),'Partenaire 1-coordinateur'!$S$96,0),0)+IFERROR(IF(AND('Partenaire 1-coordinateur'!$B$28&gt;=5,'Partenaire 1-coordinateur'!$B$35=G$6),'Partenaire 1-coordinateur'!$W$96,0),0)+IFERROR(IF(AND('Partenaire 1-coordinateur'!$B$28&gt;=6,'Partenaire 1-coordinateur'!$B$36=G$6),'Partenaire 1-coordinateur'!$AA$96,0),0)+IFERROR(IF(AND('Partenaire 1-coordinateur'!$B$28&gt;=7,'Partenaire 1-coordinateur'!$B$37=G$6),'Partenaire 1-coordinateur'!$AE$96,0),0)+IFERROR(IF(AND('Partenaire 1-coordinateur'!$B$28&gt;=8,'Partenaire 1-coordinateur'!$B$38=G$6),'Partenaire 1-coordinateur'!$AI$96,0),0)+IFERROR(IF(AND('Partenaire 1-coordinateur'!$B$28&gt;=9,'Partenaire 1-coordinateur'!$B$39=G$6),'Partenaire 1-coordinateur'!$AM$96,0),0)+IFERROR(IF(AND('Partenaire 1-coordinateur'!$B$28&gt;=10,'Partenaire 1-coordinateur'!$B$40=G$6),'Partenaire 1-coordinateur'!$AQ$96,0),0)</f>
        <v>0</v>
      </c>
      <c r="H8" s="119">
        <f>IFERROR(IF(AND('Partenaire 1-coordinateur'!$B$28&gt;=1,'Partenaire 1-coordinateur'!$B$31=G$6),'Partenaire 1-coordinateur'!$H$96,0),0)+IFERROR(IF(AND('Partenaire 1-coordinateur'!$B$28&gt;=2,'Partenaire 1-coordinateur'!$B$32=G$6),'Partenaire 1-coordinateur'!$L$96,0),0)+IFERROR(IF(AND('Partenaire 1-coordinateur'!$B$28&gt;=3,'Partenaire 1-coordinateur'!$B$33=G$6),'Partenaire 1-coordinateur'!$P$96,0),0)+IFERROR(IF(AND('Partenaire 1-coordinateur'!$B$28&gt;=4,'Partenaire 1-coordinateur'!$B$34=G$6),'Partenaire 1-coordinateur'!$T$96,0),0)+IFERROR(IF(AND('Partenaire 1-coordinateur'!$B$28&gt;=5,'Partenaire 1-coordinateur'!$B$35=G$6),'Partenaire 1-coordinateur'!$X$96,0),0)+IFERROR(IF(AND('Partenaire 1-coordinateur'!$B$28&gt;=6,'Partenaire 1-coordinateur'!$B$36=G$6),'Partenaire 1-coordinateur'!$AB$96,0),0)+IFERROR(IF(AND('Partenaire 1-coordinateur'!$B$28&gt;=7,'Partenaire 1-coordinateur'!$B$37=G$6),'Partenaire 1-coordinateur'!$AF$96,0),0)+IFERROR(IF(AND('Partenaire 1-coordinateur'!$B$28&gt;=8,'Partenaire 1-coordinateur'!$B$38=G$6),'Partenaire 1-coordinateur'!$AJ$96,0),0)+IFERROR(IF(AND('Partenaire 1-coordinateur'!$B$28&gt;=9,'Partenaire 1-coordinateur'!$B$39=G$6),'Partenaire 1-coordinateur'!$AN$96,0),0)+IFERROR(IF(AND('Partenaire 1-coordinateur'!$B$28&gt;=10,'Partenaire 1-coordinateur'!$B$40=G$6),'Partenaire 1-coordinateur'!$AR$96,0),0)</f>
        <v>0</v>
      </c>
      <c r="I8" s="118">
        <f>IFERROR(IF(AND('Partenaire 1-coordinateur'!$B$28&gt;=1,'Partenaire 1-coordinateur'!$B$31=I$6),'Partenaire 1-coordinateur'!$G$96,0),0)+IFERROR(IF(AND('Partenaire 1-coordinateur'!$B$28&gt;=2,'Partenaire 1-coordinateur'!$B$32=I$6),'Partenaire 1-coordinateur'!$K$96,0),0)+IFERROR(IF(AND('Partenaire 1-coordinateur'!$B$28&gt;=3,'Partenaire 1-coordinateur'!$B$33=I$6),'Partenaire 1-coordinateur'!$O$96,0),0)+IFERROR(IF(AND('Partenaire 1-coordinateur'!$B$28&gt;=4,'Partenaire 1-coordinateur'!$B$34=I$6),'Partenaire 1-coordinateur'!$S$96,0),0)+IFERROR(IF(AND('Partenaire 1-coordinateur'!$B$28&gt;=5,'Partenaire 1-coordinateur'!$B$35=I$6),'Partenaire 1-coordinateur'!$W$96,0),0)+IFERROR(IF(AND('Partenaire 1-coordinateur'!$B$28&gt;=6,'Partenaire 1-coordinateur'!$B$36=I$6),'Partenaire 1-coordinateur'!$AA$96,0),0)+IFERROR(IF(AND('Partenaire 1-coordinateur'!$B$28&gt;=7,'Partenaire 1-coordinateur'!$B$37=I$6),'Partenaire 1-coordinateur'!$AE$96,0),0)+IFERROR(IF(AND('Partenaire 1-coordinateur'!$B$28&gt;=8,'Partenaire 1-coordinateur'!$B$38=I$6),'Partenaire 1-coordinateur'!$AI$96,0),0)+IFERROR(IF(AND('Partenaire 1-coordinateur'!$B$28&gt;=9,'Partenaire 1-coordinateur'!$B$39=I$6),'Partenaire 1-coordinateur'!$AM$96,0),0)+IFERROR(IF(AND('Partenaire 1-coordinateur'!$B$28&gt;=10,'Partenaire 1-coordinateur'!$B$40=I$6),'Partenaire 1-coordinateur'!$AQ$96,0),0)</f>
        <v>0</v>
      </c>
      <c r="J8" s="119">
        <f>IFERROR(IF(AND('Partenaire 1-coordinateur'!$B$28&gt;=1,'Partenaire 1-coordinateur'!$B$31=J$6),'Partenaire 1-coordinateur'!$H$96,0),0)+IFERROR(IF(AND('Partenaire 1-coordinateur'!$B$28&gt;=2,'Partenaire 1-coordinateur'!$B$32=J$6),'Partenaire 1-coordinateur'!$L$96,0),0)+IFERROR(IF(AND('Partenaire 1-coordinateur'!$B$28&gt;=3,'Partenaire 1-coordinateur'!$B$33=J$6),'Partenaire 1-coordinateur'!$P$96,0),0)+IFERROR(IF(AND('Partenaire 1-coordinateur'!$B$28&gt;=4,'Partenaire 1-coordinateur'!$B$34=J$6),'Partenaire 1-coordinateur'!$T$96,0),0)+IFERROR(IF(AND('Partenaire 1-coordinateur'!$B$28&gt;=5,'Partenaire 1-coordinateur'!$B$35=J$6),'Partenaire 1-coordinateur'!$X$96,0),0)+IFERROR(IF(AND('Partenaire 1-coordinateur'!$B$28&gt;=6,'Partenaire 1-coordinateur'!$B$36=J$6),'Partenaire 1-coordinateur'!$AB$96,0),0)+IFERROR(IF(AND('Partenaire 1-coordinateur'!$B$28&gt;=7,'Partenaire 1-coordinateur'!$B$37=J$6),'Partenaire 1-coordinateur'!$AF$96,0),0)+IFERROR(IF(AND('Partenaire 1-coordinateur'!$B$28&gt;=8,'Partenaire 1-coordinateur'!$B$38=J$6),'Partenaire 1-coordinateur'!$AJ$96,0),0)+IFERROR(IF(AND('Partenaire 1-coordinateur'!$B$28&gt;=9,'Partenaire 1-coordinateur'!$B$39=J$6),'Partenaire 1-coordinateur'!$AN$96,0),0)+IFERROR(IF(AND('Partenaire 1-coordinateur'!$B$28&gt;=10,'Partenaire 1-coordinateur'!$B$40=J$6),'Partenaire 1-coordinateur'!$AR$96,0),0)</f>
        <v>0</v>
      </c>
      <c r="K8" s="118">
        <f>IFERROR(IF(AND('Partenaire 1-coordinateur'!$B$28&gt;=1,'Partenaire 1-coordinateur'!$B$31=K$6),'Partenaire 1-coordinateur'!$G$96,0),0)+IFERROR(IF(AND('Partenaire 1-coordinateur'!$B$28&gt;=2,'Partenaire 1-coordinateur'!$B$32=K$6),'Partenaire 1-coordinateur'!$K$96,0),0)+IFERROR(IF(AND('Partenaire 1-coordinateur'!$B$28&gt;=3,'Partenaire 1-coordinateur'!$B$33=K$6),'Partenaire 1-coordinateur'!$O$96,0),0)+IFERROR(IF(AND('Partenaire 1-coordinateur'!$B$28&gt;=4,'Partenaire 1-coordinateur'!$B$34=K$6),'Partenaire 1-coordinateur'!$S$96,0),0)+IFERROR(IF(AND('Partenaire 1-coordinateur'!$B$28&gt;=5,'Partenaire 1-coordinateur'!$B$35=K$6),'Partenaire 1-coordinateur'!$W$96,0),0)+IFERROR(IF(AND('Partenaire 1-coordinateur'!$B$28&gt;=6,'Partenaire 1-coordinateur'!$B$36=K$6),'Partenaire 1-coordinateur'!$AA$96,0),0)+IFERROR(IF(AND('Partenaire 1-coordinateur'!$B$28&gt;=7,'Partenaire 1-coordinateur'!$B$37=K$6),'Partenaire 1-coordinateur'!$AE$96,0),0)+IFERROR(IF(AND('Partenaire 1-coordinateur'!$B$28&gt;=8,'Partenaire 1-coordinateur'!$B$38=K$6),'Partenaire 1-coordinateur'!$AI$96,0),0)+IFERROR(IF(AND('Partenaire 1-coordinateur'!$B$28&gt;=9,'Partenaire 1-coordinateur'!$B$39=K$6),'Partenaire 1-coordinateur'!$AM$96,0),0)+IFERROR(IF(AND('Partenaire 1-coordinateur'!$B$28&gt;=10,'Partenaire 1-coordinateur'!$B$40=K$6),'Partenaire 1-coordinateur'!$AQ$96,0),0)</f>
        <v>0</v>
      </c>
      <c r="L8" s="119">
        <f>IFERROR(IF(AND('Partenaire 1-coordinateur'!$B$28&gt;=1,'Partenaire 1-coordinateur'!$B$31=L$6),'Partenaire 1-coordinateur'!$H$96,0),0)+IFERROR(IF(AND('Partenaire 1-coordinateur'!$B$28&gt;=2,'Partenaire 1-coordinateur'!$B$32=L$6),'Partenaire 1-coordinateur'!$L$96,0),0)+IFERROR(IF(AND('Partenaire 1-coordinateur'!$B$28&gt;=3,'Partenaire 1-coordinateur'!$B$33=L$6),'Partenaire 1-coordinateur'!$P$96,0),0)+IFERROR(IF(AND('Partenaire 1-coordinateur'!$B$28&gt;=4,'Partenaire 1-coordinateur'!$B$34=L$6),'Partenaire 1-coordinateur'!$T$96,0),0)+IFERROR(IF(AND('Partenaire 1-coordinateur'!$B$28&gt;=5,'Partenaire 1-coordinateur'!$B$35=L$6),'Partenaire 1-coordinateur'!$X$96,0),0)+IFERROR(IF(AND('Partenaire 1-coordinateur'!$B$28&gt;=6,'Partenaire 1-coordinateur'!$B$36=L$6),'Partenaire 1-coordinateur'!$AB$96,0),0)+IFERROR(IF(AND('Partenaire 1-coordinateur'!$B$28&gt;=7,'Partenaire 1-coordinateur'!$B$37=L$6),'Partenaire 1-coordinateur'!$AF$96,0),0)+IFERROR(IF(AND('Partenaire 1-coordinateur'!$B$28&gt;=8,'Partenaire 1-coordinateur'!$B$38=L$6),'Partenaire 1-coordinateur'!$AJ$96,0),0)+IFERROR(IF(AND('Partenaire 1-coordinateur'!$B$28&gt;=9,'Partenaire 1-coordinateur'!$B$39=L$6),'Partenaire 1-coordinateur'!$AN$96,0),0)+IFERROR(IF(AND('Partenaire 1-coordinateur'!$B$28&gt;=10,'Partenaire 1-coordinateur'!$B$40=L$6),'Partenaire 1-coordinateur'!$AR$96,0),0)</f>
        <v>0</v>
      </c>
      <c r="M8" s="127">
        <f>C8+E8+G8+I8+K8</f>
        <v>0</v>
      </c>
      <c r="N8" s="128">
        <f>D8+F8+H8+J8+L8</f>
        <v>0</v>
      </c>
    </row>
    <row r="9" spans="1:43" x14ac:dyDescent="0.35">
      <c r="A9" s="125" t="s">
        <v>92</v>
      </c>
      <c r="B9" s="138">
        <f>IFERROR(VLOOKUP("Raison sociale :",'Partenaire 2'!A:F,2,FALSE),"")</f>
        <v>0</v>
      </c>
      <c r="C9" s="120">
        <f>IFERROR(IF(AND('Partenaire 2'!$B$28&gt;=1,'Partenaire 2'!$B$31=C$6),'Partenaire 2'!$G$96,0),0)+IFERROR(IF(AND('Partenaire 2'!$B$28&gt;=2,'Partenaire 2'!$B$32=C$6),'Partenaire 2'!$K$96,0),0)+IFERROR(IF(AND('Partenaire 2'!$B$28&gt;=3,'Partenaire 2'!$B$33=C$6),'Partenaire 2'!$O$96,0),0)+IFERROR(IF(AND('Partenaire 2'!$B$28&gt;=4,'Partenaire 2'!$B$34=C$6),'Partenaire 2'!$S$96,0),0)+IFERROR(IF(AND('Partenaire 2'!$B$28&gt;=5,'Partenaire 2'!$B$35=C$6),'Partenaire 2'!$W$96,0),0)+IFERROR(IF(AND('Partenaire 2'!$B$28&gt;=6,'Partenaire 2'!$B$36=C$6),'Partenaire 2'!$AA$96,0),0)+IFERROR(IF(AND('Partenaire 2'!$B$28&gt;=7,'Partenaire 2'!$B$37=C$6),'Partenaire 2'!$AE$96,0),0)+IFERROR(IF(AND('Partenaire 2'!$B$28&gt;=8,'Partenaire 2'!$B$38=C$6),'Partenaire 2'!$AI$96,0),0)+IFERROR(IF(AND('Partenaire 2'!$B$28&gt;=9,'Partenaire 2'!$B$39=C$6),'Partenaire 2'!$AM$96,0),0)+IFERROR(IF(AND('Partenaire 2'!$B$28&gt;=10,'Partenaire 2'!$B$40=C$6),'Partenaire 2'!$AQ$96,0),0)</f>
        <v>0</v>
      </c>
      <c r="D9" s="121">
        <f>IFERROR(IF(AND('Partenaire 2'!$B$28&gt;=1,'Partenaire 2'!$B$31=C$6),'Partenaire 2'!$H$96,0),0)+IFERROR(IF(AND('Partenaire 2'!$B$28&gt;=2,'Partenaire 2'!$B$32=C$6),'Partenaire 2'!$L$96,0),0)+IFERROR(IF(AND('Partenaire 2'!$B$28&gt;=3,'Partenaire 2'!$B$33=C$6),'Partenaire 2'!$P$96,0),0)+IFERROR(IF(AND('Partenaire 2'!$B$28&gt;=4,'Partenaire 2'!$B$34=C$6),'Partenaire 2'!$T$96,0),0)+IFERROR(IF(AND('Partenaire 2'!$B$28&gt;=5,'Partenaire 2'!$B$35=C$6),'Partenaire 2'!$X$96,0),0)+IFERROR(IF(AND('Partenaire 2'!$B$28&gt;=6,'Partenaire 2'!$B$36=C$6),'Partenaire 2'!$AB$96,0),0)+IFERROR(IF(AND('Partenaire 2'!$B$28&gt;=7,'Partenaire 2'!$B$37=C$6),'Partenaire 2'!$AF$96,0),0)+IFERROR(IF(AND('Partenaire 2'!$B$28&gt;=8,'Partenaire 2'!$B$38=C$6),'Partenaire 2'!$AJ$96,0),0)+IFERROR(IF(AND('Partenaire 2'!$B$28&gt;=9,'Partenaire 2'!$B$39=C$6),'Partenaire 2'!$AN$96,0),0)+IFERROR(IF(AND('Partenaire 2'!$B$28&gt;=10,'Partenaire 2'!$B$40=C$6),'Partenaire 2'!$AR$96,0),0)</f>
        <v>0</v>
      </c>
      <c r="E9" s="120">
        <f>IFERROR(IF(AND('Partenaire 2'!$B$28&gt;=1,'Partenaire 2'!$B$31=E$6),'Partenaire 2'!$G$96,0),0)+IFERROR(IF(AND('Partenaire 2'!$B$28&gt;=2,'Partenaire 2'!$B$32=E$6),'Partenaire 2'!$K$96,0),0)+IFERROR(IF(AND('Partenaire 2'!$B$28&gt;=3,'Partenaire 2'!$B$33=E$6),'Partenaire 2'!$O$96,0),0)+IFERROR(IF(AND('Partenaire 2'!$B$28&gt;=4,'Partenaire 2'!$B$34=E$6),'Partenaire 2'!$S$96,0),0)+IFERROR(IF(AND('Partenaire 2'!$B$28&gt;=5,'Partenaire 2'!$B$35=E$6),'Partenaire 2'!$W$96,0),0)+IFERROR(IF(AND('Partenaire 2'!$B$28&gt;=6,'Partenaire 2'!$B$36=E$6),'Partenaire 2'!$AA$96,0),0)+IFERROR(IF(AND('Partenaire 2'!$B$28&gt;=7,'Partenaire 2'!$B$37=E$6),'Partenaire 2'!$AE$96,0),0)+IFERROR(IF(AND('Partenaire 2'!$B$28&gt;=8,'Partenaire 2'!$B$38=E$6),'Partenaire 2'!$AI$96,0),0)+IFERROR(IF(AND('Partenaire 2'!$B$28&gt;=9,'Partenaire 2'!$B$39=E$6),'Partenaire 2'!$AM$96,0),0)+IFERROR(IF(AND('Partenaire 2'!$B$28&gt;=10,'Partenaire 2'!$B$40=E$6),'Partenaire 2'!$AQ$96,0),0)</f>
        <v>0</v>
      </c>
      <c r="F9" s="121">
        <f>IFERROR(IF(AND('Partenaire 2'!$B$28&gt;=1,'Partenaire 2'!$B$31=E$6),'Partenaire 2'!$H$96,0),0)+IFERROR(IF(AND('Partenaire 2'!$B$28&gt;=2,'Partenaire 2'!$B$32=E$6),'Partenaire 2'!$L$96,0),0)+IFERROR(IF(AND('Partenaire 2'!$B$28&gt;=3,'Partenaire 2'!$B$33=E$6),'Partenaire 2'!$P$96,0),0)+IFERROR(IF(AND('Partenaire 2'!$B$28&gt;=4,'Partenaire 2'!$B$34=E$6),'Partenaire 2'!$T$96,0),0)+IFERROR(IF(AND('Partenaire 2'!$B$28&gt;=5,'Partenaire 2'!$B$35=E$6),'Partenaire 2'!$X$96,0),0)+IFERROR(IF(AND('Partenaire 2'!$B$28&gt;=6,'Partenaire 2'!$B$36=E$6),'Partenaire 2'!$AB$96,0),0)+IFERROR(IF(AND('Partenaire 2'!$B$28&gt;=7,'Partenaire 2'!$B$37=E$6),'Partenaire 2'!$AF$96,0),0)+IFERROR(IF(AND('Partenaire 2'!$B$28&gt;=8,'Partenaire 2'!$B$38=E$6),'Partenaire 2'!$AJ$96,0),0)+IFERROR(IF(AND('Partenaire 2'!$B$28&gt;=9,'Partenaire 2'!$B$39=E$6),'Partenaire 2'!$AN$96,0),0)+IFERROR(IF(AND('Partenaire 2'!$B$28&gt;=10,'Partenaire 2'!$B$40=E$6),'Partenaire 2'!$AR$96,0),0)</f>
        <v>0</v>
      </c>
      <c r="G9" s="120">
        <f>IFERROR(IF(AND('Partenaire 2'!$B$28&gt;=1,'Partenaire 2'!$B$31=G$6),'Partenaire 2'!$G$96,0),0)+IFERROR(IF(AND('Partenaire 2'!$B$28&gt;=2,'Partenaire 2'!$B$32=G$6),'Partenaire 2'!$K$96,0),0)+IFERROR(IF(AND('Partenaire 2'!$B$28&gt;=3,'Partenaire 2'!$B$33=G$6),'Partenaire 2'!$O$96,0),0)+IFERROR(IF(AND('Partenaire 2'!$B$28&gt;=4,'Partenaire 2'!$B$34=G$6),'Partenaire 2'!$S$96,0),0)+IFERROR(IF(AND('Partenaire 2'!$B$28&gt;=5,'Partenaire 2'!$B$35=G$6),'Partenaire 2'!$W$96,0),0)+IFERROR(IF(AND('Partenaire 2'!$B$28&gt;=6,'Partenaire 2'!$B$36=G$6),'Partenaire 2'!$AA$96,0),0)+IFERROR(IF(AND('Partenaire 2'!$B$28&gt;=7,'Partenaire 2'!$B$37=G$6),'Partenaire 2'!$AE$96,0),0)+IFERROR(IF(AND('Partenaire 2'!$B$28&gt;=8,'Partenaire 2'!$B$38=G$6),'Partenaire 2'!$AI$96,0),0)+IFERROR(IF(AND('Partenaire 2'!$B$28&gt;=9,'Partenaire 2'!$B$39=G$6),'Partenaire 2'!$AM$96,0),0)+IFERROR(IF(AND('Partenaire 2'!$B$28&gt;=10,'Partenaire 2'!$B$40=G$6),'Partenaire 2'!$AQ$96,0),0)</f>
        <v>0</v>
      </c>
      <c r="H9" s="121">
        <f>IFERROR(IF(AND('Partenaire 2'!$B$28&gt;=1,'Partenaire 2'!$B$31=G$6),'Partenaire 2'!$H$96,0),0)+IFERROR(IF(AND('Partenaire 2'!$B$28&gt;=2,'Partenaire 2'!$B$32=G$6),'Partenaire 2'!$L$96,0),0)+IFERROR(IF(AND('Partenaire 2'!$B$28&gt;=3,'Partenaire 2'!$B$33=G$6),'Partenaire 2'!$P$96,0),0)+IFERROR(IF(AND('Partenaire 2'!$B$28&gt;=4,'Partenaire 2'!$B$34=G$6),'Partenaire 2'!$T$96,0),0)+IFERROR(IF(AND('Partenaire 2'!$B$28&gt;=5,'Partenaire 2'!$B$35=G$6),'Partenaire 2'!$X$96,0),0)+IFERROR(IF(AND('Partenaire 2'!$B$28&gt;=6,'Partenaire 2'!$B$36=G$6),'Partenaire 2'!$AB$96,0),0)+IFERROR(IF(AND('Partenaire 2'!$B$28&gt;=7,'Partenaire 2'!$B$37=G$6),'Partenaire 2'!$AF$96,0),0)+IFERROR(IF(AND('Partenaire 2'!$B$28&gt;=8,'Partenaire 2'!$B$38=G$6),'Partenaire 2'!$AJ$96,0),0)+IFERROR(IF(AND('Partenaire 2'!$B$28&gt;=9,'Partenaire 2'!$B$39=G$6),'Partenaire 2'!$AN$96,0),0)+IFERROR(IF(AND('Partenaire 2'!$B$28&gt;=10,'Partenaire 2'!$B$40=G$6),'Partenaire 2'!$AR$96,0),0)</f>
        <v>0</v>
      </c>
      <c r="I9" s="120">
        <f>IFERROR(IF(AND('Partenaire 2'!$B$28&gt;=1,'Partenaire 2'!$B$31=I$6),'Partenaire 2'!$G$96,0),0)+IFERROR(IF(AND('Partenaire 2'!$B$28&gt;=2,'Partenaire 2'!$B$32=I$6),'Partenaire 2'!$K$96,0),0)+IFERROR(IF(AND('Partenaire 2'!$B$28&gt;=3,'Partenaire 2'!$B$33=I$6),'Partenaire 2'!$O$96,0),0)+IFERROR(IF(AND('Partenaire 2'!$B$28&gt;=4,'Partenaire 2'!$B$34=I$6),'Partenaire 2'!$S$96,0),0)+IFERROR(IF(AND('Partenaire 2'!$B$28&gt;=5,'Partenaire 2'!$B$35=I$6),'Partenaire 2'!$W$96,0),0)+IFERROR(IF(AND('Partenaire 2'!$B$28&gt;=6,'Partenaire 2'!$B$36=I$6),'Partenaire 2'!$AA$96,0),0)+IFERROR(IF(AND('Partenaire 2'!$B$28&gt;=7,'Partenaire 2'!$B$37=I$6),'Partenaire 2'!$AE$96,0),0)+IFERROR(IF(AND('Partenaire 2'!$B$28&gt;=8,'Partenaire 2'!$B$38=I$6),'Partenaire 2'!$AI$96,0),0)+IFERROR(IF(AND('Partenaire 2'!$B$28&gt;=9,'Partenaire 2'!$B$39=I$6),'Partenaire 2'!$AM$96,0),0)+IFERROR(IF(AND('Partenaire 2'!$B$28&gt;=10,'Partenaire 2'!$B$40=I$6),'Partenaire 2'!$AQ$96,0),0)</f>
        <v>0</v>
      </c>
      <c r="J9" s="121">
        <f>IFERROR(IF(AND('Partenaire 2'!$B$28&gt;=1,'Partenaire 2'!$B$31=J$6),'Partenaire 2'!$H$96,0),0)+IFERROR(IF(AND('Partenaire 2'!$B$28&gt;=2,'Partenaire 2'!$B$32=J$6),'Partenaire 2'!$L$96,0),0)+IFERROR(IF(AND('Partenaire 2'!$B$28&gt;=3,'Partenaire 2'!$B$33=J$6),'Partenaire 2'!$P$96,0),0)+IFERROR(IF(AND('Partenaire 2'!$B$28&gt;=4,'Partenaire 2'!$B$34=J$6),'Partenaire 2'!$T$96,0),0)+IFERROR(IF(AND('Partenaire 2'!$B$28&gt;=5,'Partenaire 2'!$B$35=J$6),'Partenaire 2'!$X$96,0),0)+IFERROR(IF(AND('Partenaire 2'!$B$28&gt;=6,'Partenaire 2'!$B$36=J$6),'Partenaire 2'!$AB$96,0),0)+IFERROR(IF(AND('Partenaire 2'!$B$28&gt;=7,'Partenaire 2'!$B$37=J$6),'Partenaire 2'!$AF$96,0),0)+IFERROR(IF(AND('Partenaire 2'!$B$28&gt;=8,'Partenaire 2'!$B$38=J$6),'Partenaire 2'!$AJ$96,0),0)+IFERROR(IF(AND('Partenaire 2'!$B$28&gt;=9,'Partenaire 2'!$B$39=J$6),'Partenaire 2'!$AN$96,0),0)+IFERROR(IF(AND('Partenaire 2'!$B$28&gt;=10,'Partenaire 2'!$B$40=J$6),'Partenaire 2'!$AR$96,0),0)</f>
        <v>0</v>
      </c>
      <c r="K9" s="120">
        <f>IFERROR(IF(AND('Partenaire 2'!$B$28&gt;=1,'Partenaire 2'!$B$31=K$6),'Partenaire 2'!$G$96,0),0)+IFERROR(IF(AND('Partenaire 2'!$B$28&gt;=2,'Partenaire 2'!$B$32=K$6),'Partenaire 2'!$K$96,0),0)+IFERROR(IF(AND('Partenaire 2'!$B$28&gt;=3,'Partenaire 2'!$B$33=K$6),'Partenaire 2'!$O$96,0),0)+IFERROR(IF(AND('Partenaire 2'!$B$28&gt;=4,'Partenaire 2'!$B$34=K$6),'Partenaire 2'!$S$96,0),0)+IFERROR(IF(AND('Partenaire 2'!$B$28&gt;=5,'Partenaire 2'!$B$35=K$6),'Partenaire 2'!$W$96,0),0)+IFERROR(IF(AND('Partenaire 2'!$B$28&gt;=6,'Partenaire 2'!$B$36=K$6),'Partenaire 2'!$AA$96,0),0)+IFERROR(IF(AND('Partenaire 2'!$B$28&gt;=7,'Partenaire 2'!$B$37=K$6),'Partenaire 2'!$AE$96,0),0)+IFERROR(IF(AND('Partenaire 2'!$B$28&gt;=8,'Partenaire 2'!$B$38=K$6),'Partenaire 2'!$AI$96,0),0)+IFERROR(IF(AND('Partenaire 2'!$B$28&gt;=9,'Partenaire 2'!$B$39=K$6),'Partenaire 2'!$AM$96,0),0)+IFERROR(IF(AND('Partenaire 2'!$B$28&gt;=10,'Partenaire 2'!$B$40=K$6),'Partenaire 2'!$AQ$96,0),0)</f>
        <v>0</v>
      </c>
      <c r="L9" s="121">
        <f>IFERROR(IF(AND('Partenaire 2'!$B$28&gt;=1,'Partenaire 2'!$B$31=L$6),'Partenaire 2'!$H$96,0),0)+IFERROR(IF(AND('Partenaire 2'!$B$28&gt;=2,'Partenaire 2'!$B$32=L$6),'Partenaire 2'!$L$96,0),0)+IFERROR(IF(AND('Partenaire 2'!$B$28&gt;=3,'Partenaire 2'!$B$33=L$6),'Partenaire 2'!$P$96,0),0)+IFERROR(IF(AND('Partenaire 2'!$B$28&gt;=4,'Partenaire 2'!$B$34=L$6),'Partenaire 2'!$T$96,0),0)+IFERROR(IF(AND('Partenaire 2'!$B$28&gt;=5,'Partenaire 2'!$B$35=L$6),'Partenaire 2'!$X$96,0),0)+IFERROR(IF(AND('Partenaire 2'!$B$28&gt;=6,'Partenaire 2'!$B$36=L$6),'Partenaire 2'!$AB$96,0),0)+IFERROR(IF(AND('Partenaire 2'!$B$28&gt;=7,'Partenaire 2'!$B$37=L$6),'Partenaire 2'!$AF$96,0),0)+IFERROR(IF(AND('Partenaire 2'!$B$28&gt;=8,'Partenaire 2'!$B$38=L$6),'Partenaire 2'!$AJ$96,0),0)+IFERROR(IF(AND('Partenaire 2'!$B$28&gt;=9,'Partenaire 2'!$B$39=L$6),'Partenaire 2'!$AN$96,0),0)+IFERROR(IF(AND('Partenaire 2'!$B$28&gt;=10,'Partenaire 2'!$B$40=L$6),'Partenaire 2'!$AR$96,0),0)</f>
        <v>0</v>
      </c>
      <c r="M9" s="129">
        <f t="shared" ref="M9" si="0">C9+E9+G9+I9+K9</f>
        <v>0</v>
      </c>
      <c r="N9" s="130">
        <f t="shared" ref="N9" si="1">D9+F9+H9+J9+L9</f>
        <v>0</v>
      </c>
    </row>
    <row r="10" spans="1:43" x14ac:dyDescent="0.35">
      <c r="A10" s="125" t="s">
        <v>93</v>
      </c>
      <c r="B10" s="138">
        <f>IFERROR(VLOOKUP("Raison sociale :",'Partenaire 3'!A:F,2,FALSE),"")</f>
        <v>0</v>
      </c>
      <c r="C10" s="120">
        <f>IFERROR(IF(AND('Partenaire 3'!$B$28&gt;=1,'Partenaire 3'!$B$31=C$6),'Partenaire 3'!$G$96,0),0)+IFERROR(IF(AND('Partenaire 3'!$B$28&gt;=2,'Partenaire 3'!$B$32=C$6),'Partenaire 3'!$K$96,0),0)+IFERROR(IF(AND('Partenaire 3'!$B$28&gt;=3,'Partenaire 3'!$B$33=C$6),'Partenaire 3'!$O$96,0),0)+IFERROR(IF(AND('Partenaire 3'!$B$28&gt;=4,'Partenaire 3'!$B$34=C$6),'Partenaire 3'!$S$96,0),0)+IFERROR(IF(AND('Partenaire 3'!$B$28&gt;=5,'Partenaire 3'!$B$35=C$6),'Partenaire 3'!$W$96,0),0)+IFERROR(IF(AND('Partenaire 3'!$B$28&gt;=6,'Partenaire 3'!$B$36=C$6),'Partenaire 3'!$AA$96,0),0)+IFERROR(IF(AND('Partenaire 3'!$B$28&gt;=7,'Partenaire 3'!$B$37=C$6),'Partenaire 3'!$AE$96,0),0)+IFERROR(IF(AND('Partenaire 3'!$B$28&gt;=8,'Partenaire 3'!$B$38=C$6),'Partenaire 3'!$AI$96,0),0)+IFERROR(IF(AND('Partenaire 3'!$B$28&gt;=9,'Partenaire 3'!$B$39=C$6),'Partenaire 3'!$AM$96,0),0)+IFERROR(IF(AND('Partenaire 3'!$B$28&gt;=10,'Partenaire 3'!$B$40=C$6),'Partenaire 3'!$AQ$96,0),0)</f>
        <v>0</v>
      </c>
      <c r="D10" s="121">
        <f>IFERROR(IF(AND('Partenaire 3'!$B$28&gt;=1,'Partenaire 3'!$B$31=C$6),'Partenaire 3'!$H$96,0),0)+IFERROR(IF(AND('Partenaire 3'!$B$28&gt;=2,'Partenaire 3'!$B$32=C$6),'Partenaire 3'!$L$96,0),0)+IFERROR(IF(AND('Partenaire 3'!$B$28&gt;=3,'Partenaire 3'!$B$33=C$6),'Partenaire 3'!$P$96,0),0)+IFERROR(IF(AND('Partenaire 3'!$B$28&gt;=4,'Partenaire 3'!$B$34=C$6),'Partenaire 3'!$T$96,0),0)+IFERROR(IF(AND('Partenaire 3'!$B$28&gt;=5,'Partenaire 3'!$B$35=C$6),'Partenaire 3'!$X$96,0),0)+IFERROR(IF(AND('Partenaire 3'!$B$28&gt;=6,'Partenaire 3'!$B$36=C$6),'Partenaire 3'!$AB$96,0),0)+IFERROR(IF(AND('Partenaire 3'!$B$28&gt;=7,'Partenaire 3'!$B$37=C$6),'Partenaire 3'!$AF$96,0),0)+IFERROR(IF(AND('Partenaire 3'!$B$28&gt;=8,'Partenaire 3'!$B$38=C$6),'Partenaire 3'!$AJ$96,0),0)+IFERROR(IF(AND('Partenaire 3'!$B$28&gt;=9,'Partenaire 3'!$B$39=C$6),'Partenaire 3'!$AN$96,0),0)+IFERROR(IF(AND('Partenaire 3'!$B$28&gt;=10,'Partenaire 3'!$B$40=C$6),'Partenaire 3'!$AR$96,0),0)</f>
        <v>0</v>
      </c>
      <c r="E10" s="120">
        <f>IFERROR(IF(AND('Partenaire 3'!$B$28&gt;=1,'Partenaire 3'!$B$31=E$6),'Partenaire 3'!$G$96,0),0)+IFERROR(IF(AND('Partenaire 3'!$B$28&gt;=2,'Partenaire 3'!$B$32=E$6),'Partenaire 3'!$K$96,0),0)+IFERROR(IF(AND('Partenaire 3'!$B$28&gt;=3,'Partenaire 3'!$B$33=E$6),'Partenaire 3'!$O$96,0),0)+IFERROR(IF(AND('Partenaire 3'!$B$28&gt;=4,'Partenaire 3'!$B$34=E$6),'Partenaire 3'!$S$96,0),0)+IFERROR(IF(AND('Partenaire 3'!$B$28&gt;=5,'Partenaire 3'!$B$35=E$6),'Partenaire 3'!$W$96,0),0)+IFERROR(IF(AND('Partenaire 3'!$B$28&gt;=6,'Partenaire 3'!$B$36=E$6),'Partenaire 3'!$AA$96,0),0)+IFERROR(IF(AND('Partenaire 3'!$B$28&gt;=7,'Partenaire 3'!$B$37=E$6),'Partenaire 3'!$AE$96,0),0)+IFERROR(IF(AND('Partenaire 3'!$B$28&gt;=8,'Partenaire 3'!$B$38=E$6),'Partenaire 3'!$AI$96,0),0)+IFERROR(IF(AND('Partenaire 3'!$B$28&gt;=9,'Partenaire 3'!$B$39=E$6),'Partenaire 3'!$AM$96,0),0)+IFERROR(IF(AND('Partenaire 3'!$B$28&gt;=10,'Partenaire 3'!$B$40=E$6),'Partenaire 3'!$AQ$96,0),0)</f>
        <v>0</v>
      </c>
      <c r="F10" s="121">
        <f>IFERROR(IF(AND('Partenaire 3'!$B$28&gt;=1,'Partenaire 3'!$B$31=E$6),'Partenaire 3'!$H$96,0),0)+IFERROR(IF(AND('Partenaire 3'!$B$28&gt;=2,'Partenaire 3'!$B$32=E$6),'Partenaire 3'!$L$96,0),0)+IFERROR(IF(AND('Partenaire 3'!$B$28&gt;=3,'Partenaire 3'!$B$33=E$6),'Partenaire 3'!$P$96,0),0)+IFERROR(IF(AND('Partenaire 3'!$B$28&gt;=4,'Partenaire 3'!$B$34=E$6),'Partenaire 3'!$T$96,0),0)+IFERROR(IF(AND('Partenaire 3'!$B$28&gt;=5,'Partenaire 3'!$B$35=E$6),'Partenaire 3'!$X$96,0),0)+IFERROR(IF(AND('Partenaire 3'!$B$28&gt;=6,'Partenaire 3'!$B$36=E$6),'Partenaire 3'!$AB$96,0),0)+IFERROR(IF(AND('Partenaire 3'!$B$28&gt;=7,'Partenaire 3'!$B$37=E$6),'Partenaire 3'!$AF$96,0),0)+IFERROR(IF(AND('Partenaire 3'!$B$28&gt;=8,'Partenaire 3'!$B$38=E$6),'Partenaire 3'!$AJ$96,0),0)+IFERROR(IF(AND('Partenaire 3'!$B$28&gt;=9,'Partenaire 3'!$B$39=E$6),'Partenaire 3'!$AN$96,0),0)+IFERROR(IF(AND('Partenaire 3'!$B$28&gt;=10,'Partenaire 3'!$B$40=E$6),'Partenaire 3'!$AR$96,0),0)</f>
        <v>0</v>
      </c>
      <c r="G10" s="120">
        <f>IFERROR(IF(AND('Partenaire 3'!$B$28&gt;=1,'Partenaire 3'!$B$31=G$6),'Partenaire 3'!$G$96,0),0)+IFERROR(IF(AND('Partenaire 3'!$B$28&gt;=2,'Partenaire 3'!$B$32=G$6),'Partenaire 3'!$K$96,0),0)+IFERROR(IF(AND('Partenaire 3'!$B$28&gt;=3,'Partenaire 3'!$B$33=G$6),'Partenaire 3'!$O$96,0),0)+IFERROR(IF(AND('Partenaire 3'!$B$28&gt;=4,'Partenaire 3'!$B$34=G$6),'Partenaire 3'!$S$96,0),0)+IFERROR(IF(AND('Partenaire 3'!$B$28&gt;=5,'Partenaire 3'!$B$35=G$6),'Partenaire 3'!$W$96,0),0)+IFERROR(IF(AND('Partenaire 3'!$B$28&gt;=6,'Partenaire 3'!$B$36=G$6),'Partenaire 3'!$AA$96,0),0)+IFERROR(IF(AND('Partenaire 3'!$B$28&gt;=7,'Partenaire 3'!$B$37=G$6),'Partenaire 3'!$AE$96,0),0)+IFERROR(IF(AND('Partenaire 3'!$B$28&gt;=8,'Partenaire 3'!$B$38=G$6),'Partenaire 3'!$AI$96,0),0)+IFERROR(IF(AND('Partenaire 3'!$B$28&gt;=9,'Partenaire 3'!$B$39=G$6),'Partenaire 3'!$AM$96,0),0)+IFERROR(IF(AND('Partenaire 3'!$B$28&gt;=10,'Partenaire 3'!$B$40=G$6),'Partenaire 3'!$AQ$96,0),0)</f>
        <v>0</v>
      </c>
      <c r="H10" s="121">
        <f>IFERROR(IF(AND('Partenaire 3'!$B$28&gt;=1,'Partenaire 3'!$B$31=G$6),'Partenaire 3'!$H$96,0),0)+IFERROR(IF(AND('Partenaire 3'!$B$28&gt;=2,'Partenaire 3'!$B$32=G$6),'Partenaire 3'!$L$96,0),0)+IFERROR(IF(AND('Partenaire 3'!$B$28&gt;=3,'Partenaire 3'!$B$33=G$6),'Partenaire 3'!$P$96,0),0)+IFERROR(IF(AND('Partenaire 3'!$B$28&gt;=4,'Partenaire 3'!$B$34=G$6),'Partenaire 3'!$T$96,0),0)+IFERROR(IF(AND('Partenaire 3'!$B$28&gt;=5,'Partenaire 3'!$B$35=G$6),'Partenaire 3'!$X$96,0),0)+IFERROR(IF(AND('Partenaire 3'!$B$28&gt;=6,'Partenaire 3'!$B$36=G$6),'Partenaire 3'!$AB$96,0),0)+IFERROR(IF(AND('Partenaire 3'!$B$28&gt;=7,'Partenaire 3'!$B$37=G$6),'Partenaire 3'!$AF$96,0),0)+IFERROR(IF(AND('Partenaire 3'!$B$28&gt;=8,'Partenaire 3'!$B$38=G$6),'Partenaire 3'!$AJ$96,0),0)+IFERROR(IF(AND('Partenaire 3'!$B$28&gt;=9,'Partenaire 3'!$B$39=G$6),'Partenaire 3'!$AN$96,0),0)+IFERROR(IF(AND('Partenaire 3'!$B$28&gt;=10,'Partenaire 3'!$B$40=G$6),'Partenaire 3'!$AR$96,0),0)</f>
        <v>0</v>
      </c>
      <c r="I10" s="120">
        <f>IFERROR(IF(AND('Partenaire 3'!$B$28&gt;=1,'Partenaire 3'!$B$31=I$6),'Partenaire 3'!$G$96,0),0)+IFERROR(IF(AND('Partenaire 3'!$B$28&gt;=2,'Partenaire 3'!$B$32=I$6),'Partenaire 3'!$K$96,0),0)+IFERROR(IF(AND('Partenaire 3'!$B$28&gt;=3,'Partenaire 3'!$B$33=I$6),'Partenaire 3'!$O$96,0),0)+IFERROR(IF(AND('Partenaire 3'!$B$28&gt;=4,'Partenaire 3'!$B$34=I$6),'Partenaire 3'!$S$96,0),0)+IFERROR(IF(AND('Partenaire 3'!$B$28&gt;=5,'Partenaire 3'!$B$35=I$6),'Partenaire 3'!$W$96,0),0)+IFERROR(IF(AND('Partenaire 3'!$B$28&gt;=6,'Partenaire 3'!$B$36=I$6),'Partenaire 3'!$AA$96,0),0)+IFERROR(IF(AND('Partenaire 3'!$B$28&gt;=7,'Partenaire 3'!$B$37=I$6),'Partenaire 3'!$AE$96,0),0)+IFERROR(IF(AND('Partenaire 3'!$B$28&gt;=8,'Partenaire 3'!$B$38=I$6),'Partenaire 3'!$AI$96,0),0)+IFERROR(IF(AND('Partenaire 3'!$B$28&gt;=9,'Partenaire 3'!$B$39=I$6),'Partenaire 3'!$AM$96,0),0)+IFERROR(IF(AND('Partenaire 3'!$B$28&gt;=10,'Partenaire 3'!$B$40=I$6),'Partenaire 3'!$AQ$96,0),0)</f>
        <v>0</v>
      </c>
      <c r="J10" s="121">
        <f>IFERROR(IF(AND('Partenaire 3'!$B$28&gt;=1,'Partenaire 3'!$B$31=J$6),'Partenaire 3'!$H$96,0),0)+IFERROR(IF(AND('Partenaire 3'!$B$28&gt;=2,'Partenaire 3'!$B$32=J$6),'Partenaire 3'!$L$96,0),0)+IFERROR(IF(AND('Partenaire 3'!$B$28&gt;=3,'Partenaire 3'!$B$33=J$6),'Partenaire 3'!$P$96,0),0)+IFERROR(IF(AND('Partenaire 3'!$B$28&gt;=4,'Partenaire 3'!$B$34=J$6),'Partenaire 3'!$T$96,0),0)+IFERROR(IF(AND('Partenaire 3'!$B$28&gt;=5,'Partenaire 3'!$B$35=J$6),'Partenaire 3'!$X$96,0),0)+IFERROR(IF(AND('Partenaire 3'!$B$28&gt;=6,'Partenaire 3'!$B$36=J$6),'Partenaire 3'!$AB$96,0),0)+IFERROR(IF(AND('Partenaire 3'!$B$28&gt;=7,'Partenaire 3'!$B$37=J$6),'Partenaire 3'!$AF$96,0),0)+IFERROR(IF(AND('Partenaire 3'!$B$28&gt;=8,'Partenaire 3'!$B$38=J$6),'Partenaire 3'!$AJ$96,0),0)+IFERROR(IF(AND('Partenaire 3'!$B$28&gt;=9,'Partenaire 3'!$B$39=J$6),'Partenaire 3'!$AN$96,0),0)+IFERROR(IF(AND('Partenaire 3'!$B$28&gt;=10,'Partenaire 3'!$B$40=J$6),'Partenaire 3'!$AR$96,0),0)</f>
        <v>0</v>
      </c>
      <c r="K10" s="120">
        <f>IFERROR(IF(AND('Partenaire 3'!$B$28&gt;=1,'Partenaire 3'!$B$31=K$6),'Partenaire 3'!$G$96,0),0)+IFERROR(IF(AND('Partenaire 3'!$B$28&gt;=2,'Partenaire 3'!$B$32=K$6),'Partenaire 3'!$K$96,0),0)+IFERROR(IF(AND('Partenaire 3'!$B$28&gt;=3,'Partenaire 3'!$B$33=K$6),'Partenaire 3'!$O$96,0),0)+IFERROR(IF(AND('Partenaire 3'!$B$28&gt;=4,'Partenaire 3'!$B$34=K$6),'Partenaire 3'!$S$96,0),0)+IFERROR(IF(AND('Partenaire 3'!$B$28&gt;=5,'Partenaire 3'!$B$35=K$6),'Partenaire 3'!$W$96,0),0)+IFERROR(IF(AND('Partenaire 3'!$B$28&gt;=6,'Partenaire 3'!$B$36=K$6),'Partenaire 3'!$AA$96,0),0)+IFERROR(IF(AND('Partenaire 3'!$B$28&gt;=7,'Partenaire 3'!$B$37=K$6),'Partenaire 3'!$AE$96,0),0)+IFERROR(IF(AND('Partenaire 3'!$B$28&gt;=8,'Partenaire 3'!$B$38=K$6),'Partenaire 3'!$AI$96,0),0)+IFERROR(IF(AND('Partenaire 3'!$B$28&gt;=9,'Partenaire 3'!$B$39=K$6),'Partenaire 3'!$AM$96,0),0)+IFERROR(IF(AND('Partenaire 3'!$B$28&gt;=10,'Partenaire 3'!$B$40=K$6),'Partenaire 3'!$AQ$96,0),0)</f>
        <v>0</v>
      </c>
      <c r="L10" s="121">
        <f>IFERROR(IF(AND('Partenaire 3'!$B$28&gt;=1,'Partenaire 3'!$B$31=L$6),'Partenaire 3'!$H$96,0),0)+IFERROR(IF(AND('Partenaire 3'!$B$28&gt;=2,'Partenaire 3'!$B$32=L$6),'Partenaire 3'!$L$96,0),0)+IFERROR(IF(AND('Partenaire 3'!$B$28&gt;=3,'Partenaire 3'!$B$33=L$6),'Partenaire 3'!$P$96,0),0)+IFERROR(IF(AND('Partenaire 3'!$B$28&gt;=4,'Partenaire 3'!$B$34=L$6),'Partenaire 3'!$T$96,0),0)+IFERROR(IF(AND('Partenaire 3'!$B$28&gt;=5,'Partenaire 3'!$B$35=L$6),'Partenaire 3'!$X$96,0),0)+IFERROR(IF(AND('Partenaire 3'!$B$28&gt;=6,'Partenaire 3'!$B$36=L$6),'Partenaire 3'!$AB$96,0),0)+IFERROR(IF(AND('Partenaire 3'!$B$28&gt;=7,'Partenaire 3'!$B$37=L$6),'Partenaire 3'!$AF$96,0),0)+IFERROR(IF(AND('Partenaire 3'!$B$28&gt;=8,'Partenaire 3'!$B$38=L$6),'Partenaire 3'!$AJ$96,0),0)+IFERROR(IF(AND('Partenaire 3'!$B$28&gt;=9,'Partenaire 3'!$B$39=L$6),'Partenaire 3'!$AN$96,0),0)+IFERROR(IF(AND('Partenaire 3'!$B$28&gt;=10,'Partenaire 3'!$B$40=L$6),'Partenaire 3'!$AR$96,0),0)</f>
        <v>0</v>
      </c>
      <c r="M10" s="129">
        <f t="shared" ref="M10:M17" si="2">C10+E10+G10+I10+K10</f>
        <v>0</v>
      </c>
      <c r="N10" s="130">
        <f t="shared" ref="N10:N17" si="3">D10+F10+H10+J10+L10</f>
        <v>0</v>
      </c>
    </row>
    <row r="11" spans="1:43" x14ac:dyDescent="0.35">
      <c r="A11" s="125" t="s">
        <v>94</v>
      </c>
      <c r="B11" s="138">
        <f>IFERROR(VLOOKUP("Raison sociale :",'Partenaire 4'!A:F,2,FALSE),"")</f>
        <v>0</v>
      </c>
      <c r="C11" s="120">
        <v>0</v>
      </c>
      <c r="D11" s="121">
        <f>IFERROR(IF(AND('Partenaire 4'!$B$28&gt;=1,'Partenaire 4'!$B$31=C$6),'Partenaire 4'!$H$96,0),0)+IFERROR(IF(AND('Partenaire 4'!$B$28&gt;=2,'Partenaire 4'!$B$32=C$6),'Partenaire 4'!$L$96,0),0)+IFERROR(IF(AND('Partenaire 4'!$B$28&gt;=3,'Partenaire 4'!$B$33=C$6),'Partenaire 4'!$P$96,0),0)+IFERROR(IF(AND('Partenaire 4'!$B$28&gt;=4,'Partenaire 4'!$B$34=C$6),'Partenaire 4'!$T$96,0),0)+IFERROR(IF(AND('Partenaire 4'!$B$28&gt;=5,'Partenaire 4'!$B$35=C$6),'Partenaire 4'!$X$96,0),0)+IFERROR(IF(AND('Partenaire 4'!$B$28&gt;=6,'Partenaire 4'!$B$36=C$6),'Partenaire 4'!$AB$96,0),0)+IFERROR(IF(AND('Partenaire 4'!$B$28&gt;=7,'Partenaire 4'!$B$37=C$6),'Partenaire 4'!$AF$96,0),0)+IFERROR(IF(AND('Partenaire 4'!$B$28&gt;=8,'Partenaire 4'!$B$38=C$6),'Partenaire 4'!$AJ$96,0),0)+IFERROR(IF(AND('Partenaire 4'!$B$28&gt;=9,'Partenaire 4'!$B$39=C$6),'Partenaire 4'!$AN$96,0),0)+IFERROR(IF(AND('Partenaire 4'!$B$28&gt;=10,'Partenaire 4'!$B$40=C$6),'Partenaire 4'!$AR$96,0),0)</f>
        <v>0</v>
      </c>
      <c r="E11" s="120">
        <f>IFERROR(IF(AND('Partenaire 4'!$B$28&gt;=1,'Partenaire 4'!$B$31=E$6),'Partenaire 4'!$G$96,0),0)+IFERROR(IF(AND('Partenaire 4'!$B$28&gt;=2,'Partenaire 4'!$B$32=E$6),'Partenaire 4'!$K$96,0),0)+IFERROR(IF(AND('Partenaire 4'!$B$28&gt;=3,'Partenaire 4'!$B$33=E$6),'Partenaire 4'!$O$96,0),0)+IFERROR(IF(AND('Partenaire 4'!$B$28&gt;=4,'Partenaire 4'!$B$34=E$6),'Partenaire 4'!$S$96,0),0)+IFERROR(IF(AND('Partenaire 4'!$B$28&gt;=5,'Partenaire 4'!$B$35=E$6),'Partenaire 4'!$W$96,0),0)+IFERROR(IF(AND('Partenaire 4'!$B$28&gt;=6,'Partenaire 4'!$B$36=E$6),'Partenaire 4'!$AA$96,0),0)+IFERROR(IF(AND('Partenaire 4'!$B$28&gt;=7,'Partenaire 4'!$B$37=E$6),'Partenaire 4'!$AE$96,0),0)+IFERROR(IF(AND('Partenaire 4'!$B$28&gt;=8,'Partenaire 4'!$B$38=E$6),'Partenaire 4'!$AI$96,0),0)+IFERROR(IF(AND('Partenaire 4'!$B$28&gt;=9,'Partenaire 4'!$B$39=E$6),'Partenaire 4'!$AM$96,0),0)+IFERROR(IF(AND('Partenaire 4'!$B$28&gt;=10,'Partenaire 4'!$B$40=E$6),'Partenaire 4'!$AQ$96,0),0)</f>
        <v>0</v>
      </c>
      <c r="F11" s="121">
        <f>IFERROR(IF(AND('Partenaire 4'!$B$28&gt;=1,'Partenaire 4'!$B$31=E$6),'Partenaire 4'!$H$96,0),0)+IFERROR(IF(AND('Partenaire 4'!$B$28&gt;=2,'Partenaire 4'!$B$32=E$6),'Partenaire 4'!$L$96,0),0)+IFERROR(IF(AND('Partenaire 4'!$B$28&gt;=3,'Partenaire 4'!$B$33=E$6),'Partenaire 4'!$P$96,0),0)+IFERROR(IF(AND('Partenaire 4'!$B$28&gt;=4,'Partenaire 4'!$B$34=E$6),'Partenaire 4'!$T$96,0),0)+IFERROR(IF(AND('Partenaire 4'!$B$28&gt;=5,'Partenaire 4'!$B$35=E$6),'Partenaire 4'!$X$96,0),0)+IFERROR(IF(AND('Partenaire 4'!$B$28&gt;=6,'Partenaire 4'!$B$36=E$6),'Partenaire 4'!$AB$96,0),0)+IFERROR(IF(AND('Partenaire 4'!$B$28&gt;=7,'Partenaire 4'!$B$37=E$6),'Partenaire 4'!$AF$96,0),0)+IFERROR(IF(AND('Partenaire 4'!$B$28&gt;=8,'Partenaire 4'!$B$38=E$6),'Partenaire 4'!$AJ$96,0),0)+IFERROR(IF(AND('Partenaire 4'!$B$28&gt;=9,'Partenaire 4'!$B$39=E$6),'Partenaire 4'!$AN$96,0),0)+IFERROR(IF(AND('Partenaire 4'!$B$28&gt;=10,'Partenaire 4'!$B$40=E$6),'Partenaire 4'!$AR$96,0),0)</f>
        <v>0</v>
      </c>
      <c r="G11" s="120">
        <f>IFERROR(IF(AND('Partenaire 4'!$B$28&gt;=1,'Partenaire 4'!$B$31=G$6),'Partenaire 4'!$G$96,0),0)+IFERROR(IF(AND('Partenaire 4'!$B$28&gt;=2,'Partenaire 4'!$B$32=G$6),'Partenaire 4'!$K$96,0),0)+IFERROR(IF(AND('Partenaire 4'!$B$28&gt;=3,'Partenaire 4'!$B$33=G$6),'Partenaire 4'!$O$96,0),0)+IFERROR(IF(AND('Partenaire 4'!$B$28&gt;=4,'Partenaire 4'!$B$34=G$6),'Partenaire 4'!$S$96,0),0)+IFERROR(IF(AND('Partenaire 4'!$B$28&gt;=5,'Partenaire 4'!$B$35=G$6),'Partenaire 4'!$W$96,0),0)+IFERROR(IF(AND('Partenaire 4'!$B$28&gt;=6,'Partenaire 4'!$B$36=G$6),'Partenaire 4'!$AA$96,0),0)+IFERROR(IF(AND('Partenaire 4'!$B$28&gt;=7,'Partenaire 4'!$B$37=G$6),'Partenaire 4'!$AE$96,0),0)+IFERROR(IF(AND('Partenaire 4'!$B$28&gt;=8,'Partenaire 4'!$B$38=G$6),'Partenaire 4'!$AI$96,0),0)+IFERROR(IF(AND('Partenaire 4'!$B$28&gt;=9,'Partenaire 4'!$B$39=G$6),'Partenaire 4'!$AM$96,0),0)+IFERROR(IF(AND('Partenaire 4'!$B$28&gt;=10,'Partenaire 4'!$B$40=G$6),'Partenaire 4'!$AQ$96,0),0)</f>
        <v>0</v>
      </c>
      <c r="H11" s="121">
        <f>IFERROR(IF(AND('Partenaire 4'!$B$28&gt;=1,'Partenaire 4'!$B$31=G$6),'Partenaire 4'!$H$96,0),0)+IFERROR(IF(AND('Partenaire 4'!$B$28&gt;=2,'Partenaire 4'!$B$32=G$6),'Partenaire 4'!$L$96,0),0)+IFERROR(IF(AND('Partenaire 4'!$B$28&gt;=3,'Partenaire 4'!$B$33=G$6),'Partenaire 4'!$P$96,0),0)+IFERROR(IF(AND('Partenaire 4'!$B$28&gt;=4,'Partenaire 4'!$B$34=G$6),'Partenaire 4'!$T$96,0),0)+IFERROR(IF(AND('Partenaire 4'!$B$28&gt;=5,'Partenaire 4'!$B$35=G$6),'Partenaire 4'!$X$96,0),0)+IFERROR(IF(AND('Partenaire 4'!$B$28&gt;=6,'Partenaire 4'!$B$36=G$6),'Partenaire 4'!$AB$96,0),0)+IFERROR(IF(AND('Partenaire 4'!$B$28&gt;=7,'Partenaire 4'!$B$37=G$6),'Partenaire 4'!$AF$96,0),0)+IFERROR(IF(AND('Partenaire 4'!$B$28&gt;=8,'Partenaire 4'!$B$38=G$6),'Partenaire 4'!$AJ$96,0),0)+IFERROR(IF(AND('Partenaire 4'!$B$28&gt;=9,'Partenaire 4'!$B$39=G$6),'Partenaire 4'!$AN$96,0),0)+IFERROR(IF(AND('Partenaire 4'!$B$28&gt;=10,'Partenaire 4'!$B$40=G$6),'Partenaire 4'!$AR$96,0),0)</f>
        <v>0</v>
      </c>
      <c r="I11" s="120">
        <f>IFERROR(IF(AND('Partenaire 4'!$B$28&gt;=1,'Partenaire 4'!$B$31=I$6),'Partenaire 4'!$G$96,0),0)+IFERROR(IF(AND('Partenaire 4'!$B$28&gt;=2,'Partenaire 4'!$B$32=I$6),'Partenaire 4'!$K$96,0),0)+IFERROR(IF(AND('Partenaire 4'!$B$28&gt;=3,'Partenaire 4'!$B$33=I$6),'Partenaire 4'!$O$96,0),0)+IFERROR(IF(AND('Partenaire 4'!$B$28&gt;=4,'Partenaire 4'!$B$34=I$6),'Partenaire 4'!$S$96,0),0)+IFERROR(IF(AND('Partenaire 4'!$B$28&gt;=5,'Partenaire 4'!$B$35=I$6),'Partenaire 4'!$W$96,0),0)+IFERROR(IF(AND('Partenaire 4'!$B$28&gt;=6,'Partenaire 4'!$B$36=I$6),'Partenaire 4'!$AA$96,0),0)+IFERROR(IF(AND('Partenaire 4'!$B$28&gt;=7,'Partenaire 4'!$B$37=I$6),'Partenaire 4'!$AE$96,0),0)+IFERROR(IF(AND('Partenaire 4'!$B$28&gt;=8,'Partenaire 4'!$B$38=I$6),'Partenaire 4'!$AI$96,0),0)+IFERROR(IF(AND('Partenaire 4'!$B$28&gt;=9,'Partenaire 4'!$B$39=I$6),'Partenaire 4'!$AM$96,0),0)+IFERROR(IF(AND('Partenaire 4'!$B$28&gt;=10,'Partenaire 4'!$B$40=I$6),'Partenaire 4'!$AQ$96,0),0)</f>
        <v>0</v>
      </c>
      <c r="J11" s="121">
        <f>IFERROR(IF(AND('Partenaire 4'!$B$28&gt;=1,'Partenaire 4'!$B$31=J$6),'Partenaire 4'!$H$96,0),0)+IFERROR(IF(AND('Partenaire 4'!$B$28&gt;=2,'Partenaire 4'!$B$32=J$6),'Partenaire 4'!$L$96,0),0)+IFERROR(IF(AND('Partenaire 4'!$B$28&gt;=3,'Partenaire 4'!$B$33=J$6),'Partenaire 4'!$P$96,0),0)+IFERROR(IF(AND('Partenaire 4'!$B$28&gt;=4,'Partenaire 4'!$B$34=J$6),'Partenaire 4'!$T$96,0),0)+IFERROR(IF(AND('Partenaire 4'!$B$28&gt;=5,'Partenaire 4'!$B$35=J$6),'Partenaire 4'!$X$96,0),0)+IFERROR(IF(AND('Partenaire 4'!$B$28&gt;=6,'Partenaire 4'!$B$36=J$6),'Partenaire 4'!$AB$96,0),0)+IFERROR(IF(AND('Partenaire 4'!$B$28&gt;=7,'Partenaire 4'!$B$37=J$6),'Partenaire 4'!$AF$96,0),0)+IFERROR(IF(AND('Partenaire 4'!$B$28&gt;=8,'Partenaire 4'!$B$38=J$6),'Partenaire 4'!$AJ$96,0),0)+IFERROR(IF(AND('Partenaire 4'!$B$28&gt;=9,'Partenaire 4'!$B$39=J$6),'Partenaire 4'!$AN$96,0),0)+IFERROR(IF(AND('Partenaire 4'!$B$28&gt;=10,'Partenaire 4'!$B$40=J$6),'Partenaire 4'!$AR$96,0),0)</f>
        <v>0</v>
      </c>
      <c r="K11" s="120">
        <f>IFERROR(IF(AND('Partenaire 4'!$B$28&gt;=1,'Partenaire 4'!$B$31=K$6),'Partenaire 4'!$G$96,0),0)+IFERROR(IF(AND('Partenaire 4'!$B$28&gt;=2,'Partenaire 4'!$B$32=K$6),'Partenaire 4'!$K$96,0),0)+IFERROR(IF(AND('Partenaire 4'!$B$28&gt;=3,'Partenaire 4'!$B$33=K$6),'Partenaire 4'!$O$96,0),0)+IFERROR(IF(AND('Partenaire 4'!$B$28&gt;=4,'Partenaire 4'!$B$34=K$6),'Partenaire 4'!$S$96,0),0)+IFERROR(IF(AND('Partenaire 4'!$B$28&gt;=5,'Partenaire 4'!$B$35=K$6),'Partenaire 4'!$W$96,0),0)+IFERROR(IF(AND('Partenaire 4'!$B$28&gt;=6,'Partenaire 4'!$B$36=K$6),'Partenaire 4'!$AA$96,0),0)+IFERROR(IF(AND('Partenaire 4'!$B$28&gt;=7,'Partenaire 4'!$B$37=K$6),'Partenaire 4'!$AE$96,0),0)+IFERROR(IF(AND('Partenaire 4'!$B$28&gt;=8,'Partenaire 4'!$B$38=K$6),'Partenaire 4'!$AI$96,0),0)+IFERROR(IF(AND('Partenaire 4'!$B$28&gt;=9,'Partenaire 4'!$B$39=K$6),'Partenaire 4'!$AM$96,0),0)+IFERROR(IF(AND('Partenaire 4'!$B$28&gt;=10,'Partenaire 4'!$B$40=K$6),'Partenaire 4'!$AQ$96,0),0)</f>
        <v>0</v>
      </c>
      <c r="L11" s="121">
        <f>IFERROR(IF(AND('Partenaire 4'!$B$28&gt;=1,'Partenaire 4'!$B$31=L$6),'Partenaire 4'!$H$96,0),0)+IFERROR(IF(AND('Partenaire 4'!$B$28&gt;=2,'Partenaire 4'!$B$32=L$6),'Partenaire 4'!$L$96,0),0)+IFERROR(IF(AND('Partenaire 4'!$B$28&gt;=3,'Partenaire 4'!$B$33=L$6),'Partenaire 4'!$P$96,0),0)+IFERROR(IF(AND('Partenaire 4'!$B$28&gt;=4,'Partenaire 4'!$B$34=L$6),'Partenaire 4'!$T$96,0),0)+IFERROR(IF(AND('Partenaire 4'!$B$28&gt;=5,'Partenaire 4'!$B$35=L$6),'Partenaire 4'!$X$96,0),0)+IFERROR(IF(AND('Partenaire 4'!$B$28&gt;=6,'Partenaire 4'!$B$36=L$6),'Partenaire 4'!$AB$96,0),0)+IFERROR(IF(AND('Partenaire 4'!$B$28&gt;=7,'Partenaire 4'!$B$37=L$6),'Partenaire 4'!$AF$96,0),0)+IFERROR(IF(AND('Partenaire 4'!$B$28&gt;=8,'Partenaire 4'!$B$38=L$6),'Partenaire 4'!$AJ$96,0),0)+IFERROR(IF(AND('Partenaire 4'!$B$28&gt;=9,'Partenaire 4'!$B$39=L$6),'Partenaire 4'!$AN$96,0),0)+IFERROR(IF(AND('Partenaire 4'!$B$28&gt;=10,'Partenaire 4'!$B$40=L$6),'Partenaire 4'!$AR$96,0),0)</f>
        <v>0</v>
      </c>
      <c r="M11" s="129">
        <f t="shared" si="2"/>
        <v>0</v>
      </c>
      <c r="N11" s="130">
        <f t="shared" si="3"/>
        <v>0</v>
      </c>
    </row>
    <row r="12" spans="1:43" x14ac:dyDescent="0.35">
      <c r="A12" s="125" t="s">
        <v>95</v>
      </c>
      <c r="B12" s="138">
        <f>IFERROR(VLOOKUP("Raison sociale :",'Partenaire 5'!A:F,2,FALSE),"")</f>
        <v>0</v>
      </c>
      <c r="C12" s="120">
        <f>IFERROR(IF(AND('Partenaire 5'!$B$28&gt;=1,'Partenaire 5'!$B$31=C$6),'Partenaire 5'!$G$96,0),0)+IFERROR(IF(AND('Partenaire 5'!$B$28&gt;=2,'Partenaire 5'!$B$32=C$6),'Partenaire 5'!$K$96,0),0)+IFERROR(IF(AND('Partenaire 5'!$B$28&gt;=3,'Partenaire 5'!$B$33=C$6),'Partenaire 5'!$O$96,0),0)+IFERROR(IF(AND('Partenaire 5'!$B$28&gt;=4,'Partenaire 5'!$B$34=C$6),'Partenaire 5'!$S$96,0),0)+IFERROR(IF(AND('Partenaire 5'!$B$28&gt;=5,'Partenaire 5'!$B$35=C$6),'Partenaire 5'!$W$96,0),0)+IFERROR(IF(AND('Partenaire 5'!$B$28&gt;=6,'Partenaire 5'!$B$36=C$6),'Partenaire 5'!$AA$96,0),0)+IFERROR(IF(AND('Partenaire 5'!$B$28&gt;=7,'Partenaire 5'!$B$37=C$6),'Partenaire 5'!$AE$96,0),0)+IFERROR(IF(AND('Partenaire 5'!$B$28&gt;=8,'Partenaire 5'!$B$38=C$6),'Partenaire 5'!$AI$96,0),0)+IFERROR(IF(AND('Partenaire 5'!$B$28&gt;=9,'Partenaire 5'!$B$39=C$6),'Partenaire 5'!$AM$96,0),0)+IFERROR(IF(AND('Partenaire 5'!$B$28&gt;=10,'Partenaire 5'!$B$40=C$6),'Partenaire 5'!$AQ$96,0),0)</f>
        <v>0</v>
      </c>
      <c r="D12" s="121">
        <f>IFERROR(IF(AND('Partenaire 5'!$B$28&gt;=1,'Partenaire 5'!$B$31=C$6),'Partenaire 5'!$H$96,0),0)+IFERROR(IF(AND('Partenaire 5'!$B$28&gt;=2,'Partenaire 5'!$B$32=C$6),'Partenaire 5'!$L$96,0),0)+IFERROR(IF(AND('Partenaire 5'!$B$28&gt;=3,'Partenaire 5'!$B$33=C$6),'Partenaire 5'!$P$96,0),0)+IFERROR(IF(AND('Partenaire 5'!$B$28&gt;=4,'Partenaire 5'!$B$34=C$6),'Partenaire 5'!$T$96,0),0)+IFERROR(IF(AND('Partenaire 5'!$B$28&gt;=5,'Partenaire 5'!$B$35=C$6),'Partenaire 5'!$X$96,0),0)+IFERROR(IF(AND('Partenaire 5'!$B$28&gt;=6,'Partenaire 5'!$B$36=C$6),'Partenaire 5'!$AB$96,0),0)+IFERROR(IF(AND('Partenaire 5'!$B$28&gt;=7,'Partenaire 5'!$B$37=C$6),'Partenaire 5'!$AF$96,0),0)+IFERROR(IF(AND('Partenaire 5'!$B$28&gt;=8,'Partenaire 5'!$B$38=C$6),'Partenaire 5'!$AJ$96,0),0)+IFERROR(IF(AND('Partenaire 5'!$B$28&gt;=9,'Partenaire 5'!$B$39=C$6),'Partenaire 5'!$AN$96,0),0)+IFERROR(IF(AND('Partenaire 5'!$B$28&gt;=10,'Partenaire 5'!$B$40=C$6),'Partenaire 5'!$AR$96,0),0)</f>
        <v>0</v>
      </c>
      <c r="E12" s="120">
        <f>IFERROR(IF(AND('Partenaire 5'!$B$28&gt;=1,'Partenaire 5'!$B$31=E$6),'Partenaire 5'!$G$96,0),0)+IFERROR(IF(AND('Partenaire 5'!$B$28&gt;=2,'Partenaire 5'!$B$32=E$6),'Partenaire 5'!$K$96,0),0)+IFERROR(IF(AND('Partenaire 5'!$B$28&gt;=3,'Partenaire 5'!$B$33=E$6),'Partenaire 5'!$O$96,0),0)+IFERROR(IF(AND('Partenaire 5'!$B$28&gt;=4,'Partenaire 5'!$B$34=E$6),'Partenaire 5'!$S$96,0),0)+IFERROR(IF(AND('Partenaire 5'!$B$28&gt;=5,'Partenaire 5'!$B$35=E$6),'Partenaire 5'!$W$96,0),0)+IFERROR(IF(AND('Partenaire 5'!$B$28&gt;=6,'Partenaire 5'!$B$36=E$6),'Partenaire 5'!$AA$96,0),0)+IFERROR(IF(AND('Partenaire 5'!$B$28&gt;=7,'Partenaire 5'!$B$37=E$6),'Partenaire 5'!$AE$96,0),0)+IFERROR(IF(AND('Partenaire 5'!$B$28&gt;=8,'Partenaire 5'!$B$38=E$6),'Partenaire 5'!$AI$96,0),0)+IFERROR(IF(AND('Partenaire 5'!$B$28&gt;=9,'Partenaire 5'!$B$39=E$6),'Partenaire 5'!$AM$96,0),0)+IFERROR(IF(AND('Partenaire 5'!$B$28&gt;=10,'Partenaire 5'!$B$40=E$6),'Partenaire 5'!$AQ$96,0),0)</f>
        <v>0</v>
      </c>
      <c r="F12" s="121">
        <f>IFERROR(IF(AND('Partenaire 5'!$B$28&gt;=1,'Partenaire 5'!$B$31=E$6),'Partenaire 5'!$H$96,0),0)+IFERROR(IF(AND('Partenaire 5'!$B$28&gt;=2,'Partenaire 5'!$B$32=E$6),'Partenaire 5'!$L$96,0),0)+IFERROR(IF(AND('Partenaire 5'!$B$28&gt;=3,'Partenaire 5'!$B$33=E$6),'Partenaire 5'!$P$96,0),0)+IFERROR(IF(AND('Partenaire 5'!$B$28&gt;=4,'Partenaire 5'!$B$34=E$6),'Partenaire 5'!$T$96,0),0)+IFERROR(IF(AND('Partenaire 5'!$B$28&gt;=5,'Partenaire 5'!$B$35=E$6),'Partenaire 5'!$X$96,0),0)+IFERROR(IF(AND('Partenaire 5'!$B$28&gt;=6,'Partenaire 5'!$B$36=E$6),'Partenaire 5'!$AB$96,0),0)+IFERROR(IF(AND('Partenaire 5'!$B$28&gt;=7,'Partenaire 5'!$B$37=E$6),'Partenaire 5'!$AF$96,0),0)+IFERROR(IF(AND('Partenaire 5'!$B$28&gt;=8,'Partenaire 5'!$B$38=E$6),'Partenaire 5'!$AJ$96,0),0)+IFERROR(IF(AND('Partenaire 5'!$B$28&gt;=9,'Partenaire 5'!$B$39=E$6),'Partenaire 5'!$AN$96,0),0)+IFERROR(IF(AND('Partenaire 5'!$B$28&gt;=10,'Partenaire 5'!$B$40=E$6),'Partenaire 5'!$AR$96,0),0)</f>
        <v>0</v>
      </c>
      <c r="G12" s="120">
        <f>IFERROR(IF(AND('Partenaire 5'!$B$28&gt;=1,'Partenaire 5'!$B$31=G$6),'Partenaire 5'!$G$96,0),0)+IFERROR(IF(AND('Partenaire 5'!$B$28&gt;=2,'Partenaire 5'!$B$32=G$6),'Partenaire 5'!$K$96,0),0)+IFERROR(IF(AND('Partenaire 5'!$B$28&gt;=3,'Partenaire 5'!$B$33=G$6),'Partenaire 5'!$O$96,0),0)+IFERROR(IF(AND('Partenaire 5'!$B$28&gt;=4,'Partenaire 5'!$B$34=G$6),'Partenaire 5'!$S$96,0),0)+IFERROR(IF(AND('Partenaire 5'!$B$28&gt;=5,'Partenaire 5'!$B$35=G$6),'Partenaire 5'!$W$96,0),0)+IFERROR(IF(AND('Partenaire 5'!$B$28&gt;=6,'Partenaire 5'!$B$36=G$6),'Partenaire 5'!$AA$96,0),0)+IFERROR(IF(AND('Partenaire 5'!$B$28&gt;=7,'Partenaire 5'!$B$37=G$6),'Partenaire 5'!$AE$96,0),0)+IFERROR(IF(AND('Partenaire 5'!$B$28&gt;=8,'Partenaire 5'!$B$38=G$6),'Partenaire 5'!$AI$96,0),0)+IFERROR(IF(AND('Partenaire 5'!$B$28&gt;=9,'Partenaire 5'!$B$39=G$6),'Partenaire 5'!$AM$96,0),0)+IFERROR(IF(AND('Partenaire 5'!$B$28&gt;=10,'Partenaire 5'!$B$40=G$6),'Partenaire 5'!$AQ$96,0),0)</f>
        <v>0</v>
      </c>
      <c r="H12" s="121">
        <f>IFERROR(IF(AND('Partenaire 5'!$B$28&gt;=1,'Partenaire 5'!$B$31=G$6),'Partenaire 5'!$H$96,0),0)+IFERROR(IF(AND('Partenaire 5'!$B$28&gt;=2,'Partenaire 5'!$B$32=G$6),'Partenaire 5'!$L$96,0),0)+IFERROR(IF(AND('Partenaire 5'!$B$28&gt;=3,'Partenaire 5'!$B$33=G$6),'Partenaire 5'!$P$96,0),0)+IFERROR(IF(AND('Partenaire 5'!$B$28&gt;=4,'Partenaire 5'!$B$34=G$6),'Partenaire 5'!$T$96,0),0)+IFERROR(IF(AND('Partenaire 5'!$B$28&gt;=5,'Partenaire 5'!$B$35=G$6),'Partenaire 5'!$X$96,0),0)+IFERROR(IF(AND('Partenaire 5'!$B$28&gt;=6,'Partenaire 5'!$B$36=G$6),'Partenaire 5'!$AB$96,0),0)+IFERROR(IF(AND('Partenaire 5'!$B$28&gt;=7,'Partenaire 5'!$B$37=G$6),'Partenaire 5'!$AF$96,0),0)+IFERROR(IF(AND('Partenaire 5'!$B$28&gt;=8,'Partenaire 5'!$B$38=G$6),'Partenaire 5'!$AJ$96,0),0)+IFERROR(IF(AND('Partenaire 5'!$B$28&gt;=9,'Partenaire 5'!$B$39=G$6),'Partenaire 5'!$AN$96,0),0)+IFERROR(IF(AND('Partenaire 5'!$B$28&gt;=10,'Partenaire 5'!$B$40=G$6),'Partenaire 5'!$AR$96,0),0)</f>
        <v>0</v>
      </c>
      <c r="I12" s="120">
        <f>IFERROR(IF(AND('Partenaire 5'!$B$28&gt;=1,'Partenaire 5'!$B$31=I$6),'Partenaire 5'!$G$96,0),0)+IFERROR(IF(AND('Partenaire 5'!$B$28&gt;=2,'Partenaire 5'!$B$32=I$6),'Partenaire 5'!$K$96,0),0)+IFERROR(IF(AND('Partenaire 5'!$B$28&gt;=3,'Partenaire 5'!$B$33=I$6),'Partenaire 5'!$O$96,0),0)+IFERROR(IF(AND('Partenaire 5'!$B$28&gt;=4,'Partenaire 5'!$B$34=I$6),'Partenaire 5'!$S$96,0),0)+IFERROR(IF(AND('Partenaire 5'!$B$28&gt;=5,'Partenaire 5'!$B$35=I$6),'Partenaire 5'!$W$96,0),0)+IFERROR(IF(AND('Partenaire 5'!$B$28&gt;=6,'Partenaire 5'!$B$36=I$6),'Partenaire 5'!$AA$96,0),0)+IFERROR(IF(AND('Partenaire 5'!$B$28&gt;=7,'Partenaire 5'!$B$37=I$6),'Partenaire 5'!$AE$96,0),0)+IFERROR(IF(AND('Partenaire 5'!$B$28&gt;=8,'Partenaire 5'!$B$38=I$6),'Partenaire 5'!$AI$96,0),0)+IFERROR(IF(AND('Partenaire 5'!$B$28&gt;=9,'Partenaire 5'!$B$39=I$6),'Partenaire 5'!$AM$96,0),0)+IFERROR(IF(AND('Partenaire 5'!$B$28&gt;=10,'Partenaire 5'!$B$40=I$6),'Partenaire 5'!$AQ$96,0),0)</f>
        <v>0</v>
      </c>
      <c r="J12" s="121">
        <f>IFERROR(IF(AND('Partenaire 5'!$B$28&gt;=1,'Partenaire 5'!$B$31=J$6),'Partenaire 5'!$H$96,0),0)+IFERROR(IF(AND('Partenaire 5'!$B$28&gt;=2,'Partenaire 5'!$B$32=J$6),'Partenaire 5'!$L$96,0),0)+IFERROR(IF(AND('Partenaire 5'!$B$28&gt;=3,'Partenaire 5'!$B$33=J$6),'Partenaire 5'!$P$96,0),0)+IFERROR(IF(AND('Partenaire 5'!$B$28&gt;=4,'Partenaire 5'!$B$34=J$6),'Partenaire 5'!$T$96,0),0)+IFERROR(IF(AND('Partenaire 5'!$B$28&gt;=5,'Partenaire 5'!$B$35=J$6),'Partenaire 5'!$X$96,0),0)+IFERROR(IF(AND('Partenaire 5'!$B$28&gt;=6,'Partenaire 5'!$B$36=J$6),'Partenaire 5'!$AB$96,0),0)+IFERROR(IF(AND('Partenaire 5'!$B$28&gt;=7,'Partenaire 5'!$B$37=J$6),'Partenaire 5'!$AF$96,0),0)+IFERROR(IF(AND('Partenaire 5'!$B$28&gt;=8,'Partenaire 5'!$B$38=J$6),'Partenaire 5'!$AJ$96,0),0)+IFERROR(IF(AND('Partenaire 5'!$B$28&gt;=9,'Partenaire 5'!$B$39=J$6),'Partenaire 5'!$AN$96,0),0)+IFERROR(IF(AND('Partenaire 5'!$B$28&gt;=10,'Partenaire 5'!$B$40=J$6),'Partenaire 5'!$AR$96,0),0)</f>
        <v>0</v>
      </c>
      <c r="K12" s="120">
        <f>IFERROR(IF(AND('Partenaire 5'!$B$28&gt;=1,'Partenaire 5'!$B$31=K$6),'Partenaire 5'!$G$96,0),0)+IFERROR(IF(AND('Partenaire 5'!$B$28&gt;=2,'Partenaire 5'!$B$32=K$6),'Partenaire 5'!$K$96,0),0)+IFERROR(IF(AND('Partenaire 5'!$B$28&gt;=3,'Partenaire 5'!$B$33=K$6),'Partenaire 5'!$O$96,0),0)+IFERROR(IF(AND('Partenaire 5'!$B$28&gt;=4,'Partenaire 5'!$B$34=K$6),'Partenaire 5'!$S$96,0),0)+IFERROR(IF(AND('Partenaire 5'!$B$28&gt;=5,'Partenaire 5'!$B$35=K$6),'Partenaire 5'!$W$96,0),0)+IFERROR(IF(AND('Partenaire 5'!$B$28&gt;=6,'Partenaire 5'!$B$36=K$6),'Partenaire 5'!$AA$96,0),0)+IFERROR(IF(AND('Partenaire 5'!$B$28&gt;=7,'Partenaire 5'!$B$37=K$6),'Partenaire 5'!$AE$96,0),0)+IFERROR(IF(AND('Partenaire 5'!$B$28&gt;=8,'Partenaire 5'!$B$38=K$6),'Partenaire 5'!$AI$96,0),0)+IFERROR(IF(AND('Partenaire 5'!$B$28&gt;=9,'Partenaire 5'!$B$39=K$6),'Partenaire 5'!$AM$96,0),0)+IFERROR(IF(AND('Partenaire 5'!$B$28&gt;=10,'Partenaire 5'!$B$40=K$6),'Partenaire 5'!$AQ$96,0),0)</f>
        <v>0</v>
      </c>
      <c r="L12" s="121">
        <f>IFERROR(IF(AND('Partenaire 5'!$B$28&gt;=1,'Partenaire 5'!$B$31=L$6),'Partenaire 5'!$H$96,0),0)+IFERROR(IF(AND('Partenaire 5'!$B$28&gt;=2,'Partenaire 5'!$B$32=L$6),'Partenaire 5'!$L$96,0),0)+IFERROR(IF(AND('Partenaire 5'!$B$28&gt;=3,'Partenaire 5'!$B$33=L$6),'Partenaire 5'!$P$96,0),0)+IFERROR(IF(AND('Partenaire 5'!$B$28&gt;=4,'Partenaire 5'!$B$34=L$6),'Partenaire 5'!$T$96,0),0)+IFERROR(IF(AND('Partenaire 5'!$B$28&gt;=5,'Partenaire 5'!$B$35=L$6),'Partenaire 5'!$X$96,0),0)+IFERROR(IF(AND('Partenaire 5'!$B$28&gt;=6,'Partenaire 5'!$B$36=L$6),'Partenaire 5'!$AB$96,0),0)+IFERROR(IF(AND('Partenaire 5'!$B$28&gt;=7,'Partenaire 5'!$B$37=L$6),'Partenaire 5'!$AF$96,0),0)+IFERROR(IF(AND('Partenaire 5'!$B$28&gt;=8,'Partenaire 5'!$B$38=L$6),'Partenaire 5'!$AJ$96,0),0)+IFERROR(IF(AND('Partenaire 5'!$B$28&gt;=9,'Partenaire 5'!$B$39=L$6),'Partenaire 5'!$AN$96,0),0)+IFERROR(IF(AND('Partenaire 5'!$B$28&gt;=10,'Partenaire 5'!$B$40=L$6),'Partenaire 5'!$AR$96,0),0)</f>
        <v>0</v>
      </c>
      <c r="M12" s="129">
        <f t="shared" si="2"/>
        <v>0</v>
      </c>
      <c r="N12" s="130">
        <f t="shared" si="3"/>
        <v>0</v>
      </c>
    </row>
    <row r="13" spans="1:43" x14ac:dyDescent="0.35">
      <c r="A13" s="125" t="s">
        <v>96</v>
      </c>
      <c r="B13" s="138">
        <f>IFERROR(VLOOKUP("Raison sociale :",'Partenaire 6'!A:F,2,FALSE),"")</f>
        <v>0</v>
      </c>
      <c r="C13" s="120">
        <f>IFERROR(IF(AND('Partenaire 6'!$B$28&gt;=1,'Partenaire 6'!$B$31=C$6),'Partenaire 6'!$G$96,0),0)+IFERROR(IF(AND('Partenaire 6'!$B$28&gt;=2,'Partenaire 6'!$B$32=C$6),'Partenaire 6'!$K$96,0),0)+IFERROR(IF(AND('Partenaire 6'!$B$28&gt;=3,'Partenaire 6'!$B$33=C$6),'Partenaire 6'!$O$96,0),0)+IFERROR(IF(AND('Partenaire 6'!$B$28&gt;=4,'Partenaire 6'!$B$34=C$6),'Partenaire 6'!$S$96,0),0)+IFERROR(IF(AND('Partenaire 6'!$B$28&gt;=5,'Partenaire 6'!$B$35=C$6),'Partenaire 6'!$W$96,0),0)+IFERROR(IF(AND('Partenaire 6'!$B$28&gt;=6,'Partenaire 6'!$B$36=C$6),'Partenaire 6'!$AA$96,0),0)+IFERROR(IF(AND('Partenaire 6'!$B$28&gt;=7,'Partenaire 6'!$B$37=C$6),'Partenaire 6'!$AE$96,0),0)+IFERROR(IF(AND('Partenaire 6'!$B$28&gt;=8,'Partenaire 6'!$B$38=C$6),'Partenaire 6'!$AI$96,0),0)+IFERROR(IF(AND('Partenaire 6'!$B$28&gt;=9,'Partenaire 6'!$B$39=C$6),'Partenaire 6'!$AM$96,0),0)+IFERROR(IF(AND('Partenaire 6'!$B$28&gt;=10,'Partenaire 6'!$B$40=C$6),'Partenaire 6'!$AQ$96,0),0)</f>
        <v>0</v>
      </c>
      <c r="D13" s="121">
        <f>IFERROR(IF(AND('Partenaire 6'!$B$28&gt;=1,'Partenaire 6'!$B$31=C$6),'Partenaire 6'!$H$96,0),0)+IFERROR(IF(AND('Partenaire 6'!$B$28&gt;=2,'Partenaire 6'!$B$32=C$6),'Partenaire 6'!$L$96,0),0)+IFERROR(IF(AND('Partenaire 6'!$B$28&gt;=3,'Partenaire 6'!$B$33=C$6),'Partenaire 6'!$P$96,0),0)+IFERROR(IF(AND('Partenaire 6'!$B$28&gt;=4,'Partenaire 6'!$B$34=C$6),'Partenaire 6'!$T$96,0),0)+IFERROR(IF(AND('Partenaire 6'!$B$28&gt;=5,'Partenaire 6'!$B$35=C$6),'Partenaire 6'!$X$96,0),0)+IFERROR(IF(AND('Partenaire 6'!$B$28&gt;=6,'Partenaire 6'!$B$36=C$6),'Partenaire 6'!$AB$96,0),0)+IFERROR(IF(AND('Partenaire 6'!$B$28&gt;=7,'Partenaire 6'!$B$37=C$6),'Partenaire 6'!$AF$96,0),0)+IFERROR(IF(AND('Partenaire 6'!$B$28&gt;=8,'Partenaire 6'!$B$38=C$6),'Partenaire 6'!$AJ$96,0),0)+IFERROR(IF(AND('Partenaire 6'!$B$28&gt;=9,'Partenaire 6'!$B$39=C$6),'Partenaire 6'!$AN$96,0),0)+IFERROR(IF(AND('Partenaire 6'!$B$28&gt;=10,'Partenaire 6'!$B$40=C$6),'Partenaire 6'!$AR$96,0),0)</f>
        <v>0</v>
      </c>
      <c r="E13" s="120">
        <f>IFERROR(IF(AND('Partenaire 6'!$B$28&gt;=1,'Partenaire 6'!$B$31=E$6),'Partenaire 6'!$G$96,0),0)+IFERROR(IF(AND('Partenaire 6'!$B$28&gt;=2,'Partenaire 6'!$B$32=E$6),'Partenaire 6'!$K$96,0),0)+IFERROR(IF(AND('Partenaire 6'!$B$28&gt;=3,'Partenaire 6'!$B$33=E$6),'Partenaire 6'!$O$96,0),0)+IFERROR(IF(AND('Partenaire 6'!$B$28&gt;=4,'Partenaire 6'!$B$34=E$6),'Partenaire 6'!$S$96,0),0)+IFERROR(IF(AND('Partenaire 6'!$B$28&gt;=5,'Partenaire 6'!$B$35=E$6),'Partenaire 6'!$W$96,0),0)+IFERROR(IF(AND('Partenaire 6'!$B$28&gt;=6,'Partenaire 6'!$B$36=E$6),'Partenaire 6'!$AA$96,0),0)+IFERROR(IF(AND('Partenaire 6'!$B$28&gt;=7,'Partenaire 6'!$B$37=E$6),'Partenaire 6'!$AE$96,0),0)+IFERROR(IF(AND('Partenaire 6'!$B$28&gt;=8,'Partenaire 6'!$B$38=E$6),'Partenaire 6'!$AI$96,0),0)+IFERROR(IF(AND('Partenaire 6'!$B$28&gt;=9,'Partenaire 6'!$B$39=E$6),'Partenaire 6'!$AM$96,0),0)+IFERROR(IF(AND('Partenaire 6'!$B$28&gt;=10,'Partenaire 6'!$B$40=E$6),'Partenaire 6'!$AQ$96,0),0)</f>
        <v>0</v>
      </c>
      <c r="F13" s="121">
        <f>IFERROR(IF(AND('Partenaire 6'!$B$28&gt;=1,'Partenaire 6'!$B$31=E$6),'Partenaire 6'!$H$96,0),0)+IFERROR(IF(AND('Partenaire 6'!$B$28&gt;=2,'Partenaire 6'!$B$32=E$6),'Partenaire 6'!$L$96,0),0)+IFERROR(IF(AND('Partenaire 6'!$B$28&gt;=3,'Partenaire 6'!$B$33=E$6),'Partenaire 6'!$P$96,0),0)+IFERROR(IF(AND('Partenaire 6'!$B$28&gt;=4,'Partenaire 6'!$B$34=E$6),'Partenaire 6'!$T$96,0),0)+IFERROR(IF(AND('Partenaire 6'!$B$28&gt;=5,'Partenaire 6'!$B$35=E$6),'Partenaire 6'!$X$96,0),0)+IFERROR(IF(AND('Partenaire 6'!$B$28&gt;=6,'Partenaire 6'!$B$36=E$6),'Partenaire 6'!$AB$96,0),0)+IFERROR(IF(AND('Partenaire 6'!$B$28&gt;=7,'Partenaire 6'!$B$37=E$6),'Partenaire 6'!$AF$96,0),0)+IFERROR(IF(AND('Partenaire 6'!$B$28&gt;=8,'Partenaire 6'!$B$38=E$6),'Partenaire 6'!$AJ$96,0),0)+IFERROR(IF(AND('Partenaire 6'!$B$28&gt;=9,'Partenaire 6'!$B$39=E$6),'Partenaire 6'!$AN$96,0),0)+IFERROR(IF(AND('Partenaire 6'!$B$28&gt;=10,'Partenaire 6'!$B$40=E$6),'Partenaire 6'!$AR$96,0),0)</f>
        <v>0</v>
      </c>
      <c r="G13" s="120">
        <f>IFERROR(IF(AND('Partenaire 6'!$B$28&gt;=1,'Partenaire 6'!$B$31=G$6),'Partenaire 6'!$G$96,0),0)+IFERROR(IF(AND('Partenaire 6'!$B$28&gt;=2,'Partenaire 6'!$B$32=G$6),'Partenaire 6'!$K$96,0),0)+IFERROR(IF(AND('Partenaire 6'!$B$28&gt;=3,'Partenaire 6'!$B$33=G$6),'Partenaire 6'!$O$96,0),0)+IFERROR(IF(AND('Partenaire 6'!$B$28&gt;=4,'Partenaire 6'!$B$34=G$6),'Partenaire 6'!$S$96,0),0)+IFERROR(IF(AND('Partenaire 6'!$B$28&gt;=5,'Partenaire 6'!$B$35=G$6),'Partenaire 6'!$W$96,0),0)+IFERROR(IF(AND('Partenaire 6'!$B$28&gt;=6,'Partenaire 6'!$B$36=G$6),'Partenaire 6'!$AA$96,0),0)+IFERROR(IF(AND('Partenaire 6'!$B$28&gt;=7,'Partenaire 6'!$B$37=G$6),'Partenaire 6'!$AE$96,0),0)+IFERROR(IF(AND('Partenaire 6'!$B$28&gt;=8,'Partenaire 6'!$B$38=G$6),'Partenaire 6'!$AI$96,0),0)+IFERROR(IF(AND('Partenaire 6'!$B$28&gt;=9,'Partenaire 6'!$B$39=G$6),'Partenaire 6'!$AM$96,0),0)+IFERROR(IF(AND('Partenaire 6'!$B$28&gt;=10,'Partenaire 6'!$B$40=G$6),'Partenaire 6'!$AQ$96,0),0)</f>
        <v>0</v>
      </c>
      <c r="H13" s="121">
        <f>IFERROR(IF(AND('Partenaire 6'!$B$28&gt;=1,'Partenaire 6'!$B$31=G$6),'Partenaire 6'!$H$96,0),0)+IFERROR(IF(AND('Partenaire 6'!$B$28&gt;=2,'Partenaire 6'!$B$32=G$6),'Partenaire 6'!$L$96,0),0)+IFERROR(IF(AND('Partenaire 6'!$B$28&gt;=3,'Partenaire 6'!$B$33=G$6),'Partenaire 6'!$P$96,0),0)+IFERROR(IF(AND('Partenaire 6'!$B$28&gt;=4,'Partenaire 6'!$B$34=G$6),'Partenaire 6'!$T$96,0),0)+IFERROR(IF(AND('Partenaire 6'!$B$28&gt;=5,'Partenaire 6'!$B$35=G$6),'Partenaire 6'!$X$96,0),0)+IFERROR(IF(AND('Partenaire 6'!$B$28&gt;=6,'Partenaire 6'!$B$36=G$6),'Partenaire 6'!$AB$96,0),0)+IFERROR(IF(AND('Partenaire 6'!$B$28&gt;=7,'Partenaire 6'!$B$37=G$6),'Partenaire 6'!$AF$96,0),0)+IFERROR(IF(AND('Partenaire 6'!$B$28&gt;=8,'Partenaire 6'!$B$38=G$6),'Partenaire 6'!$AJ$96,0),0)+IFERROR(IF(AND('Partenaire 6'!$B$28&gt;=9,'Partenaire 6'!$B$39=G$6),'Partenaire 6'!$AN$96,0),0)+IFERROR(IF(AND('Partenaire 6'!$B$28&gt;=10,'Partenaire 6'!$B$40=G$6),'Partenaire 6'!$AR$96,0),0)</f>
        <v>0</v>
      </c>
      <c r="I13" s="120">
        <f>IFERROR(IF(AND('Partenaire 6'!$B$28&gt;=1,'Partenaire 6'!$B$31=I$6),'Partenaire 6'!$G$96,0),0)+IFERROR(IF(AND('Partenaire 6'!$B$28&gt;=2,'Partenaire 6'!$B$32=I$6),'Partenaire 6'!$K$96,0),0)+IFERROR(IF(AND('Partenaire 6'!$B$28&gt;=3,'Partenaire 6'!$B$33=I$6),'Partenaire 6'!$O$96,0),0)+IFERROR(IF(AND('Partenaire 6'!$B$28&gt;=4,'Partenaire 6'!$B$34=I$6),'Partenaire 6'!$S$96,0),0)+IFERROR(IF(AND('Partenaire 6'!$B$28&gt;=5,'Partenaire 6'!$B$35=I$6),'Partenaire 6'!$W$96,0),0)+IFERROR(IF(AND('Partenaire 6'!$B$28&gt;=6,'Partenaire 6'!$B$36=I$6),'Partenaire 6'!$AA$96,0),0)+IFERROR(IF(AND('Partenaire 6'!$B$28&gt;=7,'Partenaire 6'!$B$37=I$6),'Partenaire 6'!$AE$96,0),0)+IFERROR(IF(AND('Partenaire 6'!$B$28&gt;=8,'Partenaire 6'!$B$38=I$6),'Partenaire 6'!$AI$96,0),0)+IFERROR(IF(AND('Partenaire 6'!$B$28&gt;=9,'Partenaire 6'!$B$39=I$6),'Partenaire 6'!$AM$96,0),0)+IFERROR(IF(AND('Partenaire 6'!$B$28&gt;=10,'Partenaire 6'!$B$40=I$6),'Partenaire 6'!$AQ$96,0),0)</f>
        <v>0</v>
      </c>
      <c r="J13" s="121">
        <f>IFERROR(IF(AND('Partenaire 6'!$B$28&gt;=1,'Partenaire 6'!$B$31=J$6),'Partenaire 6'!$H$96,0),0)+IFERROR(IF(AND('Partenaire 6'!$B$28&gt;=2,'Partenaire 6'!$B$32=J$6),'Partenaire 6'!$L$96,0),0)+IFERROR(IF(AND('Partenaire 6'!$B$28&gt;=3,'Partenaire 6'!$B$33=J$6),'Partenaire 6'!$P$96,0),0)+IFERROR(IF(AND('Partenaire 6'!$B$28&gt;=4,'Partenaire 6'!$B$34=J$6),'Partenaire 6'!$T$96,0),0)+IFERROR(IF(AND('Partenaire 6'!$B$28&gt;=5,'Partenaire 6'!$B$35=J$6),'Partenaire 6'!$X$96,0),0)+IFERROR(IF(AND('Partenaire 6'!$B$28&gt;=6,'Partenaire 6'!$B$36=J$6),'Partenaire 6'!$AB$96,0),0)+IFERROR(IF(AND('Partenaire 6'!$B$28&gt;=7,'Partenaire 6'!$B$37=J$6),'Partenaire 6'!$AF$96,0),0)+IFERROR(IF(AND('Partenaire 6'!$B$28&gt;=8,'Partenaire 6'!$B$38=J$6),'Partenaire 6'!$AJ$96,0),0)+IFERROR(IF(AND('Partenaire 6'!$B$28&gt;=9,'Partenaire 6'!$B$39=J$6),'Partenaire 6'!$AN$96,0),0)+IFERROR(IF(AND('Partenaire 6'!$B$28&gt;=10,'Partenaire 6'!$B$40=J$6),'Partenaire 6'!$AR$96,0),0)</f>
        <v>0</v>
      </c>
      <c r="K13" s="120">
        <f>IFERROR(IF(AND('Partenaire 6'!$B$28&gt;=1,'Partenaire 6'!$B$31=K$6),'Partenaire 6'!$G$96,0),0)+IFERROR(IF(AND('Partenaire 6'!$B$28&gt;=2,'Partenaire 6'!$B$32=K$6),'Partenaire 6'!$K$96,0),0)+IFERROR(IF(AND('Partenaire 6'!$B$28&gt;=3,'Partenaire 6'!$B$33=K$6),'Partenaire 6'!$O$96,0),0)+IFERROR(IF(AND('Partenaire 6'!$B$28&gt;=4,'Partenaire 6'!$B$34=K$6),'Partenaire 6'!$S$96,0),0)+IFERROR(IF(AND('Partenaire 6'!$B$28&gt;=5,'Partenaire 6'!$B$35=K$6),'Partenaire 6'!$W$96,0),0)+IFERROR(IF(AND('Partenaire 6'!$B$28&gt;=6,'Partenaire 6'!$B$36=K$6),'Partenaire 6'!$AA$96,0),0)+IFERROR(IF(AND('Partenaire 6'!$B$28&gt;=7,'Partenaire 6'!$B$37=K$6),'Partenaire 6'!$AE$96,0),0)+IFERROR(IF(AND('Partenaire 6'!$B$28&gt;=8,'Partenaire 6'!$B$38=K$6),'Partenaire 6'!$AI$96,0),0)+IFERROR(IF(AND('Partenaire 6'!$B$28&gt;=9,'Partenaire 6'!$B$39=K$6),'Partenaire 6'!$AM$96,0),0)+IFERROR(IF(AND('Partenaire 6'!$B$28&gt;=10,'Partenaire 6'!$B$40=K$6),'Partenaire 6'!$AQ$96,0),0)</f>
        <v>0</v>
      </c>
      <c r="L13" s="121">
        <f>IFERROR(IF(AND('Partenaire 6'!$B$28&gt;=1,'Partenaire 6'!$B$31=L$6),'Partenaire 6'!$H$96,0),0)+IFERROR(IF(AND('Partenaire 6'!$B$28&gt;=2,'Partenaire 6'!$B$32=L$6),'Partenaire 6'!$L$96,0),0)+IFERROR(IF(AND('Partenaire 6'!$B$28&gt;=3,'Partenaire 6'!$B$33=L$6),'Partenaire 6'!$P$96,0),0)+IFERROR(IF(AND('Partenaire 6'!$B$28&gt;=4,'Partenaire 6'!$B$34=L$6),'Partenaire 6'!$T$96,0),0)+IFERROR(IF(AND('Partenaire 6'!$B$28&gt;=5,'Partenaire 6'!$B$35=L$6),'Partenaire 6'!$X$96,0),0)+IFERROR(IF(AND('Partenaire 6'!$B$28&gt;=6,'Partenaire 6'!$B$36=L$6),'Partenaire 6'!$AB$96,0),0)+IFERROR(IF(AND('Partenaire 6'!$B$28&gt;=7,'Partenaire 6'!$B$37=L$6),'Partenaire 6'!$AF$96,0),0)+IFERROR(IF(AND('Partenaire 6'!$B$28&gt;=8,'Partenaire 6'!$B$38=L$6),'Partenaire 6'!$AJ$96,0),0)+IFERROR(IF(AND('Partenaire 6'!$B$28&gt;=9,'Partenaire 6'!$B$39=L$6),'Partenaire 6'!$AN$96,0),0)+IFERROR(IF(AND('Partenaire 6'!$B$28&gt;=10,'Partenaire 6'!$B$40=L$6),'Partenaire 6'!$AR$96,0),0)</f>
        <v>0</v>
      </c>
      <c r="M13" s="129">
        <f t="shared" si="2"/>
        <v>0</v>
      </c>
      <c r="N13" s="130">
        <f t="shared" si="3"/>
        <v>0</v>
      </c>
    </row>
    <row r="14" spans="1:43" x14ac:dyDescent="0.35">
      <c r="A14" s="125" t="s">
        <v>97</v>
      </c>
      <c r="B14" s="138">
        <f>IFERROR(VLOOKUP("Raison sociale :",'Partenaire 7'!A:F,2,FALSE),"")</f>
        <v>0</v>
      </c>
      <c r="C14" s="120">
        <f>IFERROR(IF(AND('Partenaire 7'!$B$28&gt;=1,'Partenaire 7'!$B$31=C$6),'Partenaire 7'!$G$96,0),0)+IFERROR(IF(AND('Partenaire 7'!$B$28&gt;=2,'Partenaire 7'!$B$32=C$6),'Partenaire 7'!$K$96,0),0)+IFERROR(IF(AND('Partenaire 7'!$B$28&gt;=3,'Partenaire 7'!$B$33=C$6),'Partenaire 7'!$O$96,0),0)+IFERROR(IF(AND('Partenaire 7'!$B$28&gt;=4,'Partenaire 7'!$B$34=C$6),'Partenaire 7'!$S$96,0),0)+IFERROR(IF(AND('Partenaire 7'!$B$28&gt;=5,'Partenaire 7'!$B$35=C$6),'Partenaire 7'!$W$96,0),0)+IFERROR(IF(AND('Partenaire 7'!$B$28&gt;=6,'Partenaire 7'!$B$36=C$6),'Partenaire 7'!$AA$96,0),0)+IFERROR(IF(AND('Partenaire 7'!$B$28&gt;=7,'Partenaire 7'!$B$37=C$6),'Partenaire 7'!$AE$96,0),0)+IFERROR(IF(AND('Partenaire 7'!$B$28&gt;=8,'Partenaire 7'!$B$38=C$6),'Partenaire 7'!$AI$96,0),0)+IFERROR(IF(AND('Partenaire 7'!$B$28&gt;=9,'Partenaire 7'!$B$39=C$6),'Partenaire 7'!$AM$96,0),0)+IFERROR(IF(AND('Partenaire 7'!$B$28&gt;=10,'Partenaire 7'!$B$40=C$6),'Partenaire 7'!$AQ$96,0),0)</f>
        <v>0</v>
      </c>
      <c r="D14" s="121">
        <f>IFERROR(IF(AND('Partenaire 7'!$B$28&gt;=1,'Partenaire 7'!$B$31=C$6),'Partenaire 7'!$H$96,0),0)+IFERROR(IF(AND('Partenaire 7'!$B$28&gt;=2,'Partenaire 7'!$B$32=C$6),'Partenaire 7'!$L$96,0),0)+IFERROR(IF(AND('Partenaire 7'!$B$28&gt;=3,'Partenaire 7'!$B$33=C$6),'Partenaire 7'!$P$96,0),0)+IFERROR(IF(AND('Partenaire 7'!$B$28&gt;=4,'Partenaire 7'!$B$34=C$6),'Partenaire 7'!$T$96,0),0)+IFERROR(IF(AND('Partenaire 7'!$B$28&gt;=5,'Partenaire 7'!$B$35=C$6),'Partenaire 7'!$X$96,0),0)+IFERROR(IF(AND('Partenaire 7'!$B$28&gt;=6,'Partenaire 7'!$B$36=C$6),'Partenaire 7'!$AB$96,0),0)+IFERROR(IF(AND('Partenaire 7'!$B$28&gt;=7,'Partenaire 7'!$B$37=C$6),'Partenaire 7'!$AF$96,0),0)+IFERROR(IF(AND('Partenaire 7'!$B$28&gt;=8,'Partenaire 7'!$B$38=C$6),'Partenaire 7'!$AJ$96,0),0)+IFERROR(IF(AND('Partenaire 7'!$B$28&gt;=9,'Partenaire 7'!$B$39=C$6),'Partenaire 7'!$AN$96,0),0)+IFERROR(IF(AND('Partenaire 7'!$B$28&gt;=10,'Partenaire 7'!$B$40=C$6),'Partenaire 7'!$AR$96,0),0)</f>
        <v>0</v>
      </c>
      <c r="E14" s="120">
        <f>IFERROR(IF(AND('Partenaire 7'!$B$28&gt;=1,'Partenaire 7'!$B$31=E$6),'Partenaire 7'!$G$96,0),0)+IFERROR(IF(AND('Partenaire 7'!$B$28&gt;=2,'Partenaire 7'!$B$32=E$6),'Partenaire 7'!$K$96,0),0)+IFERROR(IF(AND('Partenaire 7'!$B$28&gt;=3,'Partenaire 7'!$B$33=E$6),'Partenaire 7'!$O$96,0),0)+IFERROR(IF(AND('Partenaire 7'!$B$28&gt;=4,'Partenaire 7'!$B$34=E$6),'Partenaire 7'!$S$96,0),0)+IFERROR(IF(AND('Partenaire 7'!$B$28&gt;=5,'Partenaire 7'!$B$35=E$6),'Partenaire 7'!$W$96,0),0)+IFERROR(IF(AND('Partenaire 7'!$B$28&gt;=6,'Partenaire 7'!$B$36=E$6),'Partenaire 7'!$AA$96,0),0)+IFERROR(IF(AND('Partenaire 7'!$B$28&gt;=7,'Partenaire 7'!$B$37=E$6),'Partenaire 7'!$AE$96,0),0)+IFERROR(IF(AND('Partenaire 7'!$B$28&gt;=8,'Partenaire 7'!$B$38=E$6),'Partenaire 7'!$AI$96,0),0)+IFERROR(IF(AND('Partenaire 7'!$B$28&gt;=9,'Partenaire 7'!$B$39=E$6),'Partenaire 7'!$AM$96,0),0)+IFERROR(IF(AND('Partenaire 7'!$B$28&gt;=10,'Partenaire 7'!$B$40=E$6),'Partenaire 7'!$AQ$96,0),0)</f>
        <v>0</v>
      </c>
      <c r="F14" s="121">
        <f>IFERROR(IF(AND('Partenaire 7'!$B$28&gt;=1,'Partenaire 7'!$B$31=E$6),'Partenaire 7'!$H$96,0),0)+IFERROR(IF(AND('Partenaire 7'!$B$28&gt;=2,'Partenaire 7'!$B$32=E$6),'Partenaire 7'!$L$96,0),0)+IFERROR(IF(AND('Partenaire 7'!$B$28&gt;=3,'Partenaire 7'!$B$33=E$6),'Partenaire 7'!$P$96,0),0)+IFERROR(IF(AND('Partenaire 7'!$B$28&gt;=4,'Partenaire 7'!$B$34=E$6),'Partenaire 7'!$T$96,0),0)+IFERROR(IF(AND('Partenaire 7'!$B$28&gt;=5,'Partenaire 7'!$B$35=E$6),'Partenaire 7'!$X$96,0),0)+IFERROR(IF(AND('Partenaire 7'!$B$28&gt;=6,'Partenaire 7'!$B$36=E$6),'Partenaire 7'!$AB$96,0),0)+IFERROR(IF(AND('Partenaire 7'!$B$28&gt;=7,'Partenaire 7'!$B$37=E$6),'Partenaire 7'!$AF$96,0),0)+IFERROR(IF(AND('Partenaire 7'!$B$28&gt;=8,'Partenaire 7'!$B$38=E$6),'Partenaire 7'!$AJ$96,0),0)+IFERROR(IF(AND('Partenaire 7'!$B$28&gt;=9,'Partenaire 7'!$B$39=E$6),'Partenaire 7'!$AN$96,0),0)+IFERROR(IF(AND('Partenaire 7'!$B$28&gt;=10,'Partenaire 7'!$B$40=E$6),'Partenaire 7'!$AR$96,0),0)</f>
        <v>0</v>
      </c>
      <c r="G14" s="120">
        <f>IFERROR(IF(AND('Partenaire 7'!$B$28&gt;=1,'Partenaire 7'!$B$31=G$6),'Partenaire 7'!$G$96,0),0)+IFERROR(IF(AND('Partenaire 7'!$B$28&gt;=2,'Partenaire 7'!$B$32=G$6),'Partenaire 7'!$K$96,0),0)+IFERROR(IF(AND('Partenaire 7'!$B$28&gt;=3,'Partenaire 7'!$B$33=G$6),'Partenaire 7'!$O$96,0),0)+IFERROR(IF(AND('Partenaire 7'!$B$28&gt;=4,'Partenaire 7'!$B$34=G$6),'Partenaire 7'!$S$96,0),0)+IFERROR(IF(AND('Partenaire 7'!$B$28&gt;=5,'Partenaire 7'!$B$35=G$6),'Partenaire 7'!$W$96,0),0)+IFERROR(IF(AND('Partenaire 7'!$B$28&gt;=6,'Partenaire 7'!$B$36=G$6),'Partenaire 7'!$AA$96,0),0)+IFERROR(IF(AND('Partenaire 7'!$B$28&gt;=7,'Partenaire 7'!$B$37=G$6),'Partenaire 7'!$AE$96,0),0)+IFERROR(IF(AND('Partenaire 7'!$B$28&gt;=8,'Partenaire 7'!$B$38=G$6),'Partenaire 7'!$AI$96,0),0)+IFERROR(IF(AND('Partenaire 7'!$B$28&gt;=9,'Partenaire 7'!$B$39=G$6),'Partenaire 7'!$AM$96,0),0)+IFERROR(IF(AND('Partenaire 7'!$B$28&gt;=10,'Partenaire 7'!$B$40=G$6),'Partenaire 7'!$AQ$96,0),0)</f>
        <v>0</v>
      </c>
      <c r="H14" s="121">
        <f>IFERROR(IF(AND('Partenaire 7'!$B$28&gt;=1,'Partenaire 7'!$B$31=G$6),'Partenaire 7'!$H$96,0),0)+IFERROR(IF(AND('Partenaire 7'!$B$28&gt;=2,'Partenaire 7'!$B$32=G$6),'Partenaire 7'!$L$96,0),0)+IFERROR(IF(AND('Partenaire 7'!$B$28&gt;=3,'Partenaire 7'!$B$33=G$6),'Partenaire 7'!$P$96,0),0)+IFERROR(IF(AND('Partenaire 7'!$B$28&gt;=4,'Partenaire 7'!$B$34=G$6),'Partenaire 7'!$T$96,0),0)+IFERROR(IF(AND('Partenaire 7'!$B$28&gt;=5,'Partenaire 7'!$B$35=G$6),'Partenaire 7'!$X$96,0),0)+IFERROR(IF(AND('Partenaire 7'!$B$28&gt;=6,'Partenaire 7'!$B$36=G$6),'Partenaire 7'!$AB$96,0),0)+IFERROR(IF(AND('Partenaire 7'!$B$28&gt;=7,'Partenaire 7'!$B$37=G$6),'Partenaire 7'!$AF$96,0),0)+IFERROR(IF(AND('Partenaire 7'!$B$28&gt;=8,'Partenaire 7'!$B$38=G$6),'Partenaire 7'!$AJ$96,0),0)+IFERROR(IF(AND('Partenaire 7'!$B$28&gt;=9,'Partenaire 7'!$B$39=G$6),'Partenaire 7'!$AN$96,0),0)+IFERROR(IF(AND('Partenaire 7'!$B$28&gt;=10,'Partenaire 7'!$B$40=G$6),'Partenaire 7'!$AR$96,0),0)</f>
        <v>0</v>
      </c>
      <c r="I14" s="120">
        <f>IFERROR(IF(AND('Partenaire 7'!$B$28&gt;=1,'Partenaire 7'!$B$31=I$6),'Partenaire 7'!$G$96,0),0)+IFERROR(IF(AND('Partenaire 7'!$B$28&gt;=2,'Partenaire 7'!$B$32=I$6),'Partenaire 7'!$K$96,0),0)+IFERROR(IF(AND('Partenaire 7'!$B$28&gt;=3,'Partenaire 7'!$B$33=I$6),'Partenaire 7'!$O$96,0),0)+IFERROR(IF(AND('Partenaire 7'!$B$28&gt;=4,'Partenaire 7'!$B$34=I$6),'Partenaire 7'!$S$96,0),0)+IFERROR(IF(AND('Partenaire 7'!$B$28&gt;=5,'Partenaire 7'!$B$35=I$6),'Partenaire 7'!$W$96,0),0)+IFERROR(IF(AND('Partenaire 7'!$B$28&gt;=6,'Partenaire 7'!$B$36=I$6),'Partenaire 7'!$AA$96,0),0)+IFERROR(IF(AND('Partenaire 7'!$B$28&gt;=7,'Partenaire 7'!$B$37=I$6),'Partenaire 7'!$AE$96,0),0)+IFERROR(IF(AND('Partenaire 7'!$B$28&gt;=8,'Partenaire 7'!$B$38=I$6),'Partenaire 7'!$AI$96,0),0)+IFERROR(IF(AND('Partenaire 7'!$B$28&gt;=9,'Partenaire 7'!$B$39=I$6),'Partenaire 7'!$AM$96,0),0)+IFERROR(IF(AND('Partenaire 7'!$B$28&gt;=10,'Partenaire 7'!$B$40=I$6),'Partenaire 7'!$AQ$96,0),0)</f>
        <v>0</v>
      </c>
      <c r="J14" s="121">
        <f>IFERROR(IF(AND('Partenaire 7'!$B$28&gt;=1,'Partenaire 7'!$B$31=J$6),'Partenaire 7'!$H$96,0),0)+IFERROR(IF(AND('Partenaire 7'!$B$28&gt;=2,'Partenaire 7'!$B$32=J$6),'Partenaire 7'!$L$96,0),0)+IFERROR(IF(AND('Partenaire 7'!$B$28&gt;=3,'Partenaire 7'!$B$33=J$6),'Partenaire 7'!$P$96,0),0)+IFERROR(IF(AND('Partenaire 7'!$B$28&gt;=4,'Partenaire 7'!$B$34=J$6),'Partenaire 7'!$T$96,0),0)+IFERROR(IF(AND('Partenaire 7'!$B$28&gt;=5,'Partenaire 7'!$B$35=J$6),'Partenaire 7'!$X$96,0),0)+IFERROR(IF(AND('Partenaire 7'!$B$28&gt;=6,'Partenaire 7'!$B$36=J$6),'Partenaire 7'!$AB$96,0),0)+IFERROR(IF(AND('Partenaire 7'!$B$28&gt;=7,'Partenaire 7'!$B$37=J$6),'Partenaire 7'!$AF$96,0),0)+IFERROR(IF(AND('Partenaire 7'!$B$28&gt;=8,'Partenaire 7'!$B$38=J$6),'Partenaire 7'!$AJ$96,0),0)+IFERROR(IF(AND('Partenaire 7'!$B$28&gt;=9,'Partenaire 7'!$B$39=J$6),'Partenaire 7'!$AN$96,0),0)+IFERROR(IF(AND('Partenaire 7'!$B$28&gt;=10,'Partenaire 7'!$B$40=J$6),'Partenaire 7'!$AR$96,0),0)</f>
        <v>0</v>
      </c>
      <c r="K14" s="120">
        <f>IFERROR(IF(AND('Partenaire 7'!$B$28&gt;=1,'Partenaire 7'!$B$31=K$6),'Partenaire 7'!$G$96,0),0)+IFERROR(IF(AND('Partenaire 7'!$B$28&gt;=2,'Partenaire 7'!$B$32=K$6),'Partenaire 7'!$K$96,0),0)+IFERROR(IF(AND('Partenaire 7'!$B$28&gt;=3,'Partenaire 7'!$B$33=K$6),'Partenaire 7'!$O$96,0),0)+IFERROR(IF(AND('Partenaire 7'!$B$28&gt;=4,'Partenaire 7'!$B$34=K$6),'Partenaire 7'!$S$96,0),0)+IFERROR(IF(AND('Partenaire 7'!$B$28&gt;=5,'Partenaire 7'!$B$35=K$6),'Partenaire 7'!$W$96,0),0)+IFERROR(IF(AND('Partenaire 7'!$B$28&gt;=6,'Partenaire 7'!$B$36=K$6),'Partenaire 7'!$AA$96,0),0)+IFERROR(IF(AND('Partenaire 7'!$B$28&gt;=7,'Partenaire 7'!$B$37=K$6),'Partenaire 7'!$AE$96,0),0)+IFERROR(IF(AND('Partenaire 7'!$B$28&gt;=8,'Partenaire 7'!$B$38=K$6),'Partenaire 7'!$AI$96,0),0)+IFERROR(IF(AND('Partenaire 7'!$B$28&gt;=9,'Partenaire 7'!$B$39=K$6),'Partenaire 7'!$AM$96,0),0)+IFERROR(IF(AND('Partenaire 7'!$B$28&gt;=10,'Partenaire 7'!$B$40=K$6),'Partenaire 7'!$AQ$96,0),0)</f>
        <v>0</v>
      </c>
      <c r="L14" s="121">
        <f>IFERROR(IF(AND('Partenaire 7'!$B$28&gt;=1,'Partenaire 7'!$B$31=L$6),'Partenaire 7'!$H$96,0),0)+IFERROR(IF(AND('Partenaire 7'!$B$28&gt;=2,'Partenaire 7'!$B$32=L$6),'Partenaire 7'!$L$96,0),0)+IFERROR(IF(AND('Partenaire 7'!$B$28&gt;=3,'Partenaire 7'!$B$33=L$6),'Partenaire 7'!$P$96,0),0)+IFERROR(IF(AND('Partenaire 7'!$B$28&gt;=4,'Partenaire 7'!$B$34=L$6),'Partenaire 7'!$T$96,0),0)+IFERROR(IF(AND('Partenaire 7'!$B$28&gt;=5,'Partenaire 7'!$B$35=L$6),'Partenaire 7'!$X$96,0),0)+IFERROR(IF(AND('Partenaire 7'!$B$28&gt;=6,'Partenaire 7'!$B$36=L$6),'Partenaire 7'!$AB$96,0),0)+IFERROR(IF(AND('Partenaire 7'!$B$28&gt;=7,'Partenaire 7'!$B$37=L$6),'Partenaire 7'!$AF$96,0),0)+IFERROR(IF(AND('Partenaire 7'!$B$28&gt;=8,'Partenaire 7'!$B$38=L$6),'Partenaire 7'!$AJ$96,0),0)+IFERROR(IF(AND('Partenaire 7'!$B$28&gt;=9,'Partenaire 7'!$B$39=L$6),'Partenaire 7'!$AN$96,0),0)+IFERROR(IF(AND('Partenaire 7'!$B$28&gt;=10,'Partenaire 7'!$B$40=L$6),'Partenaire 7'!$AR$96,0),0)</f>
        <v>0</v>
      </c>
      <c r="M14" s="129">
        <f t="shared" si="2"/>
        <v>0</v>
      </c>
      <c r="N14" s="130">
        <f t="shared" si="3"/>
        <v>0</v>
      </c>
    </row>
    <row r="15" spans="1:43" x14ac:dyDescent="0.35">
      <c r="A15" s="125" t="s">
        <v>98</v>
      </c>
      <c r="B15" s="138">
        <f>IFERROR(VLOOKUP("Raison sociale :",'Partenaire 8'!A:F,2,FALSE),"")</f>
        <v>0</v>
      </c>
      <c r="C15" s="120">
        <f>IFERROR(IF(AND('Partenaire 8'!$B$28&gt;=1,'Partenaire 8'!$B$31=C$6),'Partenaire 8'!$G$96,0),0)+IFERROR(IF(AND('Partenaire 8'!$B$28&gt;=2,'Partenaire 8'!$B$32=C$6),'Partenaire 8'!$K$96,0),0)+IFERROR(IF(AND('Partenaire 8'!$B$28&gt;=3,'Partenaire 8'!$B$33=C$6),'Partenaire 8'!$O$96,0),0)+IFERROR(IF(AND('Partenaire 8'!$B$28&gt;=4,'Partenaire 8'!$B$34=C$6),'Partenaire 8'!$S$96,0),0)+IFERROR(IF(AND('Partenaire 8'!$B$28&gt;=5,'Partenaire 8'!$B$35=C$6),'Partenaire 8'!$W$96,0),0)+IFERROR(IF(AND('Partenaire 8'!$B$28&gt;=6,'Partenaire 8'!$B$36=C$6),'Partenaire 8'!$AA$96,0),0)+IFERROR(IF(AND('Partenaire 8'!$B$28&gt;=7,'Partenaire 8'!$B$37=C$6),'Partenaire 8'!$AE$96,0),0)+IFERROR(IF(AND('Partenaire 8'!$B$28&gt;=8,'Partenaire 8'!$B$38=C$6),'Partenaire 8'!$AI$96,0),0)+IFERROR(IF(AND('Partenaire 8'!$B$28&gt;=9,'Partenaire 8'!$B$39=C$6),'Partenaire 8'!$AM$96,0),0)+IFERROR(IF(AND('Partenaire 8'!$B$28&gt;=10,'Partenaire 8'!$B$40=C$6),'Partenaire 8'!$AQ$96,0),0)</f>
        <v>0</v>
      </c>
      <c r="D15" s="121">
        <f>IFERROR(IF(AND('Partenaire 8'!$B$28&gt;=1,'Partenaire 8'!$B$31=C$6),'Partenaire 8'!$H$96,0),0)+IFERROR(IF(AND('Partenaire 8'!$B$28&gt;=2,'Partenaire 8'!$B$32=C$6),'Partenaire 8'!$L$96,0),0)+IFERROR(IF(AND('Partenaire 8'!$B$28&gt;=3,'Partenaire 8'!$B$33=C$6),'Partenaire 8'!$P$96,0),0)+IFERROR(IF(AND('Partenaire 8'!$B$28&gt;=4,'Partenaire 8'!$B$34=C$6),'Partenaire 8'!$T$96,0),0)+IFERROR(IF(AND('Partenaire 8'!$B$28&gt;=5,'Partenaire 8'!$B$35=C$6),'Partenaire 8'!$X$96,0),0)+IFERROR(IF(AND('Partenaire 8'!$B$28&gt;=6,'Partenaire 8'!$B$36=C$6),'Partenaire 8'!$AB$96,0),0)+IFERROR(IF(AND('Partenaire 8'!$B$28&gt;=7,'Partenaire 8'!$B$37=C$6),'Partenaire 8'!$AF$96,0),0)+IFERROR(IF(AND('Partenaire 8'!$B$28&gt;=8,'Partenaire 8'!$B$38=C$6),'Partenaire 8'!$AJ$96,0),0)+IFERROR(IF(AND('Partenaire 8'!$B$28&gt;=9,'Partenaire 8'!$B$39=C$6),'Partenaire 8'!$AN$96,0),0)+IFERROR(IF(AND('Partenaire 8'!$B$28&gt;=10,'Partenaire 8'!$B$40=C$6),'Partenaire 8'!$AR$96,0),0)</f>
        <v>0</v>
      </c>
      <c r="E15" s="120">
        <f>IFERROR(IF(AND('Partenaire 8'!$B$28&gt;=1,'Partenaire 8'!$B$31=E$6),'Partenaire 8'!$G$96,0),0)+IFERROR(IF(AND('Partenaire 8'!$B$28&gt;=2,'Partenaire 8'!$B$32=E$6),'Partenaire 8'!$K$96,0),0)+IFERROR(IF(AND('Partenaire 8'!$B$28&gt;=3,'Partenaire 8'!$B$33=E$6),'Partenaire 8'!$O$96,0),0)+IFERROR(IF(AND('Partenaire 8'!$B$28&gt;=4,'Partenaire 8'!$B$34=E$6),'Partenaire 8'!$S$96,0),0)+IFERROR(IF(AND('Partenaire 8'!$B$28&gt;=5,'Partenaire 8'!$B$35=E$6),'Partenaire 8'!$W$96,0),0)+IFERROR(IF(AND('Partenaire 8'!$B$28&gt;=6,'Partenaire 8'!$B$36=E$6),'Partenaire 8'!$AA$96,0),0)+IFERROR(IF(AND('Partenaire 8'!$B$28&gt;=7,'Partenaire 8'!$B$37=E$6),'Partenaire 8'!$AE$96,0),0)+IFERROR(IF(AND('Partenaire 8'!$B$28&gt;=8,'Partenaire 8'!$B$38=E$6),'Partenaire 8'!$AI$96,0),0)+IFERROR(IF(AND('Partenaire 8'!$B$28&gt;=9,'Partenaire 8'!$B$39=E$6),'Partenaire 8'!$AM$96,0),0)+IFERROR(IF(AND('Partenaire 8'!$B$28&gt;=10,'Partenaire 8'!$B$40=E$6),'Partenaire 8'!$AQ$96,0),0)</f>
        <v>0</v>
      </c>
      <c r="F15" s="121">
        <f>IFERROR(IF(AND('Partenaire 8'!$B$28&gt;=1,'Partenaire 8'!$B$31=E$6),'Partenaire 8'!$H$96,0),0)+IFERROR(IF(AND('Partenaire 8'!$B$28&gt;=2,'Partenaire 8'!$B$32=E$6),'Partenaire 8'!$L$96,0),0)+IFERROR(IF(AND('Partenaire 8'!$B$28&gt;=3,'Partenaire 8'!$B$33=E$6),'Partenaire 8'!$P$96,0),0)+IFERROR(IF(AND('Partenaire 8'!$B$28&gt;=4,'Partenaire 8'!$B$34=E$6),'Partenaire 8'!$T$96,0),0)+IFERROR(IF(AND('Partenaire 8'!$B$28&gt;=5,'Partenaire 8'!$B$35=E$6),'Partenaire 8'!$X$96,0),0)+IFERROR(IF(AND('Partenaire 8'!$B$28&gt;=6,'Partenaire 8'!$B$36=E$6),'Partenaire 8'!$AB$96,0),0)+IFERROR(IF(AND('Partenaire 8'!$B$28&gt;=7,'Partenaire 8'!$B$37=E$6),'Partenaire 8'!$AF$96,0),0)+IFERROR(IF(AND('Partenaire 8'!$B$28&gt;=8,'Partenaire 8'!$B$38=E$6),'Partenaire 8'!$AJ$96,0),0)+IFERROR(IF(AND('Partenaire 8'!$B$28&gt;=9,'Partenaire 8'!$B$39=E$6),'Partenaire 8'!$AN$96,0),0)+IFERROR(IF(AND('Partenaire 8'!$B$28&gt;=10,'Partenaire 8'!$B$40=E$6),'Partenaire 8'!$AR$96,0),0)</f>
        <v>0</v>
      </c>
      <c r="G15" s="120">
        <f>IFERROR(IF(AND('Partenaire 8'!$B$28&gt;=1,'Partenaire 8'!$B$31=G$6),'Partenaire 8'!$G$96,0),0)+IFERROR(IF(AND('Partenaire 8'!$B$28&gt;=2,'Partenaire 8'!$B$32=G$6),'Partenaire 8'!$K$96,0),0)+IFERROR(IF(AND('Partenaire 8'!$B$28&gt;=3,'Partenaire 8'!$B$33=G$6),'Partenaire 8'!$O$96,0),0)+IFERROR(IF(AND('Partenaire 8'!$B$28&gt;=4,'Partenaire 8'!$B$34=G$6),'Partenaire 8'!$S$96,0),0)+IFERROR(IF(AND('Partenaire 8'!$B$28&gt;=5,'Partenaire 8'!$B$35=G$6),'Partenaire 8'!$W$96,0),0)+IFERROR(IF(AND('Partenaire 8'!$B$28&gt;=6,'Partenaire 8'!$B$36=G$6),'Partenaire 8'!$AA$96,0),0)+IFERROR(IF(AND('Partenaire 8'!$B$28&gt;=7,'Partenaire 8'!$B$37=G$6),'Partenaire 8'!$AE$96,0),0)+IFERROR(IF(AND('Partenaire 8'!$B$28&gt;=8,'Partenaire 8'!$B$38=G$6),'Partenaire 8'!$AI$96,0),0)+IFERROR(IF(AND('Partenaire 8'!$B$28&gt;=9,'Partenaire 8'!$B$39=G$6),'Partenaire 8'!$AM$96,0),0)+IFERROR(IF(AND('Partenaire 8'!$B$28&gt;=10,'Partenaire 8'!$B$40=G$6),'Partenaire 8'!$AQ$96,0),0)</f>
        <v>0</v>
      </c>
      <c r="H15" s="121">
        <f>IFERROR(IF(AND('Partenaire 8'!$B$28&gt;=1,'Partenaire 8'!$B$31=G$6),'Partenaire 8'!$H$96,0),0)+IFERROR(IF(AND('Partenaire 8'!$B$28&gt;=2,'Partenaire 8'!$B$32=G$6),'Partenaire 8'!$L$96,0),0)+IFERROR(IF(AND('Partenaire 8'!$B$28&gt;=3,'Partenaire 8'!$B$33=G$6),'Partenaire 8'!$P$96,0),0)+IFERROR(IF(AND('Partenaire 8'!$B$28&gt;=4,'Partenaire 8'!$B$34=G$6),'Partenaire 8'!$T$96,0),0)+IFERROR(IF(AND('Partenaire 8'!$B$28&gt;=5,'Partenaire 8'!$B$35=G$6),'Partenaire 8'!$X$96,0),0)+IFERROR(IF(AND('Partenaire 8'!$B$28&gt;=6,'Partenaire 8'!$B$36=G$6),'Partenaire 8'!$AB$96,0),0)+IFERROR(IF(AND('Partenaire 8'!$B$28&gt;=7,'Partenaire 8'!$B$37=G$6),'Partenaire 8'!$AF$96,0),0)+IFERROR(IF(AND('Partenaire 8'!$B$28&gt;=8,'Partenaire 8'!$B$38=G$6),'Partenaire 8'!$AJ$96,0),0)+IFERROR(IF(AND('Partenaire 8'!$B$28&gt;=9,'Partenaire 8'!$B$39=G$6),'Partenaire 8'!$AN$96,0),0)+IFERROR(IF(AND('Partenaire 8'!$B$28&gt;=10,'Partenaire 8'!$B$40=G$6),'Partenaire 8'!$AR$96,0),0)</f>
        <v>0</v>
      </c>
      <c r="I15" s="120">
        <f>IFERROR(IF(AND('Partenaire 8'!$B$28&gt;=1,'Partenaire 8'!$B$31=I$6),'Partenaire 8'!$G$96,0),0)+IFERROR(IF(AND('Partenaire 8'!$B$28&gt;=2,'Partenaire 8'!$B$32=I$6),'Partenaire 8'!$K$96,0),0)+IFERROR(IF(AND('Partenaire 8'!$B$28&gt;=3,'Partenaire 8'!$B$33=I$6),'Partenaire 8'!$O$96,0),0)+IFERROR(IF(AND('Partenaire 8'!$B$28&gt;=4,'Partenaire 8'!$B$34=I$6),'Partenaire 8'!$S$96,0),0)+IFERROR(IF(AND('Partenaire 8'!$B$28&gt;=5,'Partenaire 8'!$B$35=I$6),'Partenaire 8'!$W$96,0),0)+IFERROR(IF(AND('Partenaire 8'!$B$28&gt;=6,'Partenaire 8'!$B$36=I$6),'Partenaire 8'!$AA$96,0),0)+IFERROR(IF(AND('Partenaire 8'!$B$28&gt;=7,'Partenaire 8'!$B$37=I$6),'Partenaire 8'!$AE$96,0),0)+IFERROR(IF(AND('Partenaire 8'!$B$28&gt;=8,'Partenaire 8'!$B$38=I$6),'Partenaire 8'!$AI$96,0),0)+IFERROR(IF(AND('Partenaire 8'!$B$28&gt;=9,'Partenaire 8'!$B$39=I$6),'Partenaire 8'!$AM$96,0),0)+IFERROR(IF(AND('Partenaire 8'!$B$28&gt;=10,'Partenaire 8'!$B$40=I$6),'Partenaire 8'!$AQ$96,0),0)</f>
        <v>0</v>
      </c>
      <c r="J15" s="121">
        <f>IFERROR(IF(AND('Partenaire 8'!$B$28&gt;=1,'Partenaire 8'!$B$31=J$6),'Partenaire 8'!$H$96,0),0)+IFERROR(IF(AND('Partenaire 8'!$B$28&gt;=2,'Partenaire 8'!$B$32=J$6),'Partenaire 8'!$L$96,0),0)+IFERROR(IF(AND('Partenaire 8'!$B$28&gt;=3,'Partenaire 8'!$B$33=J$6),'Partenaire 8'!$P$96,0),0)+IFERROR(IF(AND('Partenaire 8'!$B$28&gt;=4,'Partenaire 8'!$B$34=J$6),'Partenaire 8'!$T$96,0),0)+IFERROR(IF(AND('Partenaire 8'!$B$28&gt;=5,'Partenaire 8'!$B$35=J$6),'Partenaire 8'!$X$96,0),0)+IFERROR(IF(AND('Partenaire 8'!$B$28&gt;=6,'Partenaire 8'!$B$36=J$6),'Partenaire 8'!$AB$96,0),0)+IFERROR(IF(AND('Partenaire 8'!$B$28&gt;=7,'Partenaire 8'!$B$37=J$6),'Partenaire 8'!$AF$96,0),0)+IFERROR(IF(AND('Partenaire 8'!$B$28&gt;=8,'Partenaire 8'!$B$38=J$6),'Partenaire 8'!$AJ$96,0),0)+IFERROR(IF(AND('Partenaire 8'!$B$28&gt;=9,'Partenaire 8'!$B$39=J$6),'Partenaire 8'!$AN$96,0),0)+IFERROR(IF(AND('Partenaire 8'!$B$28&gt;=10,'Partenaire 8'!$B$40=J$6),'Partenaire 8'!$AR$96,0),0)</f>
        <v>0</v>
      </c>
      <c r="K15" s="120">
        <f>IFERROR(IF(AND('Partenaire 8'!$B$28&gt;=1,'Partenaire 8'!$B$31=K$6),'Partenaire 8'!$G$96,0),0)+IFERROR(IF(AND('Partenaire 8'!$B$28&gt;=2,'Partenaire 8'!$B$32=K$6),'Partenaire 8'!$K$96,0),0)+IFERROR(IF(AND('Partenaire 8'!$B$28&gt;=3,'Partenaire 8'!$B$33=K$6),'Partenaire 8'!$O$96,0),0)+IFERROR(IF(AND('Partenaire 8'!$B$28&gt;=4,'Partenaire 8'!$B$34=K$6),'Partenaire 8'!$S$96,0),0)+IFERROR(IF(AND('Partenaire 8'!$B$28&gt;=5,'Partenaire 8'!$B$35=K$6),'Partenaire 8'!$W$96,0),0)+IFERROR(IF(AND('Partenaire 8'!$B$28&gt;=6,'Partenaire 8'!$B$36=K$6),'Partenaire 8'!$AA$96,0),0)+IFERROR(IF(AND('Partenaire 8'!$B$28&gt;=7,'Partenaire 8'!$B$37=K$6),'Partenaire 8'!$AE$96,0),0)+IFERROR(IF(AND('Partenaire 8'!$B$28&gt;=8,'Partenaire 8'!$B$38=K$6),'Partenaire 8'!$AI$96,0),0)+IFERROR(IF(AND('Partenaire 8'!$B$28&gt;=9,'Partenaire 8'!$B$39=K$6),'Partenaire 8'!$AM$96,0),0)+IFERROR(IF(AND('Partenaire 8'!$B$28&gt;=10,'Partenaire 8'!$B$40=K$6),'Partenaire 8'!$AQ$96,0),0)</f>
        <v>0</v>
      </c>
      <c r="L15" s="121">
        <f>IFERROR(IF(AND('Partenaire 8'!$B$28&gt;=1,'Partenaire 8'!$B$31=L$6),'Partenaire 8'!$H$96,0),0)+IFERROR(IF(AND('Partenaire 8'!$B$28&gt;=2,'Partenaire 8'!$B$32=L$6),'Partenaire 8'!$L$96,0),0)+IFERROR(IF(AND('Partenaire 8'!$B$28&gt;=3,'Partenaire 8'!$B$33=L$6),'Partenaire 8'!$P$96,0),0)+IFERROR(IF(AND('Partenaire 8'!$B$28&gt;=4,'Partenaire 8'!$B$34=L$6),'Partenaire 8'!$T$96,0),0)+IFERROR(IF(AND('Partenaire 8'!$B$28&gt;=5,'Partenaire 8'!$B$35=L$6),'Partenaire 8'!$X$96,0),0)+IFERROR(IF(AND('Partenaire 8'!$B$28&gt;=6,'Partenaire 8'!$B$36=L$6),'Partenaire 8'!$AB$96,0),0)+IFERROR(IF(AND('Partenaire 8'!$B$28&gt;=7,'Partenaire 8'!$B$37=L$6),'Partenaire 8'!$AF$96,0),0)+IFERROR(IF(AND('Partenaire 8'!$B$28&gt;=8,'Partenaire 8'!$B$38=L$6),'Partenaire 8'!$AJ$96,0),0)+IFERROR(IF(AND('Partenaire 8'!$B$28&gt;=9,'Partenaire 8'!$B$39=L$6),'Partenaire 8'!$AN$96,0),0)+IFERROR(IF(AND('Partenaire 8'!$B$28&gt;=10,'Partenaire 8'!$B$40=L$6),'Partenaire 8'!$AR$96,0),0)</f>
        <v>0</v>
      </c>
      <c r="M15" s="129">
        <f t="shared" si="2"/>
        <v>0</v>
      </c>
      <c r="N15" s="130">
        <f t="shared" si="3"/>
        <v>0</v>
      </c>
    </row>
    <row r="16" spans="1:43" x14ac:dyDescent="0.35">
      <c r="A16" s="125" t="s">
        <v>99</v>
      </c>
      <c r="B16" s="138">
        <f>IFERROR(VLOOKUP("Raison sociale :",'Partenaire 9'!A:F,2,FALSE),"")</f>
        <v>0</v>
      </c>
      <c r="C16" s="120">
        <f>IFERROR(IF(AND('Partenaire 9'!$B$28&gt;=1,'Partenaire 9'!$B$31=C$6),'Partenaire 9'!$G$96,0),0)+IFERROR(IF(AND('Partenaire 9'!$B$28&gt;=2,'Partenaire 9'!$B$32=C$6),'Partenaire 9'!$K$96,0),0)+IFERROR(IF(AND('Partenaire 9'!$B$28&gt;=3,'Partenaire 9'!$B$33=C$6),'Partenaire 9'!$O$96,0),0)+IFERROR(IF(AND('Partenaire 9'!$B$28&gt;=4,'Partenaire 9'!$B$34=C$6),'Partenaire 9'!$S$96,0),0)+IFERROR(IF(AND('Partenaire 9'!$B$28&gt;=5,'Partenaire 9'!$B$35=C$6),'Partenaire 9'!$W$96,0),0)+IFERROR(IF(AND('Partenaire 9'!$B$28&gt;=6,'Partenaire 9'!$B$36=C$6),'Partenaire 9'!$AA$96,0),0)+IFERROR(IF(AND('Partenaire 9'!$B$28&gt;=7,'Partenaire 9'!$B$37=C$6),'Partenaire 9'!$AE$96,0),0)+IFERROR(IF(AND('Partenaire 9'!$B$28&gt;=8,'Partenaire 9'!$B$38=C$6),'Partenaire 9'!$AI$96,0),0)+IFERROR(IF(AND('Partenaire 9'!$B$28&gt;=9,'Partenaire 9'!$B$39=C$6),'Partenaire 9'!$AM$96,0),0)+IFERROR(IF(AND('Partenaire 9'!$B$28&gt;=10,'Partenaire 9'!$B$40=C$6),'Partenaire 9'!$AQ$96,0),0)</f>
        <v>0</v>
      </c>
      <c r="D16" s="121">
        <f>IFERROR(IF(AND('Partenaire 9'!$B$28&gt;=1,'Partenaire 9'!$B$31=C$6),'Partenaire 9'!$H$96,0),0)+IFERROR(IF(AND('Partenaire 9'!$B$28&gt;=2,'Partenaire 9'!$B$32=C$6),'Partenaire 9'!$L$96,0),0)+IFERROR(IF(AND('Partenaire 9'!$B$28&gt;=3,'Partenaire 9'!$B$33=C$6),'Partenaire 9'!$P$96,0),0)+IFERROR(IF(AND('Partenaire 9'!$B$28&gt;=4,'Partenaire 9'!$B$34=C$6),'Partenaire 9'!$T$96,0),0)+IFERROR(IF(AND('Partenaire 9'!$B$28&gt;=5,'Partenaire 9'!$B$35=C$6),'Partenaire 9'!$X$96,0),0)+IFERROR(IF(AND('Partenaire 9'!$B$28&gt;=6,'Partenaire 9'!$B$36=C$6),'Partenaire 9'!$AB$96,0),0)+IFERROR(IF(AND('Partenaire 9'!$B$28&gt;=7,'Partenaire 9'!$B$37=C$6),'Partenaire 9'!$AF$96,0),0)+IFERROR(IF(AND('Partenaire 9'!$B$28&gt;=8,'Partenaire 9'!$B$38=C$6),'Partenaire 9'!$AJ$96,0),0)+IFERROR(IF(AND('Partenaire 9'!$B$28&gt;=9,'Partenaire 9'!$B$39=C$6),'Partenaire 9'!$AN$96,0),0)+IFERROR(IF(AND('Partenaire 9'!$B$28&gt;=10,'Partenaire 9'!$B$40=C$6),'Partenaire 9'!$AR$96,0),0)</f>
        <v>0</v>
      </c>
      <c r="E16" s="120">
        <f>IFERROR(IF(AND('Partenaire 9'!$B$28&gt;=1,'Partenaire 9'!$B$31=E$6),'Partenaire 9'!$G$96,0),0)+IFERROR(IF(AND('Partenaire 9'!$B$28&gt;=2,'Partenaire 9'!$B$32=E$6),'Partenaire 9'!$K$96,0),0)+IFERROR(IF(AND('Partenaire 9'!$B$28&gt;=3,'Partenaire 9'!$B$33=E$6),'Partenaire 9'!$O$96,0),0)+IFERROR(IF(AND('Partenaire 9'!$B$28&gt;=4,'Partenaire 9'!$B$34=E$6),'Partenaire 9'!$S$96,0),0)+IFERROR(IF(AND('Partenaire 9'!$B$28&gt;=5,'Partenaire 9'!$B$35=E$6),'Partenaire 9'!$W$96,0),0)+IFERROR(IF(AND('Partenaire 9'!$B$28&gt;=6,'Partenaire 9'!$B$36=E$6),'Partenaire 9'!$AA$96,0),0)+IFERROR(IF(AND('Partenaire 9'!$B$28&gt;=7,'Partenaire 9'!$B$37=E$6),'Partenaire 9'!$AE$96,0),0)+IFERROR(IF(AND('Partenaire 9'!$B$28&gt;=8,'Partenaire 9'!$B$38=E$6),'Partenaire 9'!$AI$96,0),0)+IFERROR(IF(AND('Partenaire 9'!$B$28&gt;=9,'Partenaire 9'!$B$39=E$6),'Partenaire 9'!$AM$96,0),0)+IFERROR(IF(AND('Partenaire 9'!$B$28&gt;=10,'Partenaire 9'!$B$40=E$6),'Partenaire 9'!$AQ$96,0),0)</f>
        <v>0</v>
      </c>
      <c r="F16" s="121">
        <f>IFERROR(IF(AND('Partenaire 9'!$B$28&gt;=1,'Partenaire 9'!$B$31=E$6),'Partenaire 9'!$H$96,0),0)+IFERROR(IF(AND('Partenaire 9'!$B$28&gt;=2,'Partenaire 9'!$B$32=E$6),'Partenaire 9'!$L$96,0),0)+IFERROR(IF(AND('Partenaire 9'!$B$28&gt;=3,'Partenaire 9'!$B$33=E$6),'Partenaire 9'!$P$96,0),0)+IFERROR(IF(AND('Partenaire 9'!$B$28&gt;=4,'Partenaire 9'!$B$34=E$6),'Partenaire 9'!$T$96,0),0)+IFERROR(IF(AND('Partenaire 9'!$B$28&gt;=5,'Partenaire 9'!$B$35=E$6),'Partenaire 9'!$X$96,0),0)+IFERROR(IF(AND('Partenaire 9'!$B$28&gt;=6,'Partenaire 9'!$B$36=E$6),'Partenaire 9'!$AB$96,0),0)+IFERROR(IF(AND('Partenaire 9'!$B$28&gt;=7,'Partenaire 9'!$B$37=E$6),'Partenaire 9'!$AF$96,0),0)+IFERROR(IF(AND('Partenaire 9'!$B$28&gt;=8,'Partenaire 9'!$B$38=E$6),'Partenaire 9'!$AJ$96,0),0)+IFERROR(IF(AND('Partenaire 9'!$B$28&gt;=9,'Partenaire 9'!$B$39=E$6),'Partenaire 9'!$AN$96,0),0)+IFERROR(IF(AND('Partenaire 9'!$B$28&gt;=10,'Partenaire 9'!$B$40=E$6),'Partenaire 9'!$AR$96,0),0)</f>
        <v>0</v>
      </c>
      <c r="G16" s="120">
        <f>IFERROR(IF(AND('Partenaire 9'!$B$28&gt;=1,'Partenaire 9'!$B$31=G$6),'Partenaire 9'!$G$96,0),0)+IFERROR(IF(AND('Partenaire 9'!$B$28&gt;=2,'Partenaire 9'!$B$32=G$6),'Partenaire 9'!$K$96,0),0)+IFERROR(IF(AND('Partenaire 9'!$B$28&gt;=3,'Partenaire 9'!$B$33=G$6),'Partenaire 9'!$O$96,0),0)+IFERROR(IF(AND('Partenaire 9'!$B$28&gt;=4,'Partenaire 9'!$B$34=G$6),'Partenaire 9'!$S$96,0),0)+IFERROR(IF(AND('Partenaire 9'!$B$28&gt;=5,'Partenaire 9'!$B$35=G$6),'Partenaire 9'!$W$96,0),0)+IFERROR(IF(AND('Partenaire 9'!$B$28&gt;=6,'Partenaire 9'!$B$36=G$6),'Partenaire 9'!$AA$96,0),0)+IFERROR(IF(AND('Partenaire 9'!$B$28&gt;=7,'Partenaire 9'!$B$37=G$6),'Partenaire 9'!$AE$96,0),0)+IFERROR(IF(AND('Partenaire 9'!$B$28&gt;=8,'Partenaire 9'!$B$38=G$6),'Partenaire 9'!$AI$96,0),0)+IFERROR(IF(AND('Partenaire 9'!$B$28&gt;=9,'Partenaire 9'!$B$39=G$6),'Partenaire 9'!$AM$96,0),0)+IFERROR(IF(AND('Partenaire 9'!$B$28&gt;=10,'Partenaire 9'!$B$40=G$6),'Partenaire 9'!$AQ$96,0),0)</f>
        <v>0</v>
      </c>
      <c r="H16" s="121">
        <f>IFERROR(IF(AND('Partenaire 9'!$B$28&gt;=1,'Partenaire 9'!$B$31=G$6),'Partenaire 9'!$H$96,0),0)+IFERROR(IF(AND('Partenaire 9'!$B$28&gt;=2,'Partenaire 9'!$B$32=G$6),'Partenaire 9'!$L$96,0),0)+IFERROR(IF(AND('Partenaire 9'!$B$28&gt;=3,'Partenaire 9'!$B$33=G$6),'Partenaire 9'!$P$96,0),0)+IFERROR(IF(AND('Partenaire 9'!$B$28&gt;=4,'Partenaire 9'!$B$34=G$6),'Partenaire 9'!$T$96,0),0)+IFERROR(IF(AND('Partenaire 9'!$B$28&gt;=5,'Partenaire 9'!$B$35=G$6),'Partenaire 9'!$X$96,0),0)+IFERROR(IF(AND('Partenaire 9'!$B$28&gt;=6,'Partenaire 9'!$B$36=G$6),'Partenaire 9'!$AB$96,0),0)+IFERROR(IF(AND('Partenaire 9'!$B$28&gt;=7,'Partenaire 9'!$B$37=G$6),'Partenaire 9'!$AF$96,0),0)+IFERROR(IF(AND('Partenaire 9'!$B$28&gt;=8,'Partenaire 9'!$B$38=G$6),'Partenaire 9'!$AJ$96,0),0)+IFERROR(IF(AND('Partenaire 9'!$B$28&gt;=9,'Partenaire 9'!$B$39=G$6),'Partenaire 9'!$AN$96,0),0)+IFERROR(IF(AND('Partenaire 9'!$B$28&gt;=10,'Partenaire 9'!$B$40=G$6),'Partenaire 9'!$AR$96,0),0)</f>
        <v>0</v>
      </c>
      <c r="I16" s="120">
        <f>IFERROR(IF(AND('Partenaire 9'!$B$28&gt;=1,'Partenaire 9'!$B$31=I$6),'Partenaire 9'!$G$96,0),0)+IFERROR(IF(AND('Partenaire 9'!$B$28&gt;=2,'Partenaire 9'!$B$32=I$6),'Partenaire 9'!$K$96,0),0)+IFERROR(IF(AND('Partenaire 9'!$B$28&gt;=3,'Partenaire 9'!$B$33=I$6),'Partenaire 9'!$O$96,0),0)+IFERROR(IF(AND('Partenaire 9'!$B$28&gt;=4,'Partenaire 9'!$B$34=I$6),'Partenaire 9'!$S$96,0),0)+IFERROR(IF(AND('Partenaire 9'!$B$28&gt;=5,'Partenaire 9'!$B$35=I$6),'Partenaire 9'!$W$96,0),0)+IFERROR(IF(AND('Partenaire 9'!$B$28&gt;=6,'Partenaire 9'!$B$36=I$6),'Partenaire 9'!$AA$96,0),0)+IFERROR(IF(AND('Partenaire 9'!$B$28&gt;=7,'Partenaire 9'!$B$37=I$6),'Partenaire 9'!$AE$96,0),0)+IFERROR(IF(AND('Partenaire 9'!$B$28&gt;=8,'Partenaire 9'!$B$38=I$6),'Partenaire 9'!$AI$96,0),0)+IFERROR(IF(AND('Partenaire 9'!$B$28&gt;=9,'Partenaire 9'!$B$39=I$6),'Partenaire 9'!$AM$96,0),0)+IFERROR(IF(AND('Partenaire 9'!$B$28&gt;=10,'Partenaire 9'!$B$40=I$6),'Partenaire 9'!$AQ$96,0),0)</f>
        <v>0</v>
      </c>
      <c r="J16" s="121">
        <f>IFERROR(IF(AND('Partenaire 9'!$B$28&gt;=1,'Partenaire 9'!$B$31=J$6),'Partenaire 9'!$H$96,0),0)+IFERROR(IF(AND('Partenaire 9'!$B$28&gt;=2,'Partenaire 9'!$B$32=J$6),'Partenaire 9'!$L$96,0),0)+IFERROR(IF(AND('Partenaire 9'!$B$28&gt;=3,'Partenaire 9'!$B$33=J$6),'Partenaire 9'!$P$96,0),0)+IFERROR(IF(AND('Partenaire 9'!$B$28&gt;=4,'Partenaire 9'!$B$34=J$6),'Partenaire 9'!$T$96,0),0)+IFERROR(IF(AND('Partenaire 9'!$B$28&gt;=5,'Partenaire 9'!$B$35=J$6),'Partenaire 9'!$X$96,0),0)+IFERROR(IF(AND('Partenaire 9'!$B$28&gt;=6,'Partenaire 9'!$B$36=J$6),'Partenaire 9'!$AB$96,0),0)+IFERROR(IF(AND('Partenaire 9'!$B$28&gt;=7,'Partenaire 9'!$B$37=J$6),'Partenaire 9'!$AF$96,0),0)+IFERROR(IF(AND('Partenaire 9'!$B$28&gt;=8,'Partenaire 9'!$B$38=J$6),'Partenaire 9'!$AJ$96,0),0)+IFERROR(IF(AND('Partenaire 9'!$B$28&gt;=9,'Partenaire 9'!$B$39=J$6),'Partenaire 9'!$AN$96,0),0)+IFERROR(IF(AND('Partenaire 9'!$B$28&gt;=10,'Partenaire 9'!$B$40=J$6),'Partenaire 9'!$AR$96,0),0)</f>
        <v>0</v>
      </c>
      <c r="K16" s="120">
        <f>IFERROR(IF(AND('Partenaire 9'!$B$28&gt;=1,'Partenaire 9'!$B$31=K$6),'Partenaire 9'!$G$96,0),0)+IFERROR(IF(AND('Partenaire 9'!$B$28&gt;=2,'Partenaire 9'!$B$32=K$6),'Partenaire 9'!$K$96,0),0)+IFERROR(IF(AND('Partenaire 9'!$B$28&gt;=3,'Partenaire 9'!$B$33=K$6),'Partenaire 9'!$O$96,0),0)+IFERROR(IF(AND('Partenaire 9'!$B$28&gt;=4,'Partenaire 9'!$B$34=K$6),'Partenaire 9'!$S$96,0),0)+IFERROR(IF(AND('Partenaire 9'!$B$28&gt;=5,'Partenaire 9'!$B$35=K$6),'Partenaire 9'!$W$96,0),0)+IFERROR(IF(AND('Partenaire 9'!$B$28&gt;=6,'Partenaire 9'!$B$36=K$6),'Partenaire 9'!$AA$96,0),0)+IFERROR(IF(AND('Partenaire 9'!$B$28&gt;=7,'Partenaire 9'!$B$37=K$6),'Partenaire 9'!$AE$96,0),0)+IFERROR(IF(AND('Partenaire 9'!$B$28&gt;=8,'Partenaire 9'!$B$38=K$6),'Partenaire 9'!$AI$96,0),0)+IFERROR(IF(AND('Partenaire 9'!$B$28&gt;=9,'Partenaire 9'!$B$39=K$6),'Partenaire 9'!$AM$96,0),0)+IFERROR(IF(AND('Partenaire 9'!$B$28&gt;=10,'Partenaire 9'!$B$40=K$6),'Partenaire 9'!$AQ$96,0),0)</f>
        <v>0</v>
      </c>
      <c r="L16" s="121">
        <f>IFERROR(IF(AND('Partenaire 9'!$B$28&gt;=1,'Partenaire 9'!$B$31=L$6),'Partenaire 9'!$H$96,0),0)+IFERROR(IF(AND('Partenaire 9'!$B$28&gt;=2,'Partenaire 9'!$B$32=L$6),'Partenaire 9'!$L$96,0),0)+IFERROR(IF(AND('Partenaire 9'!$B$28&gt;=3,'Partenaire 9'!$B$33=L$6),'Partenaire 9'!$P$96,0),0)+IFERROR(IF(AND('Partenaire 9'!$B$28&gt;=4,'Partenaire 9'!$B$34=L$6),'Partenaire 9'!$T$96,0),0)+IFERROR(IF(AND('Partenaire 9'!$B$28&gt;=5,'Partenaire 9'!$B$35=L$6),'Partenaire 9'!$X$96,0),0)+IFERROR(IF(AND('Partenaire 9'!$B$28&gt;=6,'Partenaire 9'!$B$36=L$6),'Partenaire 9'!$AB$96,0),0)+IFERROR(IF(AND('Partenaire 9'!$B$28&gt;=7,'Partenaire 9'!$B$37=L$6),'Partenaire 9'!$AF$96,0),0)+IFERROR(IF(AND('Partenaire 9'!$B$28&gt;=8,'Partenaire 9'!$B$38=L$6),'Partenaire 9'!$AJ$96,0),0)+IFERROR(IF(AND('Partenaire 9'!$B$28&gt;=9,'Partenaire 9'!$B$39=L$6),'Partenaire 9'!$AN$96,0),0)+IFERROR(IF(AND('Partenaire 9'!$B$28&gt;=10,'Partenaire 9'!$B$40=L$6),'Partenaire 9'!$AR$96,0),0)</f>
        <v>0</v>
      </c>
      <c r="M16" s="129">
        <f t="shared" si="2"/>
        <v>0</v>
      </c>
      <c r="N16" s="130">
        <f t="shared" si="3"/>
        <v>0</v>
      </c>
    </row>
    <row r="17" spans="1:43" x14ac:dyDescent="0.35">
      <c r="A17" s="126" t="s">
        <v>100</v>
      </c>
      <c r="B17" s="139">
        <f>IFERROR(VLOOKUP("Raison sociale :",'Partenaire 10'!A:F,2,FALSE),"")</f>
        <v>0</v>
      </c>
      <c r="C17" s="122">
        <f>IFERROR(IF(AND('Partenaire 10'!$B$28&gt;=1,'Partenaire 10'!$B$31=C$6),'Partenaire 10'!$G$96,0),0)+IFERROR(IF(AND('Partenaire 10'!$B$28&gt;=2,'Partenaire 10'!$B$32=C$6),'Partenaire 10'!$K$96,0),0)+IFERROR(IF(AND('Partenaire 10'!$B$28&gt;=3,'Partenaire 10'!$B$33=C$6),'Partenaire 10'!$O$96,0),0)+IFERROR(IF(AND('Partenaire 10'!$B$28&gt;=4,'Partenaire 10'!$B$34=C$6),'Partenaire 10'!$S$96,0),0)+IFERROR(IF(AND('Partenaire 10'!$B$28&gt;=5,'Partenaire 10'!$B$35=C$6),'Partenaire 10'!$W$96,0),0)+IFERROR(IF(AND('Partenaire 10'!$B$28&gt;=6,'Partenaire 10'!$B$36=C$6),'Partenaire 10'!$AA$96,0),0)+IFERROR(IF(AND('Partenaire 10'!$B$28&gt;=7,'Partenaire 10'!$B$37=C$6),'Partenaire 10'!$AE$96,0),0)+IFERROR(IF(AND('Partenaire 10'!$B$28&gt;=8,'Partenaire 10'!$B$38=C$6),'Partenaire 10'!$AI$96,0),0)+IFERROR(IF(AND('Partenaire 10'!$B$28&gt;=9,'Partenaire 10'!$B$39=C$6),'Partenaire 10'!$AM$96,0),0)+IFERROR(IF(AND('Partenaire 10'!$B$28&gt;=10,'Partenaire 10'!$B$40=C$6),'Partenaire 10'!$AQ$96,0),0)</f>
        <v>0</v>
      </c>
      <c r="D17" s="123">
        <f>IFERROR(IF(AND('Partenaire 10'!$B$28&gt;=1,'Partenaire 10'!$B$31=C$6),'Partenaire 10'!$H$96,0),0)+IFERROR(IF(AND('Partenaire 10'!$B$28&gt;=2,'Partenaire 10'!$B$32=C$6),'Partenaire 10'!$L$96,0),0)+IFERROR(IF(AND('Partenaire 10'!$B$28&gt;=3,'Partenaire 10'!$B$33=C$6),'Partenaire 10'!$P$96,0),0)+IFERROR(IF(AND('Partenaire 10'!$B$28&gt;=4,'Partenaire 10'!$B$34=C$6),'Partenaire 10'!$T$96,0),0)+IFERROR(IF(AND('Partenaire 10'!$B$28&gt;=5,'Partenaire 10'!$B$35=C$6),'Partenaire 10'!$X$96,0),0)+IFERROR(IF(AND('Partenaire 10'!$B$28&gt;=6,'Partenaire 10'!$B$36=C$6),'Partenaire 10'!$AB$96,0),0)+IFERROR(IF(AND('Partenaire 10'!$B$28&gt;=7,'Partenaire 10'!$B$37=C$6),'Partenaire 10'!$AF$96,0),0)+IFERROR(IF(AND('Partenaire 10'!$B$28&gt;=8,'Partenaire 10'!$B$38=C$6),'Partenaire 10'!$AJ$96,0),0)+IFERROR(IF(AND('Partenaire 10'!$B$28&gt;=9,'Partenaire 10'!$B$39=C$6),'Partenaire 10'!$AN$96,0),0)+IFERROR(IF(AND('Partenaire 10'!$B$28&gt;=10,'Partenaire 10'!$B$40=C$6),'Partenaire 10'!$AR$96,0),0)</f>
        <v>0</v>
      </c>
      <c r="E17" s="122">
        <f>IFERROR(IF(AND('Partenaire 10'!$B$28&gt;=1,'Partenaire 10'!$B$31=E$6),'Partenaire 10'!$G$96,0),0)+IFERROR(IF(AND('Partenaire 10'!$B$28&gt;=2,'Partenaire 10'!$B$32=E$6),'Partenaire 10'!$K$96,0),0)+IFERROR(IF(AND('Partenaire 10'!$B$28&gt;=3,'Partenaire 10'!$B$33=E$6),'Partenaire 10'!$O$96,0),0)+IFERROR(IF(AND('Partenaire 10'!$B$28&gt;=4,'Partenaire 10'!$B$34=E$6),'Partenaire 10'!$S$96,0),0)+IFERROR(IF(AND('Partenaire 10'!$B$28&gt;=5,'Partenaire 10'!$B$35=E$6),'Partenaire 10'!$W$96,0),0)+IFERROR(IF(AND('Partenaire 10'!$B$28&gt;=6,'Partenaire 10'!$B$36=E$6),'Partenaire 10'!$AA$96,0),0)+IFERROR(IF(AND('Partenaire 10'!$B$28&gt;=7,'Partenaire 10'!$B$37=E$6),'Partenaire 10'!$AE$96,0),0)+IFERROR(IF(AND('Partenaire 10'!$B$28&gt;=8,'Partenaire 10'!$B$38=E$6),'Partenaire 10'!$AI$96,0),0)+IFERROR(IF(AND('Partenaire 10'!$B$28&gt;=9,'Partenaire 10'!$B$39=E$6),'Partenaire 10'!$AM$96,0),0)+IFERROR(IF(AND('Partenaire 10'!$B$28&gt;=10,'Partenaire 10'!$B$40=E$6),'Partenaire 10'!$AQ$96,0),0)</f>
        <v>0</v>
      </c>
      <c r="F17" s="123">
        <f>IFERROR(IF(AND('Partenaire 10'!$B$28&gt;=1,'Partenaire 10'!$B$31=E$6),'Partenaire 10'!$H$96,0),0)+IFERROR(IF(AND('Partenaire 10'!$B$28&gt;=2,'Partenaire 10'!$B$32=E$6),'Partenaire 10'!$L$96,0),0)+IFERROR(IF(AND('Partenaire 10'!$B$28&gt;=3,'Partenaire 10'!$B$33=E$6),'Partenaire 10'!$P$96,0),0)+IFERROR(IF(AND('Partenaire 10'!$B$28&gt;=4,'Partenaire 10'!$B$34=E$6),'Partenaire 10'!$T$96,0),0)+IFERROR(IF(AND('Partenaire 10'!$B$28&gt;=5,'Partenaire 10'!$B$35=E$6),'Partenaire 10'!$X$96,0),0)+IFERROR(IF(AND('Partenaire 10'!$B$28&gt;=6,'Partenaire 10'!$B$36=E$6),'Partenaire 10'!$AB$96,0),0)+IFERROR(IF(AND('Partenaire 10'!$B$28&gt;=7,'Partenaire 10'!$B$37=E$6),'Partenaire 10'!$AF$96,0),0)+IFERROR(IF(AND('Partenaire 10'!$B$28&gt;=8,'Partenaire 10'!$B$38=E$6),'Partenaire 10'!$AJ$96,0),0)+IFERROR(IF(AND('Partenaire 10'!$B$28&gt;=9,'Partenaire 10'!$B$39=E$6),'Partenaire 10'!$AN$96,0),0)+IFERROR(IF(AND('Partenaire 10'!$B$28&gt;=10,'Partenaire 10'!$B$40=E$6),'Partenaire 10'!$AR$96,0),0)</f>
        <v>0</v>
      </c>
      <c r="G17" s="122">
        <f>IFERROR(IF(AND('Partenaire 10'!$B$28&gt;=1,'Partenaire 10'!$B$31=G$6),'Partenaire 10'!$G$96,0),0)+IFERROR(IF(AND('Partenaire 10'!$B$28&gt;=2,'Partenaire 10'!$B$32=G$6),'Partenaire 10'!$K$96,0),0)+IFERROR(IF(AND('Partenaire 10'!$B$28&gt;=3,'Partenaire 10'!$B$33=G$6),'Partenaire 10'!$O$96,0),0)+IFERROR(IF(AND('Partenaire 10'!$B$28&gt;=4,'Partenaire 10'!$B$34=G$6),'Partenaire 10'!$S$96,0),0)+IFERROR(IF(AND('Partenaire 10'!$B$28&gt;=5,'Partenaire 10'!$B$35=G$6),'Partenaire 10'!$W$96,0),0)+IFERROR(IF(AND('Partenaire 10'!$B$28&gt;=6,'Partenaire 10'!$B$36=G$6),'Partenaire 10'!$AA$96,0),0)+IFERROR(IF(AND('Partenaire 10'!$B$28&gt;=7,'Partenaire 10'!$B$37=G$6),'Partenaire 10'!$AE$96,0),0)+IFERROR(IF(AND('Partenaire 10'!$B$28&gt;=8,'Partenaire 10'!$B$38=G$6),'Partenaire 10'!$AI$96,0),0)+IFERROR(IF(AND('Partenaire 10'!$B$28&gt;=9,'Partenaire 10'!$B$39=G$6),'Partenaire 10'!$AM$96,0),0)+IFERROR(IF(AND('Partenaire 10'!$B$28&gt;=10,'Partenaire 10'!$B$40=G$6),'Partenaire 10'!$AQ$96,0),0)</f>
        <v>0</v>
      </c>
      <c r="H17" s="123">
        <f>IFERROR(IF(AND('Partenaire 10'!$B$28&gt;=1,'Partenaire 10'!$B$31=G$6),'Partenaire 10'!$H$96,0),0)+IFERROR(IF(AND('Partenaire 10'!$B$28&gt;=2,'Partenaire 10'!$B$32=G$6),'Partenaire 10'!$L$96,0),0)+IFERROR(IF(AND('Partenaire 10'!$B$28&gt;=3,'Partenaire 10'!$B$33=G$6),'Partenaire 10'!$P$96,0),0)+IFERROR(IF(AND('Partenaire 10'!$B$28&gt;=4,'Partenaire 10'!$B$34=G$6),'Partenaire 10'!$T$96,0),0)+IFERROR(IF(AND('Partenaire 10'!$B$28&gt;=5,'Partenaire 10'!$B$35=G$6),'Partenaire 10'!$X$96,0),0)+IFERROR(IF(AND('Partenaire 10'!$B$28&gt;=6,'Partenaire 10'!$B$36=G$6),'Partenaire 10'!$AB$96,0),0)+IFERROR(IF(AND('Partenaire 10'!$B$28&gt;=7,'Partenaire 10'!$B$37=G$6),'Partenaire 10'!$AF$96,0),0)+IFERROR(IF(AND('Partenaire 10'!$B$28&gt;=8,'Partenaire 10'!$B$38=G$6),'Partenaire 10'!$AJ$96,0),0)+IFERROR(IF(AND('Partenaire 10'!$B$28&gt;=9,'Partenaire 10'!$B$39=G$6),'Partenaire 10'!$AN$96,0),0)+IFERROR(IF(AND('Partenaire 10'!$B$28&gt;=10,'Partenaire 10'!$B$40=G$6),'Partenaire 10'!$AR$96,0),0)</f>
        <v>0</v>
      </c>
      <c r="I17" s="122">
        <f>IFERROR(IF(AND('Partenaire 10'!$B$28&gt;=1,'Partenaire 10'!$B$31=I$6),'Partenaire 10'!$G$96,0),0)+IFERROR(IF(AND('Partenaire 10'!$B$28&gt;=2,'Partenaire 10'!$B$32=I$6),'Partenaire 10'!$K$96,0),0)+IFERROR(IF(AND('Partenaire 10'!$B$28&gt;=3,'Partenaire 10'!$B$33=I$6),'Partenaire 10'!$O$96,0),0)+IFERROR(IF(AND('Partenaire 10'!$B$28&gt;=4,'Partenaire 10'!$B$34=I$6),'Partenaire 10'!$S$96,0),0)+IFERROR(IF(AND('Partenaire 10'!$B$28&gt;=5,'Partenaire 10'!$B$35=I$6),'Partenaire 10'!$W$96,0),0)+IFERROR(IF(AND('Partenaire 10'!$B$28&gt;=6,'Partenaire 10'!$B$36=I$6),'Partenaire 10'!$AA$96,0),0)+IFERROR(IF(AND('Partenaire 10'!$B$28&gt;=7,'Partenaire 10'!$B$37=I$6),'Partenaire 10'!$AE$96,0),0)+IFERROR(IF(AND('Partenaire 10'!$B$28&gt;=8,'Partenaire 10'!$B$38=I$6),'Partenaire 10'!$AI$96,0),0)+IFERROR(IF(AND('Partenaire 10'!$B$28&gt;=9,'Partenaire 10'!$B$39=I$6),'Partenaire 10'!$AM$96,0),0)+IFERROR(IF(AND('Partenaire 10'!$B$28&gt;=10,'Partenaire 10'!$B$40=I$6),'Partenaire 10'!$AQ$96,0),0)</f>
        <v>0</v>
      </c>
      <c r="J17" s="123">
        <f>IFERROR(IF(AND('Partenaire 10'!$B$28&gt;=1,'Partenaire 10'!$B$31=J$6),'Partenaire 10'!$H$96,0),0)+IFERROR(IF(AND('Partenaire 10'!$B$28&gt;=2,'Partenaire 10'!$B$32=J$6),'Partenaire 10'!$L$96,0),0)+IFERROR(IF(AND('Partenaire 10'!$B$28&gt;=3,'Partenaire 10'!$B$33=J$6),'Partenaire 10'!$P$96,0),0)+IFERROR(IF(AND('Partenaire 10'!$B$28&gt;=4,'Partenaire 10'!$B$34=J$6),'Partenaire 10'!$T$96,0),0)+IFERROR(IF(AND('Partenaire 10'!$B$28&gt;=5,'Partenaire 10'!$B$35=J$6),'Partenaire 10'!$X$96,0),0)+IFERROR(IF(AND('Partenaire 10'!$B$28&gt;=6,'Partenaire 10'!$B$36=J$6),'Partenaire 10'!$AB$96,0),0)+IFERROR(IF(AND('Partenaire 10'!$B$28&gt;=7,'Partenaire 10'!$B$37=J$6),'Partenaire 10'!$AF$96,0),0)+IFERROR(IF(AND('Partenaire 10'!$B$28&gt;=8,'Partenaire 10'!$B$38=J$6),'Partenaire 10'!$AJ$96,0),0)+IFERROR(IF(AND('Partenaire 10'!$B$28&gt;=9,'Partenaire 10'!$B$39=J$6),'Partenaire 10'!$AN$96,0),0)+IFERROR(IF(AND('Partenaire 10'!$B$28&gt;=10,'Partenaire 10'!$B$40=J$6),'Partenaire 10'!$AR$96,0),0)</f>
        <v>0</v>
      </c>
      <c r="K17" s="122">
        <f>IFERROR(IF(AND('Partenaire 10'!$B$28&gt;=1,'Partenaire 10'!$B$31=K$6),'Partenaire 10'!$G$96,0),0)+IFERROR(IF(AND('Partenaire 10'!$B$28&gt;=2,'Partenaire 10'!$B$32=K$6),'Partenaire 10'!$K$96,0),0)+IFERROR(IF(AND('Partenaire 10'!$B$28&gt;=3,'Partenaire 10'!$B$33=K$6),'Partenaire 10'!$O$96,0),0)+IFERROR(IF(AND('Partenaire 10'!$B$28&gt;=4,'Partenaire 10'!$B$34=K$6),'Partenaire 10'!$S$96,0),0)+IFERROR(IF(AND('Partenaire 10'!$B$28&gt;=5,'Partenaire 10'!$B$35=K$6),'Partenaire 10'!$W$96,0),0)+IFERROR(IF(AND('Partenaire 10'!$B$28&gt;=6,'Partenaire 10'!$B$36=K$6),'Partenaire 10'!$AA$96,0),0)+IFERROR(IF(AND('Partenaire 10'!$B$28&gt;=7,'Partenaire 10'!$B$37=K$6),'Partenaire 10'!$AE$96,0),0)+IFERROR(IF(AND('Partenaire 10'!$B$28&gt;=8,'Partenaire 10'!$B$38=K$6),'Partenaire 10'!$AI$96,0),0)+IFERROR(IF(AND('Partenaire 10'!$B$28&gt;=9,'Partenaire 10'!$B$39=K$6),'Partenaire 10'!$AM$96,0),0)+IFERROR(IF(AND('Partenaire 10'!$B$28&gt;=10,'Partenaire 10'!$B$40=K$6),'Partenaire 10'!$AQ$96,0),0)</f>
        <v>0</v>
      </c>
      <c r="L17" s="123">
        <f>IFERROR(IF(AND('Partenaire 10'!$B$28&gt;=1,'Partenaire 10'!$B$31=L$6),'Partenaire 10'!$H$96,0),0)+IFERROR(IF(AND('Partenaire 10'!$B$28&gt;=2,'Partenaire 10'!$B$32=L$6),'Partenaire 10'!$L$96,0),0)+IFERROR(IF(AND('Partenaire 10'!$B$28&gt;=3,'Partenaire 10'!$B$33=L$6),'Partenaire 10'!$P$96,0),0)+IFERROR(IF(AND('Partenaire 10'!$B$28&gt;=4,'Partenaire 10'!$B$34=L$6),'Partenaire 10'!$T$96,0),0)+IFERROR(IF(AND('Partenaire 10'!$B$28&gt;=5,'Partenaire 10'!$B$35=L$6),'Partenaire 10'!$X$96,0),0)+IFERROR(IF(AND('Partenaire 10'!$B$28&gt;=6,'Partenaire 10'!$B$36=L$6),'Partenaire 10'!$AB$96,0),0)+IFERROR(IF(AND('Partenaire 10'!$B$28&gt;=7,'Partenaire 10'!$B$37=L$6),'Partenaire 10'!$AF$96,0),0)+IFERROR(IF(AND('Partenaire 10'!$B$28&gt;=8,'Partenaire 10'!$B$38=L$6),'Partenaire 10'!$AJ$96,0),0)+IFERROR(IF(AND('Partenaire 10'!$B$28&gt;=9,'Partenaire 10'!$B$39=L$6),'Partenaire 10'!$AN$96,0),0)+IFERROR(IF(AND('Partenaire 10'!$B$28&gt;=10,'Partenaire 10'!$B$40=L$6),'Partenaire 10'!$AR$96,0),0)</f>
        <v>0</v>
      </c>
      <c r="M17" s="131">
        <f t="shared" si="2"/>
        <v>0</v>
      </c>
      <c r="N17" s="132">
        <f t="shared" si="3"/>
        <v>0</v>
      </c>
    </row>
    <row r="18" spans="1:43" x14ac:dyDescent="0.35">
      <c r="A18" s="133" t="s">
        <v>101</v>
      </c>
      <c r="B18" s="140"/>
      <c r="C18" s="134">
        <f>SUM(C8:C17)</f>
        <v>0</v>
      </c>
      <c r="D18" s="135">
        <f t="shared" ref="D18:N18" si="4">SUM(D8:D17)</f>
        <v>0</v>
      </c>
      <c r="E18" s="134">
        <f t="shared" si="4"/>
        <v>0</v>
      </c>
      <c r="F18" s="135">
        <f t="shared" si="4"/>
        <v>0</v>
      </c>
      <c r="G18" s="134">
        <f t="shared" si="4"/>
        <v>0</v>
      </c>
      <c r="H18" s="135">
        <f t="shared" si="4"/>
        <v>0</v>
      </c>
      <c r="I18" s="134">
        <f t="shared" si="4"/>
        <v>0</v>
      </c>
      <c r="J18" s="135">
        <f t="shared" si="4"/>
        <v>0</v>
      </c>
      <c r="K18" s="134">
        <f t="shared" si="4"/>
        <v>0</v>
      </c>
      <c r="L18" s="135">
        <f t="shared" si="4"/>
        <v>0</v>
      </c>
      <c r="M18" s="134">
        <f t="shared" si="4"/>
        <v>0</v>
      </c>
      <c r="N18" s="135">
        <f t="shared" si="4"/>
        <v>0</v>
      </c>
    </row>
    <row r="20" spans="1:43" s="3" customFormat="1" ht="28" customHeight="1" x14ac:dyDescent="0.35">
      <c r="A20" s="6" t="s">
        <v>113</v>
      </c>
      <c r="B20" s="6"/>
      <c r="C20" s="6"/>
      <c r="D20" s="6"/>
      <c r="E20" s="6"/>
      <c r="F20" s="6"/>
      <c r="G20" s="6"/>
      <c r="H20" s="6"/>
      <c r="I20" s="6"/>
      <c r="J20" s="6"/>
      <c r="K20" s="6"/>
      <c r="L20" s="6"/>
      <c r="M20" s="6"/>
      <c r="N20" s="6"/>
    </row>
    <row r="21" spans="1:43" s="1" customFormat="1" ht="7.5" customHeight="1" x14ac:dyDescent="0.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row>
    <row r="22" spans="1:43" ht="36" customHeight="1" x14ac:dyDescent="0.35">
      <c r="A22" s="247" t="s">
        <v>87</v>
      </c>
      <c r="B22" s="247" t="s">
        <v>112</v>
      </c>
      <c r="C22" s="245" t="s">
        <v>19</v>
      </c>
      <c r="D22" s="246"/>
      <c r="E22" s="245" t="s">
        <v>20</v>
      </c>
      <c r="F22" s="246"/>
      <c r="G22" s="245" t="s">
        <v>23</v>
      </c>
      <c r="H22" s="246"/>
      <c r="I22" s="245" t="s">
        <v>62</v>
      </c>
      <c r="J22" s="246"/>
      <c r="K22" s="245" t="s">
        <v>63</v>
      </c>
      <c r="L22" s="246"/>
      <c r="M22" s="245" t="s">
        <v>91</v>
      </c>
      <c r="N22" s="246"/>
    </row>
    <row r="23" spans="1:43" ht="29" x14ac:dyDescent="0.35">
      <c r="A23" s="248"/>
      <c r="B23" s="248"/>
      <c r="C23" s="116" t="s">
        <v>114</v>
      </c>
      <c r="D23" s="117" t="s">
        <v>115</v>
      </c>
      <c r="E23" s="116" t="s">
        <v>114</v>
      </c>
      <c r="F23" s="117" t="s">
        <v>115</v>
      </c>
      <c r="G23" s="116" t="s">
        <v>114</v>
      </c>
      <c r="H23" s="117" t="s">
        <v>115</v>
      </c>
      <c r="I23" s="116" t="s">
        <v>114</v>
      </c>
      <c r="J23" s="117" t="s">
        <v>115</v>
      </c>
      <c r="K23" s="116" t="s">
        <v>114</v>
      </c>
      <c r="L23" s="117" t="s">
        <v>115</v>
      </c>
      <c r="M23" s="116" t="s">
        <v>114</v>
      </c>
      <c r="N23" s="117" t="s">
        <v>115</v>
      </c>
    </row>
    <row r="24" spans="1:43" x14ac:dyDescent="0.35">
      <c r="A24" s="124" t="str">
        <f>A8</f>
        <v>Partenaire 1-coordinateur</v>
      </c>
      <c r="B24" s="137">
        <f>B8</f>
        <v>0</v>
      </c>
      <c r="C24" s="118">
        <f>IFERROR(ROUND('Partenaire 1-coordinateur'!$C$108*'Partenaire 1-coordinateur'!$F$101/'Partenaire 1-coordinateur'!$F$106,2),0)</f>
        <v>0</v>
      </c>
      <c r="D24" s="141" t="str">
        <f>IFERROR(C24/D8,"")</f>
        <v/>
      </c>
      <c r="E24" s="118">
        <f>IFERROR(ROUND('Partenaire 1-coordinateur'!$C$108*'Partenaire 1-coordinateur'!$F$102/'Partenaire 1-coordinateur'!$F$106,2),0)</f>
        <v>0</v>
      </c>
      <c r="F24" s="141" t="str">
        <f>IFERROR(E24/F8,"")</f>
        <v/>
      </c>
      <c r="G24" s="118">
        <f>IFERROR(ROUND('Partenaire 1-coordinateur'!$C$108*'Partenaire 1-coordinateur'!$F$103/'Partenaire 1-coordinateur'!$F$106,2),0)</f>
        <v>0</v>
      </c>
      <c r="H24" s="141" t="str">
        <f>IFERROR(G24/H8,"")</f>
        <v/>
      </c>
      <c r="I24" s="118">
        <f>IFERROR(ROUND('Partenaire 1-coordinateur'!$C$108*'Partenaire 1-coordinateur'!$F$104/'Partenaire 1-coordinateur'!$F$106,2),0)</f>
        <v>0</v>
      </c>
      <c r="J24" s="141" t="str">
        <f>IFERROR(I24/J8,"")</f>
        <v/>
      </c>
      <c r="K24" s="118">
        <f>IFERROR(ROUND('Partenaire 1-coordinateur'!$C$108*'Partenaire 1-coordinateur'!$F$105/'Partenaire 1-coordinateur'!$F$106,2),0)</f>
        <v>0</v>
      </c>
      <c r="L24" s="141" t="str">
        <f>IFERROR(K24/L8,"")</f>
        <v/>
      </c>
      <c r="M24" s="127">
        <f>C24+E24+G24+I24+K24</f>
        <v>0</v>
      </c>
      <c r="N24" s="144" t="str">
        <f>IFERROR(M24/N8,"")</f>
        <v/>
      </c>
    </row>
    <row r="25" spans="1:43" x14ac:dyDescent="0.35">
      <c r="A25" s="125" t="str">
        <f t="shared" ref="A25:B25" si="5">A9</f>
        <v>Partenaire 2</v>
      </c>
      <c r="B25" s="138">
        <f t="shared" si="5"/>
        <v>0</v>
      </c>
      <c r="C25" s="120">
        <f>IFERROR(ROUND('Partenaire 2'!$C$108*'Partenaire 2'!$F$101/'Partenaire 2'!$F$106,2),0)</f>
        <v>0</v>
      </c>
      <c r="D25" s="142" t="str">
        <f t="shared" ref="D25:N34" si="6">IFERROR(C25/D9,"")</f>
        <v/>
      </c>
      <c r="E25" s="120">
        <f>IFERROR(ROUND('Partenaire 2'!$C$108*'Partenaire 2'!$F$102/'Partenaire 2'!$F$106,2),0)</f>
        <v>0</v>
      </c>
      <c r="F25" s="142" t="str">
        <f t="shared" ref="F25:F33" si="7">IFERROR(E25/F9,"")</f>
        <v/>
      </c>
      <c r="G25" s="120">
        <f>IFERROR(ROUND('Partenaire 2'!$C$108*'Partenaire 2'!$F$103/'Partenaire 2'!$F$106,2),0)</f>
        <v>0</v>
      </c>
      <c r="H25" s="142" t="str">
        <f t="shared" ref="H25:H33" si="8">IFERROR(G25/H9,"")</f>
        <v/>
      </c>
      <c r="I25" s="120">
        <f>IFERROR(ROUND('Partenaire 2'!$C$108*'Partenaire 2'!$F$104/'Partenaire 2'!$F$106,2),0)</f>
        <v>0</v>
      </c>
      <c r="J25" s="142" t="str">
        <f t="shared" ref="J25:J33" si="9">IFERROR(I25/J9,"")</f>
        <v/>
      </c>
      <c r="K25" s="120">
        <f>IFERROR(ROUND('Partenaire 2'!$C$108*'Partenaire 2'!$F$105/'Partenaire 2'!$F$106,2),0)</f>
        <v>0</v>
      </c>
      <c r="L25" s="142" t="str">
        <f t="shared" ref="L25:L33" si="10">IFERROR(K25/L9,"")</f>
        <v/>
      </c>
      <c r="M25" s="129">
        <f t="shared" ref="M25:M33" si="11">C25+E25+G25+I25+K25</f>
        <v>0</v>
      </c>
      <c r="N25" s="145" t="str">
        <f t="shared" ref="N25:N33" si="12">IFERROR(M25/N9,"")</f>
        <v/>
      </c>
    </row>
    <row r="26" spans="1:43" x14ac:dyDescent="0.35">
      <c r="A26" s="125" t="str">
        <f t="shared" ref="A26:B26" si="13">A10</f>
        <v>Partenaire 3</v>
      </c>
      <c r="B26" s="138">
        <f t="shared" si="13"/>
        <v>0</v>
      </c>
      <c r="C26" s="120">
        <f>IFERROR(ROUND('Partenaire 3'!$C$108*'Partenaire 3'!$F$101/'Partenaire 3'!$F$106,2),0)</f>
        <v>0</v>
      </c>
      <c r="D26" s="142" t="str">
        <f t="shared" si="6"/>
        <v/>
      </c>
      <c r="E26" s="120">
        <f>IFERROR(ROUND('Partenaire 3'!$C$108*'Partenaire 3'!$F$102/'Partenaire 3'!$F$106,2),0)</f>
        <v>0</v>
      </c>
      <c r="F26" s="142" t="str">
        <f t="shared" si="7"/>
        <v/>
      </c>
      <c r="G26" s="120">
        <f>IFERROR(ROUND('Partenaire 3'!$C$108*'Partenaire 3'!$F$103/'Partenaire 3'!$F$106,2),0)</f>
        <v>0</v>
      </c>
      <c r="H26" s="142" t="str">
        <f t="shared" si="8"/>
        <v/>
      </c>
      <c r="I26" s="120">
        <f>IFERROR(ROUND('Partenaire 3'!$C$108*'Partenaire 3'!$F$104/'Partenaire 3'!$F$106,2),0)</f>
        <v>0</v>
      </c>
      <c r="J26" s="142" t="str">
        <f t="shared" si="9"/>
        <v/>
      </c>
      <c r="K26" s="120">
        <f>IFERROR(ROUND('Partenaire 3'!$C$108*'Partenaire 3'!$F$105/'Partenaire 3'!$F$106,2),0)</f>
        <v>0</v>
      </c>
      <c r="L26" s="142" t="str">
        <f t="shared" si="10"/>
        <v/>
      </c>
      <c r="M26" s="129">
        <f t="shared" si="11"/>
        <v>0</v>
      </c>
      <c r="N26" s="145" t="str">
        <f t="shared" si="12"/>
        <v/>
      </c>
    </row>
    <row r="27" spans="1:43" x14ac:dyDescent="0.35">
      <c r="A27" s="125" t="str">
        <f t="shared" ref="A27:B27" si="14">A11</f>
        <v>Partenaire 4</v>
      </c>
      <c r="B27" s="138">
        <f t="shared" si="14"/>
        <v>0</v>
      </c>
      <c r="C27" s="120">
        <f>IFERROR(ROUND('Partenaire 4'!$C$108*'Partenaire 4'!$F$101/'Partenaire 4'!$F$106,2),0)</f>
        <v>0</v>
      </c>
      <c r="D27" s="142" t="str">
        <f t="shared" si="6"/>
        <v/>
      </c>
      <c r="E27" s="120">
        <f>IFERROR(ROUND('Partenaire 4'!$C$108*'Partenaire 4'!$F$102/'Partenaire 4'!$F$106,2),0)</f>
        <v>0</v>
      </c>
      <c r="F27" s="142" t="str">
        <f t="shared" si="7"/>
        <v/>
      </c>
      <c r="G27" s="120">
        <f>IFERROR(ROUND('Partenaire 4'!$C$108*'Partenaire 4'!$F$103/'Partenaire 4'!$F$106,2),0)</f>
        <v>0</v>
      </c>
      <c r="H27" s="142" t="str">
        <f t="shared" si="8"/>
        <v/>
      </c>
      <c r="I27" s="120">
        <f>IFERROR(ROUND('Partenaire 4'!$C$108*'Partenaire 4'!$F$104/'Partenaire 4'!$F$106,2),0)</f>
        <v>0</v>
      </c>
      <c r="J27" s="142" t="str">
        <f t="shared" si="9"/>
        <v/>
      </c>
      <c r="K27" s="120">
        <f>IFERROR(ROUND('Partenaire 4'!$C$108*'Partenaire 4'!$F$105/'Partenaire 4'!$F$106,2),0)</f>
        <v>0</v>
      </c>
      <c r="L27" s="142" t="str">
        <f t="shared" si="10"/>
        <v/>
      </c>
      <c r="M27" s="129">
        <f t="shared" si="11"/>
        <v>0</v>
      </c>
      <c r="N27" s="145" t="str">
        <f t="shared" si="12"/>
        <v/>
      </c>
    </row>
    <row r="28" spans="1:43" x14ac:dyDescent="0.35">
      <c r="A28" s="125" t="str">
        <f t="shared" ref="A28:B28" si="15">A12</f>
        <v>Partenaire 5</v>
      </c>
      <c r="B28" s="138">
        <f t="shared" si="15"/>
        <v>0</v>
      </c>
      <c r="C28" s="120">
        <f>IFERROR(ROUND('Partenaire 5'!$C$108*'Partenaire 5'!$F$101/'Partenaire 5'!$F$106,2),0)</f>
        <v>0</v>
      </c>
      <c r="D28" s="142" t="str">
        <f t="shared" si="6"/>
        <v/>
      </c>
      <c r="E28" s="120">
        <f>IFERROR(ROUND('Partenaire 5'!$C$108*'Partenaire 5'!$F$102/'Partenaire 5'!$F$106,2),0)</f>
        <v>0</v>
      </c>
      <c r="F28" s="142" t="str">
        <f t="shared" si="7"/>
        <v/>
      </c>
      <c r="G28" s="120">
        <f>IFERROR(ROUND('Partenaire 5'!$C$108*'Partenaire 5'!$F$103/'Partenaire 5'!$F$106,2),0)</f>
        <v>0</v>
      </c>
      <c r="H28" s="142" t="str">
        <f t="shared" si="8"/>
        <v/>
      </c>
      <c r="I28" s="120">
        <f>IFERROR(ROUND('Partenaire 5'!$C$108*'Partenaire 5'!$F$104/'Partenaire 5'!$F$106,2),0)</f>
        <v>0</v>
      </c>
      <c r="J28" s="142" t="str">
        <f t="shared" si="9"/>
        <v/>
      </c>
      <c r="K28" s="120">
        <f>IFERROR(ROUND('Partenaire 5'!$C$108*'Partenaire 5'!$F$105/'Partenaire 5'!$F$106,2),0)</f>
        <v>0</v>
      </c>
      <c r="L28" s="142" t="str">
        <f t="shared" si="10"/>
        <v/>
      </c>
      <c r="M28" s="129">
        <f t="shared" si="11"/>
        <v>0</v>
      </c>
      <c r="N28" s="145" t="str">
        <f t="shared" si="12"/>
        <v/>
      </c>
    </row>
    <row r="29" spans="1:43" x14ac:dyDescent="0.35">
      <c r="A29" s="125" t="str">
        <f t="shared" ref="A29:B29" si="16">A13</f>
        <v>Partenaire 6</v>
      </c>
      <c r="B29" s="138">
        <f t="shared" si="16"/>
        <v>0</v>
      </c>
      <c r="C29" s="120">
        <f>IFERROR(ROUND('Partenaire 6'!$C$108*'Partenaire 6'!$F$101/'Partenaire 6'!$F$106,2),0)</f>
        <v>0</v>
      </c>
      <c r="D29" s="142" t="str">
        <f t="shared" si="6"/>
        <v/>
      </c>
      <c r="E29" s="120">
        <f>IFERROR(ROUND('Partenaire 6'!$C$108*'Partenaire 6'!$F$102/'Partenaire 6'!$F$106,2),0)</f>
        <v>0</v>
      </c>
      <c r="F29" s="142" t="str">
        <f t="shared" si="7"/>
        <v/>
      </c>
      <c r="G29" s="120">
        <f>IFERROR(ROUND('Partenaire 6'!$C$108*'Partenaire 6'!$F$103/'Partenaire 6'!$F$106,2),0)</f>
        <v>0</v>
      </c>
      <c r="H29" s="142" t="str">
        <f t="shared" si="8"/>
        <v/>
      </c>
      <c r="I29" s="120">
        <f>IFERROR(ROUND('Partenaire 6'!$C$108*'Partenaire 6'!$F$104/'Partenaire 6'!$F$106,2),0)</f>
        <v>0</v>
      </c>
      <c r="J29" s="142" t="str">
        <f t="shared" si="9"/>
        <v/>
      </c>
      <c r="K29" s="120">
        <f>IFERROR(ROUND('Partenaire 6'!$C$108*'Partenaire 6'!$F$105/'Partenaire 6'!$F$106,2),0)</f>
        <v>0</v>
      </c>
      <c r="L29" s="142" t="str">
        <f t="shared" si="10"/>
        <v/>
      </c>
      <c r="M29" s="129">
        <f t="shared" si="11"/>
        <v>0</v>
      </c>
      <c r="N29" s="145" t="str">
        <f t="shared" si="12"/>
        <v/>
      </c>
    </row>
    <row r="30" spans="1:43" x14ac:dyDescent="0.35">
      <c r="A30" s="125" t="str">
        <f t="shared" ref="A30:B30" si="17">A14</f>
        <v>Partenaire 7</v>
      </c>
      <c r="B30" s="138">
        <f t="shared" si="17"/>
        <v>0</v>
      </c>
      <c r="C30" s="120">
        <f>IFERROR(ROUND('Partenaire 7'!$C$108*'Partenaire 7'!$F$101/'Partenaire 7'!$F$106,2),0)</f>
        <v>0</v>
      </c>
      <c r="D30" s="142" t="str">
        <f t="shared" si="6"/>
        <v/>
      </c>
      <c r="E30" s="120">
        <f>IFERROR(ROUND('Partenaire 7'!$C$108*'Partenaire 7'!$F$102/'Partenaire 7'!$F$106,2),0)</f>
        <v>0</v>
      </c>
      <c r="F30" s="142" t="str">
        <f t="shared" si="7"/>
        <v/>
      </c>
      <c r="G30" s="120">
        <f>IFERROR(ROUND('Partenaire 7'!$C$108*'Partenaire 7'!$F$103/'Partenaire 7'!$F$106,2),0)</f>
        <v>0</v>
      </c>
      <c r="H30" s="142" t="str">
        <f t="shared" si="8"/>
        <v/>
      </c>
      <c r="I30" s="120">
        <f>IFERROR(ROUND('Partenaire 7'!$C$108*'Partenaire 7'!$F$104/'Partenaire 7'!$F$106,2),0)</f>
        <v>0</v>
      </c>
      <c r="J30" s="142" t="str">
        <f t="shared" si="9"/>
        <v/>
      </c>
      <c r="K30" s="120">
        <f>IFERROR(ROUND('Partenaire 7'!$C$108*'Partenaire 7'!$F$105/'Partenaire 7'!$F$106,2),0)</f>
        <v>0</v>
      </c>
      <c r="L30" s="142" t="str">
        <f t="shared" si="10"/>
        <v/>
      </c>
      <c r="M30" s="129">
        <f t="shared" si="11"/>
        <v>0</v>
      </c>
      <c r="N30" s="145" t="str">
        <f t="shared" si="12"/>
        <v/>
      </c>
    </row>
    <row r="31" spans="1:43" x14ac:dyDescent="0.35">
      <c r="A31" s="125" t="str">
        <f t="shared" ref="A31:B31" si="18">A15</f>
        <v>Partenaire 8</v>
      </c>
      <c r="B31" s="138">
        <f t="shared" si="18"/>
        <v>0</v>
      </c>
      <c r="C31" s="120">
        <f>IFERROR(ROUND('Partenaire 8'!$C$108*'Partenaire 8'!$F$101/'Partenaire 8'!$F$106,2),0)</f>
        <v>0</v>
      </c>
      <c r="D31" s="142" t="str">
        <f t="shared" si="6"/>
        <v/>
      </c>
      <c r="E31" s="120">
        <f>IFERROR(ROUND('Partenaire 8'!$C$108*'Partenaire 8'!$F$102/'Partenaire 8'!$F$106,2),0)</f>
        <v>0</v>
      </c>
      <c r="F31" s="142" t="str">
        <f t="shared" si="7"/>
        <v/>
      </c>
      <c r="G31" s="120">
        <f>IFERROR(ROUND('Partenaire 8'!$C$108*'Partenaire 8'!$F$103/'Partenaire 8'!$F$106,2),0)</f>
        <v>0</v>
      </c>
      <c r="H31" s="142" t="str">
        <f t="shared" si="8"/>
        <v/>
      </c>
      <c r="I31" s="120">
        <f>IFERROR(ROUND('Partenaire 8'!$C$108*'Partenaire 8'!$F$104/'Partenaire 8'!$F$106,2),0)</f>
        <v>0</v>
      </c>
      <c r="J31" s="142" t="str">
        <f t="shared" si="9"/>
        <v/>
      </c>
      <c r="K31" s="120">
        <f>IFERROR(ROUND('Partenaire 8'!$C$108*'Partenaire 8'!$F$105/'Partenaire 8'!$F$106,2),0)</f>
        <v>0</v>
      </c>
      <c r="L31" s="142" t="str">
        <f t="shared" si="10"/>
        <v/>
      </c>
      <c r="M31" s="129">
        <f t="shared" si="11"/>
        <v>0</v>
      </c>
      <c r="N31" s="145" t="str">
        <f t="shared" si="12"/>
        <v/>
      </c>
    </row>
    <row r="32" spans="1:43" x14ac:dyDescent="0.35">
      <c r="A32" s="125" t="str">
        <f t="shared" ref="A32:B32" si="19">A16</f>
        <v>Partenaire 9</v>
      </c>
      <c r="B32" s="138">
        <f t="shared" si="19"/>
        <v>0</v>
      </c>
      <c r="C32" s="120">
        <f>IFERROR(ROUND('Partenaire 9'!$C$108*'Partenaire 9'!$F$101/'Partenaire 9'!$F$106,2),0)</f>
        <v>0</v>
      </c>
      <c r="D32" s="142" t="str">
        <f t="shared" si="6"/>
        <v/>
      </c>
      <c r="E32" s="120">
        <f>IFERROR(ROUND('Partenaire 9'!$C$108*'Partenaire 9'!$F$102/'Partenaire 9'!$F$106,2),0)</f>
        <v>0</v>
      </c>
      <c r="F32" s="142" t="str">
        <f t="shared" si="7"/>
        <v/>
      </c>
      <c r="G32" s="120">
        <f>IFERROR(ROUND('Partenaire 9'!$C$108*'Partenaire 9'!$F$103/'Partenaire 9'!$F$106,2),0)</f>
        <v>0</v>
      </c>
      <c r="H32" s="142" t="str">
        <f t="shared" si="8"/>
        <v/>
      </c>
      <c r="I32" s="120">
        <f>IFERROR(ROUND('Partenaire 9'!$C$108*'Partenaire 9'!$F$104/'Partenaire 9'!$F$106,2),0)</f>
        <v>0</v>
      </c>
      <c r="J32" s="142" t="str">
        <f t="shared" si="9"/>
        <v/>
      </c>
      <c r="K32" s="120">
        <f>IFERROR(ROUND('Partenaire 9'!$C$108*'Partenaire 9'!$F$105/'Partenaire 9'!$F$106,2),0)</f>
        <v>0</v>
      </c>
      <c r="L32" s="142" t="str">
        <f t="shared" si="10"/>
        <v/>
      </c>
      <c r="M32" s="129">
        <f t="shared" si="11"/>
        <v>0</v>
      </c>
      <c r="N32" s="145" t="str">
        <f t="shared" si="12"/>
        <v/>
      </c>
    </row>
    <row r="33" spans="1:14" x14ac:dyDescent="0.35">
      <c r="A33" s="126" t="str">
        <f t="shared" ref="A33:B33" si="20">A17</f>
        <v>Partenaire 10</v>
      </c>
      <c r="B33" s="139">
        <f t="shared" si="20"/>
        <v>0</v>
      </c>
      <c r="C33" s="122">
        <f>IFERROR(ROUND('Partenaire 10'!$C$108*'Partenaire 10'!$F$101/'Partenaire 10'!$F$106,2),0)</f>
        <v>0</v>
      </c>
      <c r="D33" s="143" t="str">
        <f t="shared" si="6"/>
        <v/>
      </c>
      <c r="E33" s="122">
        <f>IFERROR(ROUND('Partenaire 10'!$C$108*'Partenaire 10'!$F$102/'Partenaire 10'!$F$106,2),0)</f>
        <v>0</v>
      </c>
      <c r="F33" s="143" t="str">
        <f t="shared" si="7"/>
        <v/>
      </c>
      <c r="G33" s="122">
        <f>IFERROR(ROUND('Partenaire 10'!$C$108*'Partenaire 10'!$F$103/'Partenaire 10'!$F$106,2),0)</f>
        <v>0</v>
      </c>
      <c r="H33" s="143" t="str">
        <f t="shared" si="8"/>
        <v/>
      </c>
      <c r="I33" s="122">
        <f>IFERROR(ROUND('Partenaire 10'!$C$108*'Partenaire 10'!$F$104/'Partenaire 10'!$F$106,2),0)</f>
        <v>0</v>
      </c>
      <c r="J33" s="143" t="str">
        <f t="shared" si="9"/>
        <v/>
      </c>
      <c r="K33" s="122">
        <f>IFERROR(ROUND('Partenaire 10'!$C$108*'Partenaire 10'!$F$105/'Partenaire 10'!$F$106,2),0)</f>
        <v>0</v>
      </c>
      <c r="L33" s="143" t="str">
        <f t="shared" si="10"/>
        <v/>
      </c>
      <c r="M33" s="131">
        <f t="shared" si="11"/>
        <v>0</v>
      </c>
      <c r="N33" s="146" t="str">
        <f t="shared" si="12"/>
        <v/>
      </c>
    </row>
    <row r="34" spans="1:14" x14ac:dyDescent="0.35">
      <c r="A34" s="133" t="s">
        <v>101</v>
      </c>
      <c r="B34" s="140"/>
      <c r="C34" s="134">
        <f>SUM(C24:C33)</f>
        <v>0</v>
      </c>
      <c r="D34" s="147" t="str">
        <f t="shared" si="6"/>
        <v/>
      </c>
      <c r="E34" s="134">
        <f t="shared" ref="E34:M34" si="21">SUM(E24:E33)</f>
        <v>0</v>
      </c>
      <c r="F34" s="147" t="str">
        <f t="shared" si="6"/>
        <v/>
      </c>
      <c r="G34" s="134">
        <f t="shared" si="21"/>
        <v>0</v>
      </c>
      <c r="H34" s="147" t="str">
        <f t="shared" si="6"/>
        <v/>
      </c>
      <c r="I34" s="134">
        <f t="shared" si="21"/>
        <v>0</v>
      </c>
      <c r="J34" s="147" t="str">
        <f t="shared" si="6"/>
        <v/>
      </c>
      <c r="K34" s="134">
        <f t="shared" si="21"/>
        <v>0</v>
      </c>
      <c r="L34" s="147" t="str">
        <f t="shared" si="6"/>
        <v/>
      </c>
      <c r="M34" s="134">
        <f t="shared" si="21"/>
        <v>0</v>
      </c>
      <c r="N34" s="147" t="str">
        <f t="shared" si="6"/>
        <v/>
      </c>
    </row>
  </sheetData>
  <sheetProtection sheet="1" objects="1" scenarios="1" formatCells="0"/>
  <mergeCells count="16">
    <mergeCell ref="K6:L6"/>
    <mergeCell ref="M6:N6"/>
    <mergeCell ref="A6:A7"/>
    <mergeCell ref="C6:D6"/>
    <mergeCell ref="E6:F6"/>
    <mergeCell ref="G6:H6"/>
    <mergeCell ref="I6:J6"/>
    <mergeCell ref="B6:B7"/>
    <mergeCell ref="I22:J22"/>
    <mergeCell ref="K22:L22"/>
    <mergeCell ref="M22:N22"/>
    <mergeCell ref="A22:A23"/>
    <mergeCell ref="B22:B23"/>
    <mergeCell ref="C22:D22"/>
    <mergeCell ref="E22:F22"/>
    <mergeCell ref="G22:H22"/>
  </mergeCells>
  <phoneticPr fontId="2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4354D-A796-43EF-BF9F-DB412241E1E9}">
  <sheetPr codeName="Feuil1"/>
  <dimension ref="A1:AR226"/>
  <sheetViews>
    <sheetView showGridLines="0" zoomScale="90" zoomScaleNormal="90" workbookViewId="0">
      <selection activeCell="C12" sqref="C12"/>
    </sheetView>
  </sheetViews>
  <sheetFormatPr baseColWidth="10" defaultColWidth="11.453125" defaultRowHeight="14" x14ac:dyDescent="0.35"/>
  <cols>
    <col min="1" max="2" width="53.54296875" style="1" customWidth="1"/>
    <col min="3" max="4" width="20.7265625" style="1" customWidth="1"/>
    <col min="5" max="6" width="17" style="1" customWidth="1"/>
    <col min="7" max="8" width="20.7265625" style="1" customWidth="1"/>
    <col min="9" max="10" width="17" style="1" customWidth="1"/>
    <col min="11" max="12" width="20.7265625" style="1" customWidth="1"/>
    <col min="13" max="14" width="17" style="1" customWidth="1"/>
    <col min="15" max="16" width="20.7265625" style="1" customWidth="1"/>
    <col min="17" max="18" width="17" style="1" customWidth="1"/>
    <col min="19" max="20" width="20.7265625" style="1" customWidth="1"/>
    <col min="21" max="22" width="17" style="1" customWidth="1"/>
    <col min="23" max="24" width="20.7265625" style="1" customWidth="1"/>
    <col min="25" max="26" width="17" style="1" customWidth="1"/>
    <col min="27" max="28" width="20.7265625" style="1" customWidth="1"/>
    <col min="29" max="30" width="17" style="1" customWidth="1"/>
    <col min="31" max="32" width="20.7265625" style="1" customWidth="1"/>
    <col min="33" max="34" width="17" style="1" customWidth="1"/>
    <col min="35" max="36" width="20.7265625" style="1" customWidth="1"/>
    <col min="37" max="38" width="17" style="1" customWidth="1"/>
    <col min="39" max="40" width="20.7265625" style="1" customWidth="1"/>
    <col min="41" max="42" width="17" style="1" customWidth="1"/>
    <col min="43" max="44" width="20.7265625" style="1" customWidth="1"/>
    <col min="45" max="16384" width="11.453125" style="1"/>
  </cols>
  <sheetData>
    <row r="1" spans="1:6" s="3" customFormat="1" ht="114.75" customHeight="1" x14ac:dyDescent="0.35">
      <c r="B1" s="263" t="s">
        <v>110</v>
      </c>
      <c r="C1" s="263"/>
      <c r="D1" s="263"/>
      <c r="E1" s="263"/>
      <c r="F1" s="12">
        <v>45292</v>
      </c>
    </row>
    <row r="2" spans="1:6" ht="34.5" customHeight="1" x14ac:dyDescent="0.35">
      <c r="A2" s="4" t="s">
        <v>8</v>
      </c>
      <c r="B2" s="5"/>
      <c r="C2" s="5"/>
      <c r="D2" s="5"/>
      <c r="E2" s="5"/>
      <c r="F2" s="5"/>
    </row>
    <row r="3" spans="1:6" s="3" customFormat="1" x14ac:dyDescent="0.35">
      <c r="A3" s="264"/>
      <c r="B3" s="264"/>
      <c r="C3" s="264"/>
      <c r="D3" s="264"/>
      <c r="E3" s="264"/>
      <c r="F3" s="264"/>
    </row>
    <row r="4" spans="1:6" s="3" customFormat="1" ht="29.25" customHeight="1" x14ac:dyDescent="0.35">
      <c r="A4" s="265" t="s">
        <v>0</v>
      </c>
      <c r="B4" s="265"/>
      <c r="C4" s="265"/>
      <c r="D4" s="265"/>
      <c r="E4" s="265"/>
      <c r="F4" s="265"/>
    </row>
    <row r="5" spans="1:6" s="3" customFormat="1" x14ac:dyDescent="0.35">
      <c r="A5" s="13" t="s">
        <v>116</v>
      </c>
      <c r="B5" s="1"/>
      <c r="C5" s="1"/>
      <c r="D5" s="1"/>
      <c r="E5" s="1"/>
      <c r="F5" s="1"/>
    </row>
    <row r="6" spans="1:6" s="3" customFormat="1" ht="14.5" x14ac:dyDescent="0.35">
      <c r="A6" s="113" t="s">
        <v>9</v>
      </c>
      <c r="B6" s="1"/>
      <c r="C6" s="1"/>
      <c r="D6" s="1"/>
      <c r="E6" s="1"/>
      <c r="F6" s="1"/>
    </row>
    <row r="7" spans="1:6" s="3" customFormat="1" ht="14.5" x14ac:dyDescent="0.35">
      <c r="A7" s="14" t="s">
        <v>21</v>
      </c>
      <c r="B7" s="1"/>
      <c r="C7" s="1"/>
      <c r="D7" s="1"/>
      <c r="E7" s="1"/>
      <c r="F7" s="1"/>
    </row>
    <row r="8" spans="1:6" s="3" customFormat="1" ht="14.5" x14ac:dyDescent="0.35">
      <c r="A8" s="14" t="s">
        <v>84</v>
      </c>
      <c r="B8" s="1"/>
      <c r="C8" s="1"/>
      <c r="D8" s="1"/>
      <c r="E8" s="1"/>
      <c r="F8" s="1"/>
    </row>
    <row r="9" spans="1:6" s="3" customFormat="1" ht="14.5" x14ac:dyDescent="0.35">
      <c r="A9" s="14" t="s">
        <v>67</v>
      </c>
      <c r="B9" s="1"/>
      <c r="C9" s="2"/>
      <c r="D9" s="2"/>
      <c r="E9" s="2"/>
      <c r="F9" s="2"/>
    </row>
    <row r="10" spans="1:6" s="3" customFormat="1" ht="14.5" x14ac:dyDescent="0.35">
      <c r="A10" s="136" t="s">
        <v>177</v>
      </c>
      <c r="B10" s="1"/>
      <c r="C10" s="2"/>
      <c r="D10" s="2"/>
      <c r="E10" s="2"/>
      <c r="F10" s="2"/>
    </row>
    <row r="11" spans="1:6" s="3" customFormat="1" ht="14.5" x14ac:dyDescent="0.35">
      <c r="A11" s="15"/>
      <c r="B11" s="16"/>
      <c r="C11" s="16"/>
      <c r="D11" s="16"/>
      <c r="E11" s="16"/>
      <c r="F11" s="16"/>
    </row>
    <row r="12" spans="1:6" s="3" customFormat="1" x14ac:dyDescent="0.35">
      <c r="B12" s="149" t="s">
        <v>117</v>
      </c>
      <c r="C12" s="148"/>
      <c r="D12" s="16"/>
      <c r="E12" s="16"/>
      <c r="F12" s="16"/>
    </row>
    <row r="13" spans="1:6" s="3" customFormat="1" ht="89.15" customHeight="1" x14ac:dyDescent="0.35">
      <c r="A13" s="261" t="s">
        <v>1</v>
      </c>
      <c r="B13" s="261"/>
      <c r="C13" s="261"/>
      <c r="D13" s="261"/>
      <c r="E13" s="261"/>
      <c r="F13" s="261"/>
    </row>
    <row r="14" spans="1:6" s="26" customFormat="1" ht="25" x14ac:dyDescent="0.35">
      <c r="A14" s="161" t="s">
        <v>169</v>
      </c>
      <c r="B14" s="162" t="s">
        <v>168</v>
      </c>
      <c r="C14" s="27"/>
      <c r="D14" s="27"/>
      <c r="E14" s="27"/>
      <c r="F14" s="28"/>
    </row>
    <row r="15" spans="1:6" s="3" customFormat="1" ht="28" customHeight="1" x14ac:dyDescent="0.35">
      <c r="A15" s="6" t="s">
        <v>9</v>
      </c>
      <c r="B15" s="6"/>
      <c r="C15" s="6"/>
      <c r="D15" s="6"/>
      <c r="E15" s="6"/>
      <c r="F15" s="6"/>
    </row>
    <row r="17" spans="1:39" ht="17.25" customHeight="1" x14ac:dyDescent="0.35">
      <c r="A17" s="24" t="s">
        <v>108</v>
      </c>
      <c r="B17" s="22"/>
      <c r="C17" s="22"/>
      <c r="D17" s="22"/>
      <c r="E17" s="22"/>
      <c r="F17" s="22"/>
    </row>
    <row r="18" spans="1:39" ht="7.5" customHeight="1" x14ac:dyDescent="0.35"/>
    <row r="19" spans="1:39" x14ac:dyDescent="0.35">
      <c r="A19" s="17" t="s">
        <v>11</v>
      </c>
      <c r="B19" s="269"/>
      <c r="C19" s="269"/>
      <c r="D19" s="269"/>
      <c r="E19" s="269"/>
    </row>
    <row r="20" spans="1:39" x14ac:dyDescent="0.35">
      <c r="A20" s="17" t="s">
        <v>13</v>
      </c>
      <c r="B20" s="18"/>
    </row>
    <row r="21" spans="1:39" x14ac:dyDescent="0.35">
      <c r="A21" s="17" t="s">
        <v>12</v>
      </c>
      <c r="B21" s="269"/>
      <c r="C21" s="269"/>
      <c r="D21" s="269"/>
      <c r="E21" s="269"/>
    </row>
    <row r="22" spans="1:39" x14ac:dyDescent="0.35">
      <c r="A22" s="17" t="s">
        <v>18</v>
      </c>
      <c r="B22" s="77"/>
    </row>
    <row r="23" spans="1:39" x14ac:dyDescent="0.35">
      <c r="B23" s="7"/>
    </row>
    <row r="24" spans="1:39" s="23" customFormat="1" ht="17.25" customHeight="1" x14ac:dyDescent="0.35">
      <c r="A24" s="24" t="s">
        <v>10</v>
      </c>
      <c r="B24" s="22"/>
      <c r="C24" s="22"/>
      <c r="D24" s="22"/>
      <c r="E24" s="22"/>
      <c r="F24" s="22"/>
    </row>
    <row r="25" spans="1:39" ht="7.5" customHeight="1" x14ac:dyDescent="0.35"/>
    <row r="26" spans="1:39" x14ac:dyDescent="0.35">
      <c r="A26" s="17" t="s">
        <v>170</v>
      </c>
      <c r="B26" s="262"/>
      <c r="C26" s="262"/>
      <c r="D26" s="262"/>
      <c r="E26" s="262"/>
    </row>
    <row r="27" spans="1:39" x14ac:dyDescent="0.35">
      <c r="A27" s="17" t="s">
        <v>109</v>
      </c>
      <c r="B27" s="19"/>
    </row>
    <row r="28" spans="1:39" x14ac:dyDescent="0.35">
      <c r="A28" s="17" t="s">
        <v>14</v>
      </c>
      <c r="B28" s="19">
        <v>1</v>
      </c>
    </row>
    <row r="29" spans="1:39" ht="7.5" customHeight="1" x14ac:dyDescent="0.35"/>
    <row r="30" spans="1:39" x14ac:dyDescent="0.35">
      <c r="A30" s="20" t="s">
        <v>15</v>
      </c>
      <c r="B30" s="21" t="s">
        <v>16</v>
      </c>
      <c r="C30" s="271" t="s">
        <v>17</v>
      </c>
      <c r="D30" s="272"/>
      <c r="E30" s="272"/>
      <c r="F30" s="273"/>
    </row>
    <row r="31" spans="1:39" s="8" customFormat="1" x14ac:dyDescent="0.35">
      <c r="A31" s="9" t="str">
        <f>IF($B$28&lt;G31,"","Lot "&amp;G31)</f>
        <v>Lot 1</v>
      </c>
      <c r="B31" s="11"/>
      <c r="C31" s="266"/>
      <c r="D31" s="267"/>
      <c r="E31" s="267"/>
      <c r="F31" s="268"/>
      <c r="G31" s="10">
        <v>1</v>
      </c>
      <c r="K31" s="10">
        <v>1</v>
      </c>
      <c r="O31" s="10">
        <v>1</v>
      </c>
      <c r="S31" s="10">
        <v>1</v>
      </c>
      <c r="W31" s="10">
        <v>1</v>
      </c>
      <c r="AA31" s="10">
        <v>1</v>
      </c>
      <c r="AE31" s="10">
        <v>1</v>
      </c>
      <c r="AI31" s="10">
        <v>1</v>
      </c>
      <c r="AM31" s="10">
        <v>1</v>
      </c>
    </row>
    <row r="32" spans="1:39" s="8" customFormat="1" x14ac:dyDescent="0.35">
      <c r="A32" s="9" t="str">
        <f t="shared" ref="A32:A40" si="0">IF($B$28&lt;G32,"","Lot "&amp;G32)</f>
        <v/>
      </c>
      <c r="B32" s="11"/>
      <c r="C32" s="266"/>
      <c r="D32" s="267"/>
      <c r="E32" s="267"/>
      <c r="F32" s="268"/>
      <c r="G32" s="10">
        <v>2</v>
      </c>
      <c r="K32" s="10">
        <v>2</v>
      </c>
      <c r="O32" s="10">
        <v>2</v>
      </c>
      <c r="S32" s="10">
        <v>2</v>
      </c>
      <c r="W32" s="10">
        <v>2</v>
      </c>
      <c r="AA32" s="10">
        <v>2</v>
      </c>
      <c r="AE32" s="10">
        <v>2</v>
      </c>
      <c r="AI32" s="10">
        <v>2</v>
      </c>
      <c r="AM32" s="10">
        <v>2</v>
      </c>
    </row>
    <row r="33" spans="1:44" s="8" customFormat="1" x14ac:dyDescent="0.35">
      <c r="A33" s="9" t="str">
        <f t="shared" si="0"/>
        <v/>
      </c>
      <c r="B33" s="11"/>
      <c r="C33" s="266"/>
      <c r="D33" s="267"/>
      <c r="E33" s="267"/>
      <c r="F33" s="268"/>
      <c r="G33" s="10">
        <v>3</v>
      </c>
      <c r="K33" s="10">
        <v>3</v>
      </c>
      <c r="O33" s="10">
        <v>3</v>
      </c>
      <c r="S33" s="10">
        <v>3</v>
      </c>
      <c r="W33" s="10">
        <v>3</v>
      </c>
      <c r="AA33" s="10">
        <v>3</v>
      </c>
      <c r="AE33" s="10">
        <v>3</v>
      </c>
      <c r="AI33" s="10">
        <v>3</v>
      </c>
      <c r="AM33" s="10">
        <v>3</v>
      </c>
    </row>
    <row r="34" spans="1:44" s="8" customFormat="1" x14ac:dyDescent="0.35">
      <c r="A34" s="9" t="str">
        <f t="shared" si="0"/>
        <v/>
      </c>
      <c r="B34" s="11"/>
      <c r="C34" s="266"/>
      <c r="D34" s="267"/>
      <c r="E34" s="267"/>
      <c r="F34" s="268"/>
      <c r="G34" s="10">
        <v>4</v>
      </c>
      <c r="K34" s="10">
        <v>4</v>
      </c>
      <c r="O34" s="10">
        <v>4</v>
      </c>
      <c r="S34" s="10">
        <v>4</v>
      </c>
      <c r="W34" s="10">
        <v>4</v>
      </c>
      <c r="AA34" s="10">
        <v>4</v>
      </c>
      <c r="AE34" s="10">
        <v>4</v>
      </c>
      <c r="AI34" s="10">
        <v>4</v>
      </c>
      <c r="AM34" s="10">
        <v>4</v>
      </c>
    </row>
    <row r="35" spans="1:44" s="8" customFormat="1" x14ac:dyDescent="0.35">
      <c r="A35" s="9" t="str">
        <f t="shared" si="0"/>
        <v/>
      </c>
      <c r="B35" s="11"/>
      <c r="C35" s="266"/>
      <c r="D35" s="267"/>
      <c r="E35" s="267"/>
      <c r="F35" s="268"/>
      <c r="G35" s="10">
        <v>5</v>
      </c>
      <c r="K35" s="10">
        <v>5</v>
      </c>
      <c r="O35" s="10">
        <v>5</v>
      </c>
      <c r="S35" s="10">
        <v>5</v>
      </c>
      <c r="W35" s="10">
        <v>5</v>
      </c>
      <c r="AA35" s="10">
        <v>5</v>
      </c>
      <c r="AE35" s="10">
        <v>5</v>
      </c>
      <c r="AI35" s="10">
        <v>5</v>
      </c>
      <c r="AM35" s="10">
        <v>5</v>
      </c>
    </row>
    <row r="36" spans="1:44" s="8" customFormat="1" x14ac:dyDescent="0.35">
      <c r="A36" s="9" t="str">
        <f t="shared" si="0"/>
        <v/>
      </c>
      <c r="B36" s="11"/>
      <c r="C36" s="266"/>
      <c r="D36" s="267"/>
      <c r="E36" s="267"/>
      <c r="F36" s="268"/>
      <c r="G36" s="10">
        <v>6</v>
      </c>
      <c r="K36" s="10">
        <v>6</v>
      </c>
      <c r="O36" s="10">
        <v>6</v>
      </c>
      <c r="S36" s="10">
        <v>6</v>
      </c>
      <c r="W36" s="10">
        <v>6</v>
      </c>
      <c r="AA36" s="10">
        <v>6</v>
      </c>
      <c r="AE36" s="10">
        <v>6</v>
      </c>
      <c r="AI36" s="10">
        <v>6</v>
      </c>
      <c r="AM36" s="10">
        <v>6</v>
      </c>
    </row>
    <row r="37" spans="1:44" s="8" customFormat="1" x14ac:dyDescent="0.35">
      <c r="A37" s="9" t="str">
        <f t="shared" si="0"/>
        <v/>
      </c>
      <c r="B37" s="11"/>
      <c r="C37" s="266"/>
      <c r="D37" s="267"/>
      <c r="E37" s="267"/>
      <c r="F37" s="268"/>
      <c r="G37" s="10">
        <v>7</v>
      </c>
      <c r="K37" s="10">
        <v>7</v>
      </c>
      <c r="O37" s="10">
        <v>7</v>
      </c>
      <c r="S37" s="10">
        <v>7</v>
      </c>
      <c r="W37" s="10">
        <v>7</v>
      </c>
      <c r="AA37" s="10">
        <v>7</v>
      </c>
      <c r="AE37" s="10">
        <v>7</v>
      </c>
      <c r="AI37" s="10">
        <v>7</v>
      </c>
      <c r="AM37" s="10">
        <v>7</v>
      </c>
    </row>
    <row r="38" spans="1:44" s="8" customFormat="1" x14ac:dyDescent="0.35">
      <c r="A38" s="9" t="str">
        <f t="shared" si="0"/>
        <v/>
      </c>
      <c r="B38" s="11"/>
      <c r="C38" s="266"/>
      <c r="D38" s="267"/>
      <c r="E38" s="267"/>
      <c r="F38" s="268"/>
      <c r="G38" s="10">
        <v>8</v>
      </c>
      <c r="K38" s="10">
        <v>8</v>
      </c>
      <c r="O38" s="10">
        <v>8</v>
      </c>
      <c r="S38" s="10">
        <v>8</v>
      </c>
      <c r="W38" s="10">
        <v>8</v>
      </c>
      <c r="AA38" s="10">
        <v>8</v>
      </c>
      <c r="AE38" s="10">
        <v>8</v>
      </c>
      <c r="AI38" s="10">
        <v>8</v>
      </c>
      <c r="AM38" s="10">
        <v>8</v>
      </c>
    </row>
    <row r="39" spans="1:44" s="8" customFormat="1" x14ac:dyDescent="0.35">
      <c r="A39" s="9" t="str">
        <f t="shared" si="0"/>
        <v/>
      </c>
      <c r="B39" s="11"/>
      <c r="C39" s="266"/>
      <c r="D39" s="267"/>
      <c r="E39" s="267"/>
      <c r="F39" s="268"/>
      <c r="G39" s="10">
        <v>9</v>
      </c>
      <c r="K39" s="10">
        <v>9</v>
      </c>
      <c r="O39" s="10">
        <v>9</v>
      </c>
      <c r="S39" s="10">
        <v>9</v>
      </c>
      <c r="W39" s="10">
        <v>9</v>
      </c>
      <c r="AA39" s="10">
        <v>9</v>
      </c>
      <c r="AE39" s="10">
        <v>9</v>
      </c>
      <c r="AI39" s="10">
        <v>9</v>
      </c>
      <c r="AM39" s="10">
        <v>9</v>
      </c>
    </row>
    <row r="40" spans="1:44" s="8" customFormat="1" x14ac:dyDescent="0.35">
      <c r="A40" s="9" t="str">
        <f t="shared" si="0"/>
        <v/>
      </c>
      <c r="B40" s="11"/>
      <c r="C40" s="266"/>
      <c r="D40" s="267"/>
      <c r="E40" s="267"/>
      <c r="F40" s="268"/>
      <c r="G40" s="10">
        <v>10</v>
      </c>
      <c r="K40" s="10">
        <v>10</v>
      </c>
      <c r="O40" s="10">
        <v>10</v>
      </c>
      <c r="S40" s="10">
        <v>10</v>
      </c>
      <c r="W40" s="10">
        <v>10</v>
      </c>
      <c r="AA40" s="10">
        <v>10</v>
      </c>
      <c r="AE40" s="10">
        <v>10</v>
      </c>
      <c r="AI40" s="10">
        <v>10</v>
      </c>
      <c r="AM40" s="10">
        <v>10</v>
      </c>
    </row>
    <row r="41" spans="1:44" s="26" customFormat="1" ht="25" x14ac:dyDescent="0.35">
      <c r="A41" s="25"/>
      <c r="C41" s="27"/>
      <c r="D41" s="27"/>
      <c r="E41" s="27"/>
      <c r="F41" s="28"/>
    </row>
    <row r="42" spans="1:44" s="3" customFormat="1" ht="28" customHeight="1" x14ac:dyDescent="0.35">
      <c r="A42" s="6" t="s">
        <v>21</v>
      </c>
      <c r="B42" s="6"/>
      <c r="C42" s="6"/>
      <c r="D42" s="6"/>
      <c r="E42" s="6"/>
      <c r="F42" s="6"/>
    </row>
    <row r="43" spans="1:44" ht="7.5" customHeight="1" x14ac:dyDescent="0.3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4.5" x14ac:dyDescent="0.3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 x14ac:dyDescent="0.3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3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3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3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3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3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3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3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3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3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3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ht="14.5" x14ac:dyDescent="0.3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x14ac:dyDescent="0.3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x14ac:dyDescent="0.3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 x14ac:dyDescent="0.3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3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3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 x14ac:dyDescent="0.3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 x14ac:dyDescent="0.3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 x14ac:dyDescent="0.3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3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3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3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3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3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ht="14.5" x14ac:dyDescent="0.3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x14ac:dyDescent="0.3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x14ac:dyDescent="0.3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 x14ac:dyDescent="0.3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3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3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3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3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3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3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3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3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3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3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ht="14.5" x14ac:dyDescent="0.3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x14ac:dyDescent="0.3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x14ac:dyDescent="0.3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 x14ac:dyDescent="0.3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35">
      <c r="A91" s="277" t="s">
        <v>181</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x14ac:dyDescent="0.3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x14ac:dyDescent="0.3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 x14ac:dyDescent="0.3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x14ac:dyDescent="0.3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5" x14ac:dyDescent="0.35">
      <c r="A97" s="25"/>
      <c r="C97" s="27"/>
      <c r="D97" s="27"/>
      <c r="E97" s="27"/>
      <c r="F97" s="28"/>
    </row>
    <row r="98" spans="1:42" s="3" customFormat="1" ht="28" customHeight="1" x14ac:dyDescent="0.35">
      <c r="A98" s="6" t="s">
        <v>85</v>
      </c>
      <c r="B98" s="6"/>
      <c r="C98" s="6"/>
      <c r="D98" s="6"/>
      <c r="E98" s="6"/>
      <c r="F98" s="6"/>
    </row>
    <row r="99" spans="1:42" ht="27" customHeight="1" x14ac:dyDescent="0.3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42" x14ac:dyDescent="0.35">
      <c r="A100" s="89" t="s">
        <v>16</v>
      </c>
      <c r="B100" s="90"/>
      <c r="C100" s="296" t="s">
        <v>64</v>
      </c>
      <c r="D100" s="296"/>
      <c r="E100" s="91" t="s">
        <v>65</v>
      </c>
      <c r="F100" s="91" t="s">
        <v>66</v>
      </c>
    </row>
    <row r="101" spans="1:42" x14ac:dyDescent="0.3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3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3" si="47">ROUND(C102*E102,2)</f>
        <v>0</v>
      </c>
    </row>
    <row r="103" spans="1:42" x14ac:dyDescent="0.3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3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ROUND(C104*E104,2)</f>
        <v>0</v>
      </c>
    </row>
    <row r="105" spans="1:42" x14ac:dyDescent="0.3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ROUND(C105*E105,2)</f>
        <v>0</v>
      </c>
    </row>
    <row r="106" spans="1:42" x14ac:dyDescent="0.35">
      <c r="A106" s="86"/>
      <c r="B106" s="87"/>
      <c r="C106" s="294">
        <f>SUM(C101:D105)</f>
        <v>0</v>
      </c>
      <c r="D106" s="294"/>
      <c r="E106" s="88"/>
      <c r="F106" s="98">
        <f>SUM(F101:F105)</f>
        <v>0</v>
      </c>
    </row>
    <row r="108" spans="1:42" s="99" customFormat="1" ht="15.5" x14ac:dyDescent="0.35">
      <c r="A108" s="99" t="s">
        <v>102</v>
      </c>
      <c r="C108" s="295"/>
      <c r="D108" s="295"/>
    </row>
    <row r="109" spans="1:42" s="26" customFormat="1" ht="25" x14ac:dyDescent="0.35">
      <c r="A109" s="25"/>
      <c r="C109" s="27"/>
      <c r="D109" s="27"/>
      <c r="E109" s="27"/>
      <c r="F109" s="28"/>
    </row>
    <row r="110" spans="1:42" s="3" customFormat="1" ht="28" customHeight="1" x14ac:dyDescent="0.35">
      <c r="A110" s="6" t="s">
        <v>67</v>
      </c>
      <c r="B110" s="6"/>
      <c r="C110" s="6"/>
      <c r="D110" s="6"/>
      <c r="E110" s="6"/>
      <c r="F110" s="6"/>
    </row>
    <row r="111" spans="1:42" ht="7.5" customHeight="1" x14ac:dyDescent="0.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35">
      <c r="A112" s="91" t="s">
        <v>68</v>
      </c>
      <c r="B112" s="91" t="s">
        <v>69</v>
      </c>
      <c r="C112" s="296" t="s">
        <v>70</v>
      </c>
      <c r="D112" s="296"/>
      <c r="E112" s="111" t="s">
        <v>71</v>
      </c>
    </row>
    <row r="113" spans="1:5" x14ac:dyDescent="0.35">
      <c r="A113" s="297" t="s">
        <v>5</v>
      </c>
      <c r="B113" s="84" t="s">
        <v>72</v>
      </c>
      <c r="C113" s="300">
        <f>MIN(C108,F106)</f>
        <v>0</v>
      </c>
      <c r="D113" s="301"/>
      <c r="E113" s="84"/>
    </row>
    <row r="114" spans="1:5" x14ac:dyDescent="0.35">
      <c r="A114" s="298"/>
      <c r="B114" s="30" t="s">
        <v>6</v>
      </c>
      <c r="C114" s="302">
        <v>0</v>
      </c>
      <c r="D114" s="303"/>
      <c r="E114" s="85"/>
    </row>
    <row r="115" spans="1:5" x14ac:dyDescent="0.35">
      <c r="A115" s="298"/>
      <c r="B115" s="30" t="s">
        <v>73</v>
      </c>
      <c r="C115" s="302">
        <v>0</v>
      </c>
      <c r="D115" s="303"/>
      <c r="E115" s="85"/>
    </row>
    <row r="116" spans="1:5" x14ac:dyDescent="0.35">
      <c r="A116" s="298"/>
      <c r="B116" s="30" t="s">
        <v>73</v>
      </c>
      <c r="C116" s="302">
        <v>0</v>
      </c>
      <c r="D116" s="303"/>
      <c r="E116" s="85"/>
    </row>
    <row r="117" spans="1:5" x14ac:dyDescent="0.35">
      <c r="A117" s="298"/>
      <c r="B117" s="30" t="s">
        <v>73</v>
      </c>
      <c r="C117" s="302">
        <v>0</v>
      </c>
      <c r="D117" s="303"/>
      <c r="E117" s="85"/>
    </row>
    <row r="118" spans="1:5" x14ac:dyDescent="0.35">
      <c r="A118" s="298"/>
      <c r="B118" s="30" t="s">
        <v>73</v>
      </c>
      <c r="C118" s="302">
        <v>0</v>
      </c>
      <c r="D118" s="303"/>
      <c r="E118" s="85"/>
    </row>
    <row r="119" spans="1:5" ht="14.5" x14ac:dyDescent="0.35">
      <c r="A119" s="298"/>
      <c r="B119" s="100" t="s">
        <v>29</v>
      </c>
      <c r="C119" s="283">
        <v>0</v>
      </c>
      <c r="D119" s="284"/>
      <c r="E119" s="101"/>
    </row>
    <row r="120" spans="1:5" x14ac:dyDescent="0.35">
      <c r="A120" s="299"/>
      <c r="B120" s="102" t="s">
        <v>74</v>
      </c>
      <c r="C120" s="308">
        <f>SUM(C113:D119)</f>
        <v>0</v>
      </c>
      <c r="D120" s="308"/>
      <c r="E120" s="102"/>
    </row>
    <row r="121" spans="1:5" x14ac:dyDescent="0.35">
      <c r="A121" s="297" t="s">
        <v>7</v>
      </c>
      <c r="B121" s="29" t="s">
        <v>76</v>
      </c>
      <c r="C121" s="309">
        <v>0</v>
      </c>
      <c r="D121" s="310"/>
    </row>
    <row r="122" spans="1:5" x14ac:dyDescent="0.35">
      <c r="A122" s="298"/>
      <c r="B122" s="30" t="s">
        <v>77</v>
      </c>
      <c r="C122" s="302">
        <v>0</v>
      </c>
      <c r="D122" s="303"/>
    </row>
    <row r="123" spans="1:5" x14ac:dyDescent="0.35">
      <c r="A123" s="298"/>
      <c r="B123" s="30" t="s">
        <v>73</v>
      </c>
      <c r="C123" s="302">
        <v>0</v>
      </c>
      <c r="D123" s="303"/>
    </row>
    <row r="124" spans="1:5" x14ac:dyDescent="0.35">
      <c r="A124" s="298"/>
      <c r="B124" s="30" t="s">
        <v>73</v>
      </c>
      <c r="C124" s="302">
        <v>0</v>
      </c>
      <c r="D124" s="303"/>
    </row>
    <row r="125" spans="1:5" x14ac:dyDescent="0.35">
      <c r="A125" s="298"/>
      <c r="B125" s="30" t="s">
        <v>73</v>
      </c>
      <c r="C125" s="302">
        <v>0</v>
      </c>
      <c r="D125" s="303"/>
    </row>
    <row r="126" spans="1:5" x14ac:dyDescent="0.35">
      <c r="A126" s="298"/>
      <c r="B126" s="30" t="s">
        <v>73</v>
      </c>
      <c r="C126" s="302">
        <v>0</v>
      </c>
      <c r="D126" s="303"/>
    </row>
    <row r="127" spans="1:5" ht="14.5" x14ac:dyDescent="0.35">
      <c r="A127" s="298"/>
      <c r="B127" s="100" t="s">
        <v>29</v>
      </c>
      <c r="C127" s="283">
        <v>0</v>
      </c>
      <c r="D127" s="284"/>
    </row>
    <row r="128" spans="1:5" x14ac:dyDescent="0.35">
      <c r="A128" s="299"/>
      <c r="B128" s="102" t="s">
        <v>75</v>
      </c>
      <c r="C128" s="308">
        <f>SUM(C121:D127)</f>
        <v>0</v>
      </c>
      <c r="D128" s="308"/>
    </row>
    <row r="129" spans="1:42" x14ac:dyDescent="0.35">
      <c r="A129" s="297" t="s">
        <v>78</v>
      </c>
      <c r="B129" s="84" t="s">
        <v>4</v>
      </c>
      <c r="C129" s="300">
        <f>C137-C120-C128-SUM(C130:D135)</f>
        <v>0</v>
      </c>
      <c r="D129" s="301"/>
    </row>
    <row r="130" spans="1:42" x14ac:dyDescent="0.35">
      <c r="A130" s="298"/>
      <c r="B130" s="30" t="s">
        <v>80</v>
      </c>
      <c r="C130" s="302">
        <v>0</v>
      </c>
      <c r="D130" s="303"/>
    </row>
    <row r="131" spans="1:42" x14ac:dyDescent="0.35">
      <c r="A131" s="298"/>
      <c r="B131" s="30" t="s">
        <v>73</v>
      </c>
      <c r="C131" s="302">
        <v>0</v>
      </c>
      <c r="D131" s="303"/>
    </row>
    <row r="132" spans="1:42" x14ac:dyDescent="0.35">
      <c r="A132" s="298"/>
      <c r="B132" s="30" t="s">
        <v>73</v>
      </c>
      <c r="C132" s="302">
        <v>0</v>
      </c>
      <c r="D132" s="303"/>
    </row>
    <row r="133" spans="1:42" x14ac:dyDescent="0.35">
      <c r="A133" s="298"/>
      <c r="B133" s="30" t="s">
        <v>73</v>
      </c>
      <c r="C133" s="302">
        <v>0</v>
      </c>
      <c r="D133" s="303"/>
    </row>
    <row r="134" spans="1:42" x14ac:dyDescent="0.35">
      <c r="A134" s="298"/>
      <c r="B134" s="30" t="s">
        <v>73</v>
      </c>
      <c r="C134" s="302">
        <v>0</v>
      </c>
      <c r="D134" s="303"/>
    </row>
    <row r="135" spans="1:42" ht="14.5" x14ac:dyDescent="0.35">
      <c r="A135" s="298"/>
      <c r="B135" s="100" t="s">
        <v>29</v>
      </c>
      <c r="C135" s="283">
        <v>0</v>
      </c>
      <c r="D135" s="284"/>
    </row>
    <row r="136" spans="1:42" x14ac:dyDescent="0.35">
      <c r="A136" s="299"/>
      <c r="B136" s="102" t="s">
        <v>79</v>
      </c>
      <c r="C136" s="308">
        <f>SUM(C129:D135)</f>
        <v>0</v>
      </c>
      <c r="D136" s="308"/>
    </row>
    <row r="137" spans="1:42" x14ac:dyDescent="0.35">
      <c r="A137" s="86" t="s">
        <v>81</v>
      </c>
      <c r="B137" s="87"/>
      <c r="C137" s="311">
        <f>C96</f>
        <v>0</v>
      </c>
      <c r="D137" s="312"/>
    </row>
    <row r="138" spans="1:42" s="26" customFormat="1" ht="25" x14ac:dyDescent="0.35">
      <c r="A138" s="25"/>
      <c r="C138" s="27"/>
      <c r="D138" s="27"/>
      <c r="E138" s="27"/>
      <c r="F138" s="28"/>
    </row>
    <row r="139" spans="1:42" s="3" customFormat="1" ht="28" customHeight="1" x14ac:dyDescent="0.35">
      <c r="A139" s="6" t="s">
        <v>177</v>
      </c>
      <c r="B139" s="6"/>
      <c r="C139" s="6"/>
      <c r="D139" s="6"/>
      <c r="E139" s="6"/>
      <c r="F139" s="6"/>
    </row>
    <row r="140" spans="1:42" ht="7.5" customHeight="1" x14ac:dyDescent="0.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30" customHeight="1" x14ac:dyDescent="0.35">
      <c r="A141" s="111" t="s">
        <v>26</v>
      </c>
      <c r="B141" s="172" t="s">
        <v>82</v>
      </c>
      <c r="C141" s="313" t="s">
        <v>25</v>
      </c>
      <c r="D141" s="314"/>
      <c r="E141" s="304" t="s">
        <v>103</v>
      </c>
      <c r="F141" s="305"/>
    </row>
    <row r="142" spans="1:42" ht="15" customHeight="1" x14ac:dyDescent="0.35">
      <c r="A142" s="84" t="s">
        <v>46</v>
      </c>
      <c r="B142" s="84" t="str">
        <f>G142</f>
        <v>X</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t="str">
        <f>IF(B31="","X",B31)</f>
        <v>X</v>
      </c>
    </row>
    <row r="143" spans="1:42" ht="15" customHeight="1" x14ac:dyDescent="0.35">
      <c r="A143" s="85" t="s">
        <v>45</v>
      </c>
      <c r="B143" s="85" t="str">
        <f>G142</f>
        <v>X</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ht="15" customHeight="1" x14ac:dyDescent="0.35">
      <c r="A144" s="85" t="s">
        <v>47</v>
      </c>
      <c r="B144" s="85" t="str">
        <f>G142</f>
        <v>X</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ht="15" customHeight="1" x14ac:dyDescent="0.35">
      <c r="A145" s="85" t="s">
        <v>36</v>
      </c>
      <c r="B145" s="85" t="str">
        <f>G142</f>
        <v>X</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ht="15" customHeight="1" x14ac:dyDescent="0.35">
      <c r="A146" s="85" t="s">
        <v>37</v>
      </c>
      <c r="B146" s="85" t="str">
        <f>G142</f>
        <v>X</v>
      </c>
      <c r="C146" s="270">
        <f t="shared" si="48"/>
        <v>0</v>
      </c>
      <c r="D146" s="270"/>
      <c r="E146" s="251"/>
      <c r="F146" s="252"/>
      <c r="G146" s="35"/>
    </row>
    <row r="147" spans="1:7" ht="15" customHeight="1" x14ac:dyDescent="0.35">
      <c r="A147" s="85" t="s">
        <v>41</v>
      </c>
      <c r="B147" s="85" t="str">
        <f>G142</f>
        <v>X</v>
      </c>
      <c r="C147" s="270">
        <f t="shared" si="48"/>
        <v>0</v>
      </c>
      <c r="D147" s="270"/>
      <c r="E147" s="251"/>
      <c r="F147" s="252"/>
      <c r="G147" s="35"/>
    </row>
    <row r="148" spans="1:7" ht="15" customHeight="1" x14ac:dyDescent="0.35">
      <c r="A148" s="85" t="s">
        <v>42</v>
      </c>
      <c r="B148" s="85" t="str">
        <f>G142</f>
        <v>X</v>
      </c>
      <c r="C148" s="270">
        <f t="shared" si="48"/>
        <v>0</v>
      </c>
      <c r="D148" s="270"/>
      <c r="E148" s="251"/>
      <c r="F148" s="252"/>
      <c r="G148" s="35"/>
    </row>
    <row r="149" spans="1:7" ht="15" customHeight="1" x14ac:dyDescent="0.35">
      <c r="A149" s="85" t="s">
        <v>43</v>
      </c>
      <c r="B149" s="85" t="str">
        <f>G142</f>
        <v>X</v>
      </c>
      <c r="C149" s="270">
        <f t="shared" si="48"/>
        <v>0</v>
      </c>
      <c r="D149" s="270"/>
      <c r="E149" s="251"/>
      <c r="F149" s="252"/>
      <c r="G149" s="35"/>
    </row>
    <row r="150" spans="1:7" ht="15" customHeight="1" x14ac:dyDescent="0.35">
      <c r="A150" s="85" t="s">
        <v>38</v>
      </c>
      <c r="B150" s="85" t="str">
        <f>G142</f>
        <v>X</v>
      </c>
      <c r="C150" s="270">
        <f t="shared" si="48"/>
        <v>0</v>
      </c>
      <c r="D150" s="270"/>
      <c r="E150" s="251"/>
      <c r="F150" s="252"/>
      <c r="G150" s="35"/>
    </row>
    <row r="151" spans="1:7" ht="15" customHeight="1" x14ac:dyDescent="0.35">
      <c r="A151" s="85" t="s">
        <v>39</v>
      </c>
      <c r="B151" s="85" t="str">
        <f>G142</f>
        <v>X</v>
      </c>
      <c r="C151" s="270">
        <f t="shared" si="48"/>
        <v>0</v>
      </c>
      <c r="D151" s="270"/>
      <c r="E151" s="251"/>
      <c r="F151" s="252"/>
      <c r="G151" s="35"/>
    </row>
    <row r="152" spans="1:7" ht="15" customHeight="1" x14ac:dyDescent="0.35">
      <c r="A152" s="85" t="s">
        <v>40</v>
      </c>
      <c r="B152" s="85" t="str">
        <f>G142</f>
        <v>X</v>
      </c>
      <c r="C152" s="270">
        <f t="shared" si="48"/>
        <v>0</v>
      </c>
      <c r="D152" s="270"/>
      <c r="E152" s="251"/>
      <c r="F152" s="252"/>
      <c r="G152" s="35"/>
    </row>
    <row r="153" spans="1:7" ht="15" customHeight="1" x14ac:dyDescent="0.35">
      <c r="A153" s="85" t="s">
        <v>44</v>
      </c>
      <c r="B153" s="85" t="str">
        <f>G142</f>
        <v>X</v>
      </c>
      <c r="C153" s="270">
        <f t="shared" si="48"/>
        <v>0</v>
      </c>
      <c r="D153" s="270"/>
      <c r="E153" s="251"/>
      <c r="F153" s="252"/>
      <c r="G153" s="35"/>
    </row>
    <row r="154" spans="1:7" ht="15" customHeight="1" x14ac:dyDescent="0.35">
      <c r="A154" s="85" t="s">
        <v>49</v>
      </c>
      <c r="B154" s="85" t="str">
        <f>G142</f>
        <v>X</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ht="15" customHeight="1" x14ac:dyDescent="0.35">
      <c r="A155" s="85" t="s">
        <v>50</v>
      </c>
      <c r="B155" s="85" t="str">
        <f>G142</f>
        <v>X</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ht="15" customHeight="1" x14ac:dyDescent="0.35">
      <c r="A156" s="85" t="s">
        <v>51</v>
      </c>
      <c r="B156" s="85" t="str">
        <f>G142</f>
        <v>X</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ht="15" customHeight="1" x14ac:dyDescent="0.35">
      <c r="A157" s="85" t="s">
        <v>52</v>
      </c>
      <c r="B157" s="85" t="str">
        <f>G142</f>
        <v>X</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ht="15" customHeight="1" x14ac:dyDescent="0.35">
      <c r="A158" s="31" t="s">
        <v>83</v>
      </c>
      <c r="B158" s="31" t="str">
        <f>G142</f>
        <v>X</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ht="15" customHeight="1" x14ac:dyDescent="0.35">
      <c r="A159" s="84" t="s">
        <v>46</v>
      </c>
      <c r="B159" s="84">
        <f>G159</f>
        <v>0</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f>IF($B$31=G142,IF($B$32=G142,IF($B$33=G142,IF($B$34=G142,IF($B$35=G142,IF($B$36=G142,IF($B$37=G142,IF($B$38=G142,IF($B$39=G142,IF($B$40=G142,"X",$B$40),$B$39),$B$38),$B$37),$B$36),$B$35),$B$34),$B$33),$B$32),$B$31)</f>
        <v>0</v>
      </c>
    </row>
    <row r="160" spans="1:7" ht="15" customHeight="1" x14ac:dyDescent="0.35">
      <c r="A160" s="85" t="s">
        <v>45</v>
      </c>
      <c r="B160" s="85">
        <f>G159</f>
        <v>0</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ht="15" customHeight="1" x14ac:dyDescent="0.35">
      <c r="A161" s="85" t="s">
        <v>47</v>
      </c>
      <c r="B161" s="85">
        <f>G159</f>
        <v>0</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ht="15" customHeight="1" x14ac:dyDescent="0.35">
      <c r="A162" s="85" t="s">
        <v>36</v>
      </c>
      <c r="B162" s="85">
        <f>G159</f>
        <v>0</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ht="15" customHeight="1" x14ac:dyDescent="0.35">
      <c r="A163" s="85" t="s">
        <v>37</v>
      </c>
      <c r="B163" s="85">
        <f>G159</f>
        <v>0</v>
      </c>
      <c r="C163" s="270">
        <f t="shared" si="49"/>
        <v>0</v>
      </c>
      <c r="D163" s="270"/>
      <c r="E163" s="251"/>
      <c r="F163" s="252"/>
      <c r="G163" s="35"/>
    </row>
    <row r="164" spans="1:7" ht="15" customHeight="1" x14ac:dyDescent="0.35">
      <c r="A164" s="85" t="s">
        <v>41</v>
      </c>
      <c r="B164" s="85">
        <f>G159</f>
        <v>0</v>
      </c>
      <c r="C164" s="270">
        <f t="shared" si="49"/>
        <v>0</v>
      </c>
      <c r="D164" s="270"/>
      <c r="E164" s="251"/>
      <c r="F164" s="252"/>
      <c r="G164" s="35"/>
    </row>
    <row r="165" spans="1:7" ht="15" customHeight="1" x14ac:dyDescent="0.35">
      <c r="A165" s="85" t="s">
        <v>42</v>
      </c>
      <c r="B165" s="85">
        <f>G159</f>
        <v>0</v>
      </c>
      <c r="C165" s="270">
        <f t="shared" si="49"/>
        <v>0</v>
      </c>
      <c r="D165" s="270"/>
      <c r="E165" s="251"/>
      <c r="F165" s="252"/>
      <c r="G165" s="35"/>
    </row>
    <row r="166" spans="1:7" ht="15" customHeight="1" x14ac:dyDescent="0.35">
      <c r="A166" s="85" t="s">
        <v>43</v>
      </c>
      <c r="B166" s="85">
        <f>G159</f>
        <v>0</v>
      </c>
      <c r="C166" s="270">
        <f t="shared" si="49"/>
        <v>0</v>
      </c>
      <c r="D166" s="270"/>
      <c r="E166" s="251"/>
      <c r="F166" s="252"/>
      <c r="G166" s="35"/>
    </row>
    <row r="167" spans="1:7" ht="15" customHeight="1" x14ac:dyDescent="0.35">
      <c r="A167" s="85" t="s">
        <v>38</v>
      </c>
      <c r="B167" s="85">
        <f>G159</f>
        <v>0</v>
      </c>
      <c r="C167" s="270">
        <f t="shared" si="49"/>
        <v>0</v>
      </c>
      <c r="D167" s="270"/>
      <c r="E167" s="251"/>
      <c r="F167" s="252"/>
      <c r="G167" s="35"/>
    </row>
    <row r="168" spans="1:7" ht="15" customHeight="1" x14ac:dyDescent="0.35">
      <c r="A168" s="85" t="s">
        <v>39</v>
      </c>
      <c r="B168" s="85">
        <f>G159</f>
        <v>0</v>
      </c>
      <c r="C168" s="270">
        <f t="shared" si="49"/>
        <v>0</v>
      </c>
      <c r="D168" s="270"/>
      <c r="E168" s="251"/>
      <c r="F168" s="252"/>
      <c r="G168" s="35"/>
    </row>
    <row r="169" spans="1:7" ht="15" customHeight="1" x14ac:dyDescent="0.35">
      <c r="A169" s="85" t="s">
        <v>40</v>
      </c>
      <c r="B169" s="85">
        <f>G159</f>
        <v>0</v>
      </c>
      <c r="C169" s="270">
        <f t="shared" si="49"/>
        <v>0</v>
      </c>
      <c r="D169" s="270"/>
      <c r="E169" s="251"/>
      <c r="F169" s="252"/>
      <c r="G169" s="35"/>
    </row>
    <row r="170" spans="1:7" ht="15" customHeight="1" x14ac:dyDescent="0.35">
      <c r="A170" s="85" t="s">
        <v>44</v>
      </c>
      <c r="B170" s="85">
        <f>G159</f>
        <v>0</v>
      </c>
      <c r="C170" s="270">
        <f t="shared" si="49"/>
        <v>0</v>
      </c>
      <c r="D170" s="270"/>
      <c r="E170" s="251"/>
      <c r="F170" s="252"/>
      <c r="G170" s="35"/>
    </row>
    <row r="171" spans="1:7" ht="15" customHeight="1" x14ac:dyDescent="0.35">
      <c r="A171" s="85" t="s">
        <v>49</v>
      </c>
      <c r="B171" s="85">
        <f>G159</f>
        <v>0</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ht="15" customHeight="1" x14ac:dyDescent="0.35">
      <c r="A172" s="85" t="s">
        <v>50</v>
      </c>
      <c r="B172" s="85">
        <f>G159</f>
        <v>0</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ht="15" customHeight="1" x14ac:dyDescent="0.35">
      <c r="A173" s="85" t="s">
        <v>51</v>
      </c>
      <c r="B173" s="85">
        <f>G159</f>
        <v>0</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ht="15" customHeight="1" x14ac:dyDescent="0.35">
      <c r="A174" s="85" t="s">
        <v>52</v>
      </c>
      <c r="B174" s="85">
        <f>G159</f>
        <v>0</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ht="15" customHeight="1" x14ac:dyDescent="0.35">
      <c r="A175" s="31" t="s">
        <v>83</v>
      </c>
      <c r="B175" s="31">
        <f>G159</f>
        <v>0</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ht="15" customHeight="1" x14ac:dyDescent="0.35">
      <c r="A176" s="84" t="s">
        <v>46</v>
      </c>
      <c r="B176" s="84" t="str">
        <f>G176</f>
        <v>X</v>
      </c>
      <c r="C176" s="317">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318"/>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ht="15" customHeight="1" x14ac:dyDescent="0.35">
      <c r="A177" s="85" t="s">
        <v>45</v>
      </c>
      <c r="B177" s="85" t="str">
        <f>G176</f>
        <v>X</v>
      </c>
      <c r="C177" s="315">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316"/>
      <c r="E177" s="251"/>
      <c r="F177" s="252"/>
      <c r="G177" s="35"/>
    </row>
    <row r="178" spans="1:7" ht="15" customHeight="1" x14ac:dyDescent="0.35">
      <c r="A178" s="85" t="s">
        <v>47</v>
      </c>
      <c r="B178" s="85" t="str">
        <f>G176</f>
        <v>X</v>
      </c>
      <c r="C178" s="315">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316"/>
      <c r="E178" s="251"/>
      <c r="F178" s="252"/>
      <c r="G178" s="35"/>
    </row>
    <row r="179" spans="1:7" ht="15" customHeight="1" x14ac:dyDescent="0.35">
      <c r="A179" s="85" t="s">
        <v>36</v>
      </c>
      <c r="B179" s="85" t="str">
        <f>G176</f>
        <v>X</v>
      </c>
      <c r="C179" s="315">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316"/>
      <c r="E179" s="251"/>
      <c r="F179" s="252"/>
      <c r="G179" s="35"/>
    </row>
    <row r="180" spans="1:7" ht="15" customHeight="1" x14ac:dyDescent="0.35">
      <c r="A180" s="85" t="s">
        <v>37</v>
      </c>
      <c r="B180" s="85" t="str">
        <f>G176</f>
        <v>X</v>
      </c>
      <c r="C180" s="315">
        <f t="shared" si="50"/>
        <v>0</v>
      </c>
      <c r="D180" s="316"/>
      <c r="E180" s="251"/>
      <c r="F180" s="252"/>
      <c r="G180" s="35"/>
    </row>
    <row r="181" spans="1:7" ht="15" customHeight="1" x14ac:dyDescent="0.35">
      <c r="A181" s="85" t="s">
        <v>41</v>
      </c>
      <c r="B181" s="85" t="str">
        <f>G176</f>
        <v>X</v>
      </c>
      <c r="C181" s="315">
        <f t="shared" si="50"/>
        <v>0</v>
      </c>
      <c r="D181" s="316"/>
      <c r="E181" s="251"/>
      <c r="F181" s="252"/>
      <c r="G181" s="35"/>
    </row>
    <row r="182" spans="1:7" ht="15" customHeight="1" x14ac:dyDescent="0.35">
      <c r="A182" s="85" t="s">
        <v>42</v>
      </c>
      <c r="B182" s="85" t="str">
        <f>G176</f>
        <v>X</v>
      </c>
      <c r="C182" s="315">
        <f t="shared" si="50"/>
        <v>0</v>
      </c>
      <c r="D182" s="316"/>
      <c r="E182" s="251"/>
      <c r="F182" s="252"/>
      <c r="G182" s="35"/>
    </row>
    <row r="183" spans="1:7" ht="15" customHeight="1" x14ac:dyDescent="0.35">
      <c r="A183" s="85" t="s">
        <v>43</v>
      </c>
      <c r="B183" s="85" t="str">
        <f>G176</f>
        <v>X</v>
      </c>
      <c r="C183" s="315">
        <f t="shared" si="50"/>
        <v>0</v>
      </c>
      <c r="D183" s="316"/>
      <c r="E183" s="251"/>
      <c r="F183" s="252"/>
      <c r="G183" s="35"/>
    </row>
    <row r="184" spans="1:7" ht="15" customHeight="1" x14ac:dyDescent="0.35">
      <c r="A184" s="85" t="s">
        <v>38</v>
      </c>
      <c r="B184" s="85" t="str">
        <f>G176</f>
        <v>X</v>
      </c>
      <c r="C184" s="315">
        <f t="shared" si="50"/>
        <v>0</v>
      </c>
      <c r="D184" s="316"/>
      <c r="E184" s="251"/>
      <c r="F184" s="252"/>
      <c r="G184" s="35"/>
    </row>
    <row r="185" spans="1:7" ht="15" customHeight="1" x14ac:dyDescent="0.35">
      <c r="A185" s="85" t="s">
        <v>39</v>
      </c>
      <c r="B185" s="85" t="str">
        <f>G176</f>
        <v>X</v>
      </c>
      <c r="C185" s="315">
        <f t="shared" si="50"/>
        <v>0</v>
      </c>
      <c r="D185" s="316"/>
      <c r="E185" s="251"/>
      <c r="F185" s="252"/>
      <c r="G185" s="35"/>
    </row>
    <row r="186" spans="1:7" ht="15" customHeight="1" x14ac:dyDescent="0.35">
      <c r="A186" s="85" t="s">
        <v>40</v>
      </c>
      <c r="B186" s="85" t="str">
        <f>G176</f>
        <v>X</v>
      </c>
      <c r="C186" s="315">
        <f t="shared" si="50"/>
        <v>0</v>
      </c>
      <c r="D186" s="316"/>
      <c r="E186" s="251"/>
      <c r="F186" s="252"/>
      <c r="G186" s="35"/>
    </row>
    <row r="187" spans="1:7" ht="15" customHeight="1" x14ac:dyDescent="0.35">
      <c r="A187" s="85" t="s">
        <v>44</v>
      </c>
      <c r="B187" s="85" t="str">
        <f>G176</f>
        <v>X</v>
      </c>
      <c r="C187" s="315">
        <f t="shared" si="50"/>
        <v>0</v>
      </c>
      <c r="D187" s="316"/>
      <c r="E187" s="251"/>
      <c r="F187" s="252"/>
      <c r="G187" s="35"/>
    </row>
    <row r="188" spans="1:7" ht="15" customHeight="1" x14ac:dyDescent="0.35">
      <c r="A188" s="85" t="s">
        <v>49</v>
      </c>
      <c r="B188" s="85" t="str">
        <f>G176</f>
        <v>X</v>
      </c>
      <c r="C188" s="315">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316"/>
      <c r="E188" s="251"/>
      <c r="F188" s="252"/>
      <c r="G188" s="35"/>
    </row>
    <row r="189" spans="1:7" ht="15" customHeight="1" x14ac:dyDescent="0.35">
      <c r="A189" s="85" t="s">
        <v>50</v>
      </c>
      <c r="B189" s="85" t="str">
        <f>G176</f>
        <v>X</v>
      </c>
      <c r="C189" s="315">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316"/>
      <c r="E189" s="251"/>
      <c r="F189" s="252"/>
      <c r="G189" s="35"/>
    </row>
    <row r="190" spans="1:7" ht="15" customHeight="1" x14ac:dyDescent="0.35">
      <c r="A190" s="85" t="s">
        <v>51</v>
      </c>
      <c r="B190" s="85" t="str">
        <f>G176</f>
        <v>X</v>
      </c>
      <c r="C190" s="315">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316"/>
      <c r="E190" s="251"/>
      <c r="F190" s="252"/>
      <c r="G190" s="35"/>
    </row>
    <row r="191" spans="1:7" ht="15" customHeight="1" x14ac:dyDescent="0.35">
      <c r="A191" s="85" t="s">
        <v>52</v>
      </c>
      <c r="B191" s="85" t="str">
        <f>G176</f>
        <v>X</v>
      </c>
      <c r="C191" s="315">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316"/>
      <c r="E191" s="251"/>
      <c r="F191" s="252"/>
      <c r="G191" s="35"/>
    </row>
    <row r="192" spans="1:7" ht="15" customHeight="1" x14ac:dyDescent="0.35">
      <c r="A192" s="31" t="s">
        <v>83</v>
      </c>
      <c r="B192" s="31" t="str">
        <f>G176</f>
        <v>X</v>
      </c>
      <c r="C192" s="319">
        <f>IF(AND($B$28&gt;=1,$B$31=$B192),$G$91,0)+IF(AND($B$28&gt;=2,$B$32=$B192),$K$91,0)+IF(AND($B$28&gt;=3,$B$33=$B192),$O$91,0)+IF(AND($B$28&gt;=4,$B$34=$B192),$S$91,0)+IF(AND($B$28&gt;=5,$B$35=$B192),$W$91,0)+IF(AND($B$28&gt;=6,$B$36=$B192),$AA$91,0)+IF(AND($B$28&gt;=7,$B$37=$B192),$AE$91,0)+IF(AND($B$28&gt;=8,$B$38=$B192),$AI$91,0)+IF(AND($B$28&gt;=9,$B$39=$B192),$AM$91,0)+IF(AND($B$28&gt;=10,$B$40=$B192),$AQ$91,0)</f>
        <v>0</v>
      </c>
      <c r="D192" s="320"/>
      <c r="E192" s="253"/>
      <c r="F192" s="254"/>
      <c r="G192" s="112">
        <f>SUM(C176:D192)</f>
        <v>0</v>
      </c>
    </row>
    <row r="193" spans="1:7" ht="15" customHeight="1" x14ac:dyDescent="0.3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ht="15" customHeight="1" x14ac:dyDescent="0.3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ht="15" customHeight="1" x14ac:dyDescent="0.3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ht="15" customHeight="1" x14ac:dyDescent="0.3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ht="15" customHeight="1" x14ac:dyDescent="0.35">
      <c r="A197" s="85" t="s">
        <v>37</v>
      </c>
      <c r="B197" s="85" t="str">
        <f>G193</f>
        <v>X</v>
      </c>
      <c r="C197" s="270">
        <f t="shared" si="51"/>
        <v>0</v>
      </c>
      <c r="D197" s="270"/>
      <c r="E197" s="257"/>
      <c r="F197" s="258"/>
      <c r="G197" s="35"/>
    </row>
    <row r="198" spans="1:7" ht="15" customHeight="1" x14ac:dyDescent="0.35">
      <c r="A198" s="85" t="s">
        <v>41</v>
      </c>
      <c r="B198" s="85" t="str">
        <f>G193</f>
        <v>X</v>
      </c>
      <c r="C198" s="270">
        <f t="shared" si="51"/>
        <v>0</v>
      </c>
      <c r="D198" s="270"/>
      <c r="E198" s="257"/>
      <c r="F198" s="258"/>
      <c r="G198" s="35"/>
    </row>
    <row r="199" spans="1:7" ht="15" customHeight="1" x14ac:dyDescent="0.35">
      <c r="A199" s="85" t="s">
        <v>42</v>
      </c>
      <c r="B199" s="85" t="str">
        <f>G193</f>
        <v>X</v>
      </c>
      <c r="C199" s="270">
        <f t="shared" si="51"/>
        <v>0</v>
      </c>
      <c r="D199" s="270"/>
      <c r="E199" s="257"/>
      <c r="F199" s="258"/>
      <c r="G199" s="35"/>
    </row>
    <row r="200" spans="1:7" ht="15" customHeight="1" x14ac:dyDescent="0.35">
      <c r="A200" s="85" t="s">
        <v>43</v>
      </c>
      <c r="B200" s="85" t="str">
        <f>G193</f>
        <v>X</v>
      </c>
      <c r="C200" s="270">
        <f t="shared" si="51"/>
        <v>0</v>
      </c>
      <c r="D200" s="270"/>
      <c r="E200" s="257"/>
      <c r="F200" s="258"/>
      <c r="G200" s="35"/>
    </row>
    <row r="201" spans="1:7" ht="15" customHeight="1" x14ac:dyDescent="0.35">
      <c r="A201" s="85" t="s">
        <v>38</v>
      </c>
      <c r="B201" s="85" t="str">
        <f>G193</f>
        <v>X</v>
      </c>
      <c r="C201" s="270">
        <f t="shared" si="51"/>
        <v>0</v>
      </c>
      <c r="D201" s="270"/>
      <c r="E201" s="257"/>
      <c r="F201" s="258"/>
      <c r="G201" s="35"/>
    </row>
    <row r="202" spans="1:7" ht="15" customHeight="1" x14ac:dyDescent="0.35">
      <c r="A202" s="85" t="s">
        <v>39</v>
      </c>
      <c r="B202" s="85" t="str">
        <f>G193</f>
        <v>X</v>
      </c>
      <c r="C202" s="270">
        <f t="shared" si="51"/>
        <v>0</v>
      </c>
      <c r="D202" s="270"/>
      <c r="E202" s="257"/>
      <c r="F202" s="258"/>
      <c r="G202" s="35"/>
    </row>
    <row r="203" spans="1:7" ht="15" customHeight="1" x14ac:dyDescent="0.35">
      <c r="A203" s="85" t="s">
        <v>40</v>
      </c>
      <c r="B203" s="85" t="str">
        <f>G193</f>
        <v>X</v>
      </c>
      <c r="C203" s="270">
        <f t="shared" si="51"/>
        <v>0</v>
      </c>
      <c r="D203" s="270"/>
      <c r="E203" s="257"/>
      <c r="F203" s="258"/>
      <c r="G203" s="35"/>
    </row>
    <row r="204" spans="1:7" ht="15" customHeight="1" x14ac:dyDescent="0.35">
      <c r="A204" s="85" t="s">
        <v>44</v>
      </c>
      <c r="B204" s="85" t="str">
        <f>G193</f>
        <v>X</v>
      </c>
      <c r="C204" s="270">
        <f t="shared" si="51"/>
        <v>0</v>
      </c>
      <c r="D204" s="270"/>
      <c r="E204" s="257"/>
      <c r="F204" s="258"/>
      <c r="G204" s="35"/>
    </row>
    <row r="205" spans="1:7" ht="15" customHeight="1" x14ac:dyDescent="0.3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ht="15" customHeight="1" x14ac:dyDescent="0.3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ht="15" customHeight="1" x14ac:dyDescent="0.3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ht="15" customHeight="1" x14ac:dyDescent="0.3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ht="15" customHeight="1" x14ac:dyDescent="0.3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ht="15" customHeight="1" x14ac:dyDescent="0.3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ht="15" customHeight="1" x14ac:dyDescent="0.3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ht="15" customHeight="1" x14ac:dyDescent="0.3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ht="15" customHeight="1" x14ac:dyDescent="0.3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ht="15" customHeight="1" x14ac:dyDescent="0.35">
      <c r="A214" s="85" t="s">
        <v>37</v>
      </c>
      <c r="B214" s="85" t="str">
        <f>G210</f>
        <v>X</v>
      </c>
      <c r="C214" s="270">
        <f t="shared" si="52"/>
        <v>0</v>
      </c>
      <c r="D214" s="270"/>
      <c r="E214" s="257"/>
      <c r="F214" s="258"/>
      <c r="G214" s="35"/>
    </row>
    <row r="215" spans="1:7" ht="15" customHeight="1" x14ac:dyDescent="0.35">
      <c r="A215" s="85" t="s">
        <v>41</v>
      </c>
      <c r="B215" s="85" t="str">
        <f>G210</f>
        <v>X</v>
      </c>
      <c r="C215" s="270">
        <f t="shared" si="52"/>
        <v>0</v>
      </c>
      <c r="D215" s="270"/>
      <c r="E215" s="257"/>
      <c r="F215" s="258"/>
      <c r="G215" s="35"/>
    </row>
    <row r="216" spans="1:7" ht="15" customHeight="1" x14ac:dyDescent="0.35">
      <c r="A216" s="85" t="s">
        <v>42</v>
      </c>
      <c r="B216" s="85" t="str">
        <f>G210</f>
        <v>X</v>
      </c>
      <c r="C216" s="270">
        <f t="shared" si="52"/>
        <v>0</v>
      </c>
      <c r="D216" s="270"/>
      <c r="E216" s="257"/>
      <c r="F216" s="258"/>
      <c r="G216" s="35"/>
    </row>
    <row r="217" spans="1:7" ht="15" customHeight="1" x14ac:dyDescent="0.35">
      <c r="A217" s="85" t="s">
        <v>43</v>
      </c>
      <c r="B217" s="85" t="str">
        <f>G210</f>
        <v>X</v>
      </c>
      <c r="C217" s="270">
        <f t="shared" si="52"/>
        <v>0</v>
      </c>
      <c r="D217" s="270"/>
      <c r="E217" s="257"/>
      <c r="F217" s="258"/>
      <c r="G217" s="35"/>
    </row>
    <row r="218" spans="1:7" ht="15" customHeight="1" x14ac:dyDescent="0.35">
      <c r="A218" s="85" t="s">
        <v>38</v>
      </c>
      <c r="B218" s="85" t="str">
        <f>G210</f>
        <v>X</v>
      </c>
      <c r="C218" s="270">
        <f t="shared" si="52"/>
        <v>0</v>
      </c>
      <c r="D218" s="270"/>
      <c r="E218" s="257"/>
      <c r="F218" s="258"/>
      <c r="G218" s="35"/>
    </row>
    <row r="219" spans="1:7" ht="15" customHeight="1" x14ac:dyDescent="0.35">
      <c r="A219" s="85" t="s">
        <v>39</v>
      </c>
      <c r="B219" s="85" t="str">
        <f>G210</f>
        <v>X</v>
      </c>
      <c r="C219" s="270">
        <f t="shared" si="52"/>
        <v>0</v>
      </c>
      <c r="D219" s="270"/>
      <c r="E219" s="257"/>
      <c r="F219" s="258"/>
      <c r="G219" s="35"/>
    </row>
    <row r="220" spans="1:7" ht="15" customHeight="1" x14ac:dyDescent="0.35">
      <c r="A220" s="85" t="s">
        <v>40</v>
      </c>
      <c r="B220" s="85" t="str">
        <f>G210</f>
        <v>X</v>
      </c>
      <c r="C220" s="270">
        <f t="shared" si="52"/>
        <v>0</v>
      </c>
      <c r="D220" s="270"/>
      <c r="E220" s="257"/>
      <c r="F220" s="258"/>
      <c r="G220" s="35"/>
    </row>
    <row r="221" spans="1:7" ht="15" customHeight="1" x14ac:dyDescent="0.35">
      <c r="A221" s="85" t="s">
        <v>44</v>
      </c>
      <c r="B221" s="85" t="str">
        <f>G210</f>
        <v>X</v>
      </c>
      <c r="C221" s="270">
        <f t="shared" si="52"/>
        <v>0</v>
      </c>
      <c r="D221" s="270"/>
      <c r="E221" s="257"/>
      <c r="F221" s="258"/>
      <c r="G221" s="35"/>
    </row>
    <row r="222" spans="1:7" ht="15" customHeight="1" x14ac:dyDescent="0.3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ht="15" customHeight="1" x14ac:dyDescent="0.3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ht="15" customHeight="1" x14ac:dyDescent="0.3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ht="15" customHeight="1" x14ac:dyDescent="0.3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ht="15" customHeight="1" x14ac:dyDescent="0.3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oY/RUsNtkpuTTaeBhKkp5RI/obhch64p8PCxUTzmWigAheJ+xXjWxes1ZhfeBEg8Nj4aNtFX9FPnXWYseuE6Gg==" saltValue="595YJPHS+OkqHszKHQ/9xw==" spinCount="100000" sheet="1" objects="1" scenarios="1" formatCells="0" formatColumns="0" formatRows="0" insertRows="0"/>
  <mergeCells count="208">
    <mergeCell ref="C226:D226"/>
    <mergeCell ref="C220:D220"/>
    <mergeCell ref="C221:D221"/>
    <mergeCell ref="C222:D222"/>
    <mergeCell ref="C223:D223"/>
    <mergeCell ref="C224:D224"/>
    <mergeCell ref="C225:D225"/>
    <mergeCell ref="C210:D210"/>
    <mergeCell ref="C211:D211"/>
    <mergeCell ref="C212:D212"/>
    <mergeCell ref="C213:D213"/>
    <mergeCell ref="C214:D214"/>
    <mergeCell ref="C215:D215"/>
    <mergeCell ref="C217:D217"/>
    <mergeCell ref="C218:D218"/>
    <mergeCell ref="C219:D219"/>
    <mergeCell ref="C204:D204"/>
    <mergeCell ref="C205:D205"/>
    <mergeCell ref="C206:D206"/>
    <mergeCell ref="C207:D207"/>
    <mergeCell ref="C208:D208"/>
    <mergeCell ref="C209:D209"/>
    <mergeCell ref="C198:D198"/>
    <mergeCell ref="C199:D199"/>
    <mergeCell ref="C200:D200"/>
    <mergeCell ref="C201:D201"/>
    <mergeCell ref="C202:D202"/>
    <mergeCell ref="C203:D203"/>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80:D180"/>
    <mergeCell ref="C181:D181"/>
    <mergeCell ref="C182:D182"/>
    <mergeCell ref="C183:D183"/>
    <mergeCell ref="C184:D184"/>
    <mergeCell ref="C185:D185"/>
    <mergeCell ref="C174:D174"/>
    <mergeCell ref="C175:D175"/>
    <mergeCell ref="C176:D176"/>
    <mergeCell ref="C177:D177"/>
    <mergeCell ref="C178:D178"/>
    <mergeCell ref="C179:D179"/>
    <mergeCell ref="C164:D164"/>
    <mergeCell ref="C165:D165"/>
    <mergeCell ref="C166:D166"/>
    <mergeCell ref="C167:D167"/>
    <mergeCell ref="C168:D168"/>
    <mergeCell ref="C169:D169"/>
    <mergeCell ref="C158:D158"/>
    <mergeCell ref="C159:D159"/>
    <mergeCell ref="C160:D160"/>
    <mergeCell ref="C161:D161"/>
    <mergeCell ref="C162:D162"/>
    <mergeCell ref="C163:D163"/>
    <mergeCell ref="C152:D152"/>
    <mergeCell ref="C153:D153"/>
    <mergeCell ref="C154:D154"/>
    <mergeCell ref="C155:D155"/>
    <mergeCell ref="C156:D156"/>
    <mergeCell ref="C157:D157"/>
    <mergeCell ref="C146:D146"/>
    <mergeCell ref="C145:D145"/>
    <mergeCell ref="C147:D147"/>
    <mergeCell ref="C148:D148"/>
    <mergeCell ref="C149:D149"/>
    <mergeCell ref="C150:D150"/>
    <mergeCell ref="C151:D151"/>
    <mergeCell ref="C137:D137"/>
    <mergeCell ref="C141:D141"/>
    <mergeCell ref="C142:D142"/>
    <mergeCell ref="C143:D143"/>
    <mergeCell ref="C144:D144"/>
    <mergeCell ref="A129:A136"/>
    <mergeCell ref="C129:D129"/>
    <mergeCell ref="C130:D130"/>
    <mergeCell ref="C131:D131"/>
    <mergeCell ref="C132:D132"/>
    <mergeCell ref="C133:D133"/>
    <mergeCell ref="C134:D134"/>
    <mergeCell ref="C135:D135"/>
    <mergeCell ref="C136:D136"/>
    <mergeCell ref="A121:A128"/>
    <mergeCell ref="C121:D121"/>
    <mergeCell ref="C122:D122"/>
    <mergeCell ref="C123:D123"/>
    <mergeCell ref="C124:D124"/>
    <mergeCell ref="C125:D125"/>
    <mergeCell ref="C126:D126"/>
    <mergeCell ref="C127:D127"/>
    <mergeCell ref="C128:D128"/>
    <mergeCell ref="C100:D100"/>
    <mergeCell ref="I94:L94"/>
    <mergeCell ref="M94:P94"/>
    <mergeCell ref="Q94:T94"/>
    <mergeCell ref="U94:X94"/>
    <mergeCell ref="Y94:AB94"/>
    <mergeCell ref="AC94:AF94"/>
    <mergeCell ref="AC89:AF89"/>
    <mergeCell ref="C120:D120"/>
    <mergeCell ref="C117:D117"/>
    <mergeCell ref="C118:D118"/>
    <mergeCell ref="AO89:AR89"/>
    <mergeCell ref="C89:D89"/>
    <mergeCell ref="AG94:AJ94"/>
    <mergeCell ref="AK94:AN94"/>
    <mergeCell ref="AO94:AR94"/>
    <mergeCell ref="AO59:AR59"/>
    <mergeCell ref="AK74:AN74"/>
    <mergeCell ref="AO74:AR74"/>
    <mergeCell ref="C74:D74"/>
    <mergeCell ref="E89:H89"/>
    <mergeCell ref="I89:L89"/>
    <mergeCell ref="M89:P89"/>
    <mergeCell ref="Q89:T89"/>
    <mergeCell ref="U89:X89"/>
    <mergeCell ref="Y89:AB89"/>
    <mergeCell ref="C94:D94"/>
    <mergeCell ref="A74:B74"/>
    <mergeCell ref="E74:H74"/>
    <mergeCell ref="I74:L74"/>
    <mergeCell ref="M74:P74"/>
    <mergeCell ref="Q74:T74"/>
    <mergeCell ref="U74:X74"/>
    <mergeCell ref="Y74:AB74"/>
    <mergeCell ref="AC74:AF74"/>
    <mergeCell ref="AG74:AJ74"/>
    <mergeCell ref="E141:F141"/>
    <mergeCell ref="AK44:AN44"/>
    <mergeCell ref="AO44:AR44"/>
    <mergeCell ref="C44:D44"/>
    <mergeCell ref="C40:F40"/>
    <mergeCell ref="E44:H44"/>
    <mergeCell ref="I44:L44"/>
    <mergeCell ref="M44:P44"/>
    <mergeCell ref="Q44:T44"/>
    <mergeCell ref="U44:X44"/>
    <mergeCell ref="I59:L59"/>
    <mergeCell ref="M59:P59"/>
    <mergeCell ref="Q59:T59"/>
    <mergeCell ref="Y44:AB44"/>
    <mergeCell ref="AC44:AF44"/>
    <mergeCell ref="AG44:AJ44"/>
    <mergeCell ref="C59:D59"/>
    <mergeCell ref="U59:X59"/>
    <mergeCell ref="Y59:AB59"/>
    <mergeCell ref="AC59:AF59"/>
    <mergeCell ref="AG59:AJ59"/>
    <mergeCell ref="AK59:AN59"/>
    <mergeCell ref="AG89:AJ89"/>
    <mergeCell ref="AK89:AN89"/>
    <mergeCell ref="A59:B59"/>
    <mergeCell ref="E59:H59"/>
    <mergeCell ref="A91:B91"/>
    <mergeCell ref="A89:B90"/>
    <mergeCell ref="C119:D119"/>
    <mergeCell ref="C170:D170"/>
    <mergeCell ref="C171:D171"/>
    <mergeCell ref="C172:D172"/>
    <mergeCell ref="C173:D173"/>
    <mergeCell ref="A94:B95"/>
    <mergeCell ref="E94:H94"/>
    <mergeCell ref="C101:D101"/>
    <mergeCell ref="C102:D102"/>
    <mergeCell ref="C103:D103"/>
    <mergeCell ref="C104:D104"/>
    <mergeCell ref="C105:D105"/>
    <mergeCell ref="C106:D106"/>
    <mergeCell ref="C108:D108"/>
    <mergeCell ref="C112:D112"/>
    <mergeCell ref="A113:A120"/>
    <mergeCell ref="C113:D113"/>
    <mergeCell ref="C114:D114"/>
    <mergeCell ref="C115:D115"/>
    <mergeCell ref="C116:D116"/>
    <mergeCell ref="E142:F158"/>
    <mergeCell ref="E159:F175"/>
    <mergeCell ref="E176:F192"/>
    <mergeCell ref="E193:F209"/>
    <mergeCell ref="E210:F226"/>
    <mergeCell ref="A13:F13"/>
    <mergeCell ref="B26:E26"/>
    <mergeCell ref="B1:E1"/>
    <mergeCell ref="A3:F3"/>
    <mergeCell ref="A4:F4"/>
    <mergeCell ref="C39:F39"/>
    <mergeCell ref="B19:E19"/>
    <mergeCell ref="B21:E21"/>
    <mergeCell ref="C216:D216"/>
    <mergeCell ref="C30:F30"/>
    <mergeCell ref="C31:F31"/>
    <mergeCell ref="C32:F32"/>
    <mergeCell ref="C33:F33"/>
    <mergeCell ref="C34:F34"/>
    <mergeCell ref="C35:F35"/>
    <mergeCell ref="C36:F36"/>
    <mergeCell ref="C37:F37"/>
    <mergeCell ref="C38:F38"/>
    <mergeCell ref="A44:B44"/>
  </mergeCells>
  <conditionalFormatting sqref="A46:A55">
    <cfRule type="containsText" dxfId="209" priority="27" operator="containsText" text="Choisir une catégorie">
      <formula>NOT(ISERROR(SEARCH("Choisir une catégorie",A46)))</formula>
    </cfRule>
  </conditionalFormatting>
  <conditionalFormatting sqref="A61:A70">
    <cfRule type="containsText" dxfId="208" priority="25" operator="containsText" text="Choisir une catégorie">
      <formula>NOT(ISERROR(SEARCH("Choisir une catégorie",A61)))</formula>
    </cfRule>
  </conditionalFormatting>
  <conditionalFormatting sqref="A76:A85">
    <cfRule type="containsText" dxfId="207" priority="22" operator="containsText" text="Choisir une catégorie">
      <formula>NOT(ISERROR(SEARCH("Choisir une catégorie",A76)))</formula>
    </cfRule>
  </conditionalFormatting>
  <conditionalFormatting sqref="A91">
    <cfRule type="containsText" dxfId="206" priority="20" operator="containsText" text="Choisir une catégorie">
      <formula>NOT(ISERROR(SEARCH("Choisir une catégorie",A91)))</formula>
    </cfRule>
  </conditionalFormatting>
  <conditionalFormatting sqref="A142:B175">
    <cfRule type="expression" dxfId="205" priority="1">
      <formula>$C142&gt;0.005</formula>
    </cfRule>
  </conditionalFormatting>
  <conditionalFormatting sqref="A31:C40">
    <cfRule type="expression" dxfId="204" priority="52">
      <formula>$G31&gt;$B$28</formula>
    </cfRule>
  </conditionalFormatting>
  <conditionalFormatting sqref="A159:F175">
    <cfRule type="expression" dxfId="203" priority="3">
      <formula>$G$175=0</formula>
    </cfRule>
  </conditionalFormatting>
  <conditionalFormatting sqref="A176:F192">
    <cfRule type="expression" dxfId="202" priority="15">
      <formula>$G$192=0</formula>
    </cfRule>
  </conditionalFormatting>
  <conditionalFormatting sqref="A193:F209">
    <cfRule type="expression" dxfId="201" priority="16">
      <formula>$G$209=0</formula>
    </cfRule>
  </conditionalFormatting>
  <conditionalFormatting sqref="A210:F226">
    <cfRule type="expression" dxfId="200" priority="17">
      <formula>$G$226=0</formula>
    </cfRule>
  </conditionalFormatting>
  <conditionalFormatting sqref="B76:B85">
    <cfRule type="containsText" dxfId="199" priority="21" operator="containsText" text="A préciser">
      <formula>NOT(ISERROR(SEARCH("A préciser",B76)))</formula>
    </cfRule>
  </conditionalFormatting>
  <conditionalFormatting sqref="B46:D55">
    <cfRule type="containsText" dxfId="198" priority="24" operator="containsText" text="Catégorie et niveau de qualification">
      <formula>NOT(ISERROR(SEARCH("Catégorie et niveau de qualification",B46)))</formula>
    </cfRule>
  </conditionalFormatting>
  <conditionalFormatting sqref="B61:D70">
    <cfRule type="containsText" dxfId="197" priority="23" operator="containsText" text="A préciser">
      <formula>NOT(ISERROR(SEARCH("A préciser",B61)))</formula>
    </cfRule>
  </conditionalFormatting>
  <conditionalFormatting sqref="C12">
    <cfRule type="expression" dxfId="196" priority="9">
      <formula>A$43&gt;$B$28</formula>
    </cfRule>
  </conditionalFormatting>
  <conditionalFormatting sqref="C142:D175">
    <cfRule type="cellIs" dxfId="195" priority="2" operator="greaterThan">
      <formula>0.005</formula>
    </cfRule>
  </conditionalFormatting>
  <conditionalFormatting sqref="E159">
    <cfRule type="expression" dxfId="194" priority="4">
      <formula>$G$175=0</formula>
    </cfRule>
  </conditionalFormatting>
  <conditionalFormatting sqref="E176">
    <cfRule type="expression" dxfId="193" priority="11">
      <formula>$G$192=0</formula>
    </cfRule>
  </conditionalFormatting>
  <conditionalFormatting sqref="E193">
    <cfRule type="expression" dxfId="192" priority="12">
      <formula>$G$209=0</formula>
    </cfRule>
  </conditionalFormatting>
  <conditionalFormatting sqref="E210">
    <cfRule type="expression" dxfId="191" priority="13">
      <formula>$G$226=0</formula>
    </cfRule>
  </conditionalFormatting>
  <conditionalFormatting sqref="E44:AR57 E74:AR87 E89:AR92 E94:AR96">
    <cfRule type="expression" dxfId="190" priority="53">
      <formula>C$43&gt;$B$28</formula>
    </cfRule>
  </conditionalFormatting>
  <conditionalFormatting sqref="E59:AR72">
    <cfRule type="expression" dxfId="189" priority="26">
      <formula>C$43&gt;$B$28</formula>
    </cfRule>
  </conditionalFormatting>
  <dataValidations count="10">
    <dataValidation type="list" allowBlank="1" showInputMessage="1" showErrorMessage="1" sqref="B28" xr:uid="{418A6839-5C39-4C6C-87E2-F82A9F181E1C}">
      <formula1>"1,2,3,4,5,6,7,8,9,10"</formula1>
    </dataValidation>
    <dataValidation type="list" allowBlank="1" showInputMessage="1" showErrorMessage="1" sqref="B20" xr:uid="{DE682E9E-37B9-444A-8C69-2A5754E9ED3C}">
      <formula1>"Petite,Moyenne,Grande"</formula1>
    </dataValidation>
    <dataValidation type="list" allowBlank="1" showInputMessage="1" showErrorMessage="1" sqref="B22:B23" xr:uid="{F4796BD7-116B-4EEE-A257-4EB445688F7B}">
      <formula1>"Choisir une valeur,Assujetti à la TVA,Non assujetti à la TVA,Assujetti partiel à la TVA"</formula1>
    </dataValidation>
    <dataValidation type="list" allowBlank="1" showInputMessage="1" showErrorMessage="1" sqref="B27" xr:uid="{5C94BE03-99DE-4CC6-88A2-A8AC94CBCBC0}">
      <formula1>"Economique,Non économique"</formula1>
    </dataValidation>
    <dataValidation type="list" allowBlank="1" showInputMessage="1" showErrorMessage="1" sqref="B31:B40" xr:uid="{AD2A4C61-E9D6-413C-930E-07287887236E}">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9EB66B2C-9EDA-4C17-B760-9C62E791D802}">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3072E1B6-19CC-442D-827F-B1084394CC9A}">
      <formula1>"Nombre de jours, Nombre de mois,Nombre d'ETPT"</formula1>
    </dataValidation>
    <dataValidation type="list" allowBlank="1" showInputMessage="1" showErrorMessage="1" sqref="A91:B91" xr:uid="{5EA21C77-CAF2-476D-BB8B-674C5B9F593D}">
      <formula1>"Charges connexes prises en compte à taux forfaitaire,Charges connexes réelles (à justifier)"</formula1>
    </dataValidation>
    <dataValidation type="list" allowBlank="1" showInputMessage="1" showErrorMessage="1" sqref="A76:A85" xr:uid="{E47FFF68-9867-4416-BABF-8E9C27506404}">
      <formula1>$A$154:$A$157</formula1>
    </dataValidation>
    <dataValidation type="list" allowBlank="1" showInputMessage="1" showErrorMessage="1" sqref="A61:A70" xr:uid="{73097B50-32C2-4B8E-8E1F-80CFFCF12B6F}">
      <formula1>$A$145:$A$153</formula1>
    </dataValidation>
  </dataValidations>
  <hyperlinks>
    <hyperlink ref="A7" location="P01_BUD" display="Budget prévisionnel de l'opération" xr:uid="{346AEAA7-EF13-4C87-B121-3F46CB4FAEC8}"/>
    <hyperlink ref="A9" location="P01_FIN" display="Plan de financement" xr:uid="{DF38CC64-5517-4F59-87C4-C8F86B54DCB3}"/>
    <hyperlink ref="A6" location="P01_CAR" display="Caractéristiques générales du projet" xr:uid="{E088CCF5-F22F-4FC0-95CF-0506CAA653AE}"/>
    <hyperlink ref="A8" location="P01_COUT" display="Synthèse des coûts et montant de l'aide solicitée" xr:uid="{1603FF48-5C0E-4A76-A8F1-37387A13F5DE}"/>
    <hyperlink ref="A10" location="P01_AIDE" display="Aide au remplissage des coûts sur votre espace web AGIR" xr:uid="{F70C1AB1-11BC-4D71-838A-D3A1000AA2FF}"/>
    <hyperlink ref="B14" location="'NOTICE  '!A1" display="Si vous avez le moindre doute, n'ésitez pas à consulter la notice" xr:uid="{8CA743BE-ADA1-47A6-8160-76F41B6F08A6}"/>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4E606-DEEE-46E3-BB29-87AD0694B165}">
  <sheetPr codeName="Feuil2"/>
  <dimension ref="A1:AR226"/>
  <sheetViews>
    <sheetView showGridLines="0" zoomScale="85" zoomScaleNormal="85" workbookViewId="0">
      <selection activeCell="C12" sqref="C12"/>
    </sheetView>
  </sheetViews>
  <sheetFormatPr baseColWidth="10" defaultColWidth="11.453125" defaultRowHeight="14" x14ac:dyDescent="0.35"/>
  <cols>
    <col min="1" max="1" width="59.26953125" style="1" customWidth="1"/>
    <col min="2" max="2" width="53.54296875" style="1" customWidth="1"/>
    <col min="3" max="12" width="20.81640625" style="1" customWidth="1"/>
    <col min="13" max="14" width="14.26953125" style="1" customWidth="1"/>
    <col min="15" max="16" width="20.81640625" style="1" customWidth="1"/>
    <col min="17" max="18" width="14.26953125" style="1" customWidth="1"/>
    <col min="19" max="20" width="20.81640625" style="1" customWidth="1"/>
    <col min="21" max="22" width="14.26953125" style="1" customWidth="1"/>
    <col min="23" max="24" width="20.81640625" style="1" customWidth="1"/>
    <col min="25" max="26" width="14.26953125" style="1" customWidth="1"/>
    <col min="27" max="28" width="20.81640625" style="1" customWidth="1"/>
    <col min="29" max="30" width="14.26953125" style="1" customWidth="1"/>
    <col min="31" max="32" width="20.81640625" style="1" customWidth="1"/>
    <col min="33" max="34" width="14.26953125" style="1" customWidth="1"/>
    <col min="35" max="36" width="20.81640625" style="1" customWidth="1"/>
    <col min="37" max="38" width="14.26953125" style="1" customWidth="1"/>
    <col min="39" max="40" width="20.81640625" style="1" customWidth="1"/>
    <col min="41" max="42" width="14.26953125" style="1" customWidth="1"/>
    <col min="43" max="44" width="20.81640625" style="1" customWidth="1"/>
    <col min="45" max="16384" width="11.453125" style="1"/>
  </cols>
  <sheetData>
    <row r="1" spans="1:6" s="3" customFormat="1" ht="114.75" customHeight="1" x14ac:dyDescent="0.35">
      <c r="B1" s="263" t="s">
        <v>110</v>
      </c>
      <c r="C1" s="263"/>
      <c r="D1" s="263"/>
      <c r="E1" s="263"/>
      <c r="F1" s="12">
        <v>45292</v>
      </c>
    </row>
    <row r="2" spans="1:6" ht="34.5" customHeight="1" x14ac:dyDescent="0.35">
      <c r="A2" s="4" t="s">
        <v>8</v>
      </c>
      <c r="B2" s="5"/>
      <c r="C2" s="5"/>
      <c r="D2" s="5"/>
      <c r="E2" s="5"/>
      <c r="F2" s="5"/>
    </row>
    <row r="3" spans="1:6" s="3" customFormat="1" x14ac:dyDescent="0.35">
      <c r="A3" s="264"/>
      <c r="B3" s="264"/>
      <c r="C3" s="264"/>
      <c r="D3" s="264"/>
      <c r="E3" s="264"/>
      <c r="F3" s="264"/>
    </row>
    <row r="4" spans="1:6" s="3" customFormat="1" ht="29.25" customHeight="1" x14ac:dyDescent="0.35">
      <c r="A4" s="265" t="s">
        <v>0</v>
      </c>
      <c r="B4" s="265"/>
      <c r="C4" s="265"/>
      <c r="D4" s="265"/>
      <c r="E4" s="265"/>
      <c r="F4" s="265"/>
    </row>
    <row r="5" spans="1:6" s="3" customFormat="1" x14ac:dyDescent="0.35">
      <c r="A5" s="13" t="s">
        <v>86</v>
      </c>
      <c r="B5" s="1"/>
      <c r="C5" s="1"/>
      <c r="D5" s="1"/>
      <c r="E5" s="1"/>
      <c r="F5" s="1"/>
    </row>
    <row r="6" spans="1:6" s="3" customFormat="1" ht="14.5" x14ac:dyDescent="0.35">
      <c r="A6" s="113" t="s">
        <v>9</v>
      </c>
      <c r="B6" s="1"/>
      <c r="C6" s="1"/>
      <c r="D6" s="1"/>
      <c r="E6" s="1"/>
      <c r="F6" s="1"/>
    </row>
    <row r="7" spans="1:6" s="3" customFormat="1" ht="14.5" x14ac:dyDescent="0.35">
      <c r="A7" s="14" t="s">
        <v>21</v>
      </c>
      <c r="B7" s="1"/>
      <c r="C7" s="1"/>
      <c r="D7" s="1"/>
      <c r="E7" s="1"/>
      <c r="F7" s="1"/>
    </row>
    <row r="8" spans="1:6" s="3" customFormat="1" ht="14.5" x14ac:dyDescent="0.35">
      <c r="A8" s="14" t="s">
        <v>84</v>
      </c>
      <c r="B8" s="1"/>
      <c r="C8" s="1"/>
      <c r="D8" s="1"/>
      <c r="E8" s="1"/>
      <c r="F8" s="1"/>
    </row>
    <row r="9" spans="1:6" s="3" customFormat="1" ht="14.5" x14ac:dyDescent="0.35">
      <c r="A9" s="14" t="s">
        <v>67</v>
      </c>
      <c r="B9" s="1"/>
      <c r="C9" s="2"/>
      <c r="D9" s="2"/>
      <c r="E9" s="2"/>
      <c r="F9" s="2"/>
    </row>
    <row r="10" spans="1:6" s="3" customFormat="1" ht="14.5" x14ac:dyDescent="0.35">
      <c r="A10" s="136" t="s">
        <v>177</v>
      </c>
      <c r="B10" s="1"/>
      <c r="C10" s="2"/>
      <c r="D10" s="2"/>
      <c r="E10" s="2"/>
      <c r="F10" s="2"/>
    </row>
    <row r="11" spans="1:6" s="3" customFormat="1" ht="14.5" x14ac:dyDescent="0.35">
      <c r="A11" s="15"/>
      <c r="B11" s="16"/>
      <c r="C11" s="16"/>
      <c r="D11" s="16"/>
      <c r="E11" s="16"/>
      <c r="F11" s="16"/>
    </row>
    <row r="12" spans="1:6" s="3" customFormat="1" x14ac:dyDescent="0.35">
      <c r="B12" s="149" t="s">
        <v>117</v>
      </c>
      <c r="C12" s="148"/>
      <c r="D12" s="16"/>
      <c r="E12" s="16"/>
      <c r="F12" s="16"/>
    </row>
    <row r="13" spans="1:6" s="3" customFormat="1" ht="89.15" customHeight="1" x14ac:dyDescent="0.35">
      <c r="A13" s="261" t="s">
        <v>1</v>
      </c>
      <c r="B13" s="261"/>
      <c r="C13" s="261"/>
      <c r="D13" s="261"/>
      <c r="E13" s="261"/>
      <c r="F13" s="261"/>
    </row>
    <row r="14" spans="1:6" s="26" customFormat="1" ht="25" x14ac:dyDescent="0.35">
      <c r="A14" s="161" t="s">
        <v>169</v>
      </c>
      <c r="B14" s="162" t="s">
        <v>168</v>
      </c>
      <c r="C14" s="27"/>
      <c r="D14" s="27"/>
      <c r="E14" s="27"/>
      <c r="F14" s="28"/>
    </row>
    <row r="15" spans="1:6" s="3" customFormat="1" ht="28" customHeight="1" x14ac:dyDescent="0.35">
      <c r="A15" s="6" t="s">
        <v>9</v>
      </c>
      <c r="B15" s="6"/>
      <c r="C15" s="6"/>
      <c r="D15" s="6"/>
      <c r="E15" s="6"/>
      <c r="F15" s="6"/>
    </row>
    <row r="17" spans="1:39" ht="17.25" customHeight="1" x14ac:dyDescent="0.35">
      <c r="A17" s="24" t="s">
        <v>108</v>
      </c>
      <c r="B17" s="22"/>
      <c r="C17" s="22"/>
      <c r="D17" s="22"/>
      <c r="E17" s="22"/>
      <c r="F17" s="22"/>
    </row>
    <row r="18" spans="1:39" ht="7.5" customHeight="1" x14ac:dyDescent="0.35"/>
    <row r="19" spans="1:39" x14ac:dyDescent="0.35">
      <c r="A19" s="17" t="s">
        <v>11</v>
      </c>
      <c r="B19" s="269"/>
      <c r="C19" s="269"/>
      <c r="D19" s="269"/>
      <c r="E19" s="269"/>
    </row>
    <row r="20" spans="1:39" x14ac:dyDescent="0.35">
      <c r="A20" s="17" t="s">
        <v>13</v>
      </c>
      <c r="B20" s="18"/>
    </row>
    <row r="21" spans="1:39" x14ac:dyDescent="0.35">
      <c r="A21" s="17" t="s">
        <v>12</v>
      </c>
      <c r="B21" s="269"/>
      <c r="C21" s="269"/>
      <c r="D21" s="269"/>
      <c r="E21" s="269"/>
    </row>
    <row r="22" spans="1:39" x14ac:dyDescent="0.35">
      <c r="A22" s="17" t="s">
        <v>18</v>
      </c>
      <c r="B22" s="77"/>
    </row>
    <row r="23" spans="1:39" x14ac:dyDescent="0.35">
      <c r="B23" s="7"/>
    </row>
    <row r="24" spans="1:39" s="23" customFormat="1" ht="17.25" customHeight="1" x14ac:dyDescent="0.35">
      <c r="A24" s="24" t="s">
        <v>10</v>
      </c>
      <c r="B24" s="22"/>
      <c r="C24" s="22"/>
      <c r="D24" s="22"/>
      <c r="E24" s="22"/>
      <c r="F24" s="22"/>
    </row>
    <row r="25" spans="1:39" ht="7.5" customHeight="1" x14ac:dyDescent="0.35"/>
    <row r="26" spans="1:39" x14ac:dyDescent="0.35">
      <c r="A26" s="17" t="s">
        <v>170</v>
      </c>
      <c r="B26" s="262">
        <f>'Partenaire 1-coordinateur'!B26</f>
        <v>0</v>
      </c>
      <c r="C26" s="262"/>
      <c r="D26" s="262"/>
      <c r="E26" s="262"/>
    </row>
    <row r="27" spans="1:39" x14ac:dyDescent="0.35">
      <c r="A27" s="17" t="s">
        <v>109</v>
      </c>
      <c r="B27" s="19"/>
    </row>
    <row r="28" spans="1:39" x14ac:dyDescent="0.35">
      <c r="A28" s="17" t="s">
        <v>14</v>
      </c>
      <c r="B28" s="19">
        <f>'Partenaire 1-coordinateur'!B28</f>
        <v>1</v>
      </c>
    </row>
    <row r="29" spans="1:39" ht="7.5" customHeight="1" x14ac:dyDescent="0.35"/>
    <row r="30" spans="1:39" x14ac:dyDescent="0.35">
      <c r="A30" s="20" t="s">
        <v>15</v>
      </c>
      <c r="B30" s="21" t="s">
        <v>16</v>
      </c>
      <c r="C30" s="271" t="s">
        <v>17</v>
      </c>
      <c r="D30" s="272"/>
      <c r="E30" s="272"/>
      <c r="F30" s="273"/>
    </row>
    <row r="31" spans="1:39" s="8" customFormat="1" x14ac:dyDescent="0.3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3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3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3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3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3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3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3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3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3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5" x14ac:dyDescent="0.35">
      <c r="A41" s="25"/>
      <c r="C41" s="27"/>
      <c r="D41" s="27"/>
      <c r="E41" s="27"/>
      <c r="F41" s="28"/>
    </row>
    <row r="42" spans="1:44" s="3" customFormat="1" ht="28" customHeight="1" x14ac:dyDescent="0.35">
      <c r="A42" s="6" t="s">
        <v>21</v>
      </c>
      <c r="B42" s="6"/>
      <c r="C42" s="6"/>
      <c r="D42" s="6"/>
      <c r="E42" s="6"/>
      <c r="F42" s="6"/>
    </row>
    <row r="43" spans="1:44" ht="7.5" customHeight="1" x14ac:dyDescent="0.3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4.5" x14ac:dyDescent="0.3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 x14ac:dyDescent="0.3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3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3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3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3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3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3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3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3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3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3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ht="14.5" x14ac:dyDescent="0.3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x14ac:dyDescent="0.3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x14ac:dyDescent="0.3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 x14ac:dyDescent="0.3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3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3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x14ac:dyDescent="0.3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 x14ac:dyDescent="0.3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 x14ac:dyDescent="0.3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3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3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3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3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3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ht="14.5" x14ac:dyDescent="0.3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x14ac:dyDescent="0.3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x14ac:dyDescent="0.3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 x14ac:dyDescent="0.3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3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3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3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3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3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3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3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3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3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3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ht="14.5" x14ac:dyDescent="0.3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x14ac:dyDescent="0.3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x14ac:dyDescent="0.3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 x14ac:dyDescent="0.3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3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x14ac:dyDescent="0.3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x14ac:dyDescent="0.3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 x14ac:dyDescent="0.3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x14ac:dyDescent="0.3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5" x14ac:dyDescent="0.35">
      <c r="A97" s="25"/>
      <c r="C97" s="27"/>
      <c r="D97" s="27"/>
      <c r="E97" s="27"/>
      <c r="F97" s="28"/>
    </row>
    <row r="98" spans="1:42" s="3" customFormat="1" ht="28" customHeight="1" x14ac:dyDescent="0.35">
      <c r="A98" s="6" t="s">
        <v>85</v>
      </c>
      <c r="B98" s="6"/>
      <c r="C98" s="6"/>
      <c r="D98" s="6"/>
      <c r="E98" s="6"/>
      <c r="F98" s="6"/>
    </row>
    <row r="99" spans="1:42" ht="27" customHeight="1" x14ac:dyDescent="0.3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28" x14ac:dyDescent="0.35">
      <c r="A100" s="89" t="s">
        <v>16</v>
      </c>
      <c r="B100" s="90"/>
      <c r="C100" s="296" t="s">
        <v>64</v>
      </c>
      <c r="D100" s="296"/>
      <c r="E100" s="91" t="s">
        <v>65</v>
      </c>
      <c r="F100" s="91" t="s">
        <v>66</v>
      </c>
    </row>
    <row r="101" spans="1:42" x14ac:dyDescent="0.3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3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3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3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3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x14ac:dyDescent="0.35">
      <c r="A106" s="86"/>
      <c r="B106" s="87"/>
      <c r="C106" s="294">
        <f>SUM(C101:D105)</f>
        <v>0</v>
      </c>
      <c r="D106" s="294"/>
      <c r="E106" s="88"/>
      <c r="F106" s="98">
        <f>SUM(F101:F105)</f>
        <v>0</v>
      </c>
    </row>
    <row r="108" spans="1:42" s="99" customFormat="1" ht="15.5" x14ac:dyDescent="0.35">
      <c r="A108" s="99" t="s">
        <v>102</v>
      </c>
      <c r="C108" s="295"/>
      <c r="D108" s="295"/>
    </row>
    <row r="109" spans="1:42" s="26" customFormat="1" ht="25" x14ac:dyDescent="0.35">
      <c r="A109" s="25"/>
      <c r="C109" s="27"/>
      <c r="D109" s="27"/>
      <c r="E109" s="27"/>
      <c r="F109" s="28"/>
    </row>
    <row r="110" spans="1:42" s="3" customFormat="1" ht="28" customHeight="1" x14ac:dyDescent="0.35">
      <c r="A110" s="6" t="s">
        <v>67</v>
      </c>
      <c r="B110" s="6"/>
      <c r="C110" s="6"/>
      <c r="D110" s="6"/>
      <c r="E110" s="6"/>
      <c r="F110" s="6"/>
    </row>
    <row r="111" spans="1:42" ht="7.5" customHeight="1" x14ac:dyDescent="0.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35">
      <c r="A112" s="91" t="s">
        <v>68</v>
      </c>
      <c r="B112" s="91" t="s">
        <v>69</v>
      </c>
      <c r="C112" s="296" t="s">
        <v>70</v>
      </c>
      <c r="D112" s="296"/>
      <c r="E112" s="111" t="s">
        <v>71</v>
      </c>
    </row>
    <row r="113" spans="1:5" x14ac:dyDescent="0.35">
      <c r="A113" s="297" t="s">
        <v>5</v>
      </c>
      <c r="B113" s="84" t="s">
        <v>72</v>
      </c>
      <c r="C113" s="300">
        <f>MIN(C108,F106)</f>
        <v>0</v>
      </c>
      <c r="D113" s="301"/>
      <c r="E113" s="84"/>
    </row>
    <row r="114" spans="1:5" x14ac:dyDescent="0.35">
      <c r="A114" s="298"/>
      <c r="B114" s="30" t="s">
        <v>6</v>
      </c>
      <c r="C114" s="302">
        <v>0</v>
      </c>
      <c r="D114" s="303"/>
      <c r="E114" s="85"/>
    </row>
    <row r="115" spans="1:5" x14ac:dyDescent="0.35">
      <c r="A115" s="298"/>
      <c r="B115" s="30" t="s">
        <v>73</v>
      </c>
      <c r="C115" s="302">
        <v>0</v>
      </c>
      <c r="D115" s="303"/>
      <c r="E115" s="85"/>
    </row>
    <row r="116" spans="1:5" x14ac:dyDescent="0.35">
      <c r="A116" s="298"/>
      <c r="B116" s="30" t="s">
        <v>73</v>
      </c>
      <c r="C116" s="302">
        <v>0</v>
      </c>
      <c r="D116" s="303"/>
      <c r="E116" s="85"/>
    </row>
    <row r="117" spans="1:5" x14ac:dyDescent="0.35">
      <c r="A117" s="298"/>
      <c r="B117" s="30" t="s">
        <v>73</v>
      </c>
      <c r="C117" s="302">
        <v>0</v>
      </c>
      <c r="D117" s="303"/>
      <c r="E117" s="85"/>
    </row>
    <row r="118" spans="1:5" x14ac:dyDescent="0.35">
      <c r="A118" s="298"/>
      <c r="B118" s="30" t="s">
        <v>73</v>
      </c>
      <c r="C118" s="302">
        <v>0</v>
      </c>
      <c r="D118" s="303"/>
      <c r="E118" s="85"/>
    </row>
    <row r="119" spans="1:5" ht="14.5" x14ac:dyDescent="0.35">
      <c r="A119" s="298"/>
      <c r="B119" s="100" t="s">
        <v>29</v>
      </c>
      <c r="C119" s="283">
        <v>0</v>
      </c>
      <c r="D119" s="284"/>
      <c r="E119" s="101"/>
    </row>
    <row r="120" spans="1:5" x14ac:dyDescent="0.35">
      <c r="A120" s="299"/>
      <c r="B120" s="102" t="s">
        <v>74</v>
      </c>
      <c r="C120" s="308">
        <f>SUM(C113:D119)</f>
        <v>0</v>
      </c>
      <c r="D120" s="308"/>
      <c r="E120" s="102"/>
    </row>
    <row r="121" spans="1:5" x14ac:dyDescent="0.35">
      <c r="A121" s="297" t="s">
        <v>7</v>
      </c>
      <c r="B121" s="29" t="s">
        <v>76</v>
      </c>
      <c r="C121" s="309">
        <v>0</v>
      </c>
      <c r="D121" s="310"/>
    </row>
    <row r="122" spans="1:5" x14ac:dyDescent="0.35">
      <c r="A122" s="298"/>
      <c r="B122" s="30" t="s">
        <v>77</v>
      </c>
      <c r="C122" s="302">
        <v>0</v>
      </c>
      <c r="D122" s="303"/>
    </row>
    <row r="123" spans="1:5" x14ac:dyDescent="0.35">
      <c r="A123" s="298"/>
      <c r="B123" s="30" t="s">
        <v>73</v>
      </c>
      <c r="C123" s="302">
        <v>0</v>
      </c>
      <c r="D123" s="303"/>
    </row>
    <row r="124" spans="1:5" x14ac:dyDescent="0.35">
      <c r="A124" s="298"/>
      <c r="B124" s="30" t="s">
        <v>73</v>
      </c>
      <c r="C124" s="302">
        <v>0</v>
      </c>
      <c r="D124" s="303"/>
    </row>
    <row r="125" spans="1:5" x14ac:dyDescent="0.35">
      <c r="A125" s="298"/>
      <c r="B125" s="30" t="s">
        <v>73</v>
      </c>
      <c r="C125" s="302">
        <v>0</v>
      </c>
      <c r="D125" s="303"/>
    </row>
    <row r="126" spans="1:5" x14ac:dyDescent="0.35">
      <c r="A126" s="298"/>
      <c r="B126" s="30" t="s">
        <v>73</v>
      </c>
      <c r="C126" s="302">
        <v>0</v>
      </c>
      <c r="D126" s="303"/>
    </row>
    <row r="127" spans="1:5" ht="14.5" x14ac:dyDescent="0.35">
      <c r="A127" s="298"/>
      <c r="B127" s="100" t="s">
        <v>29</v>
      </c>
      <c r="C127" s="283">
        <v>0</v>
      </c>
      <c r="D127" s="284"/>
    </row>
    <row r="128" spans="1:5" x14ac:dyDescent="0.35">
      <c r="A128" s="299"/>
      <c r="B128" s="102" t="s">
        <v>75</v>
      </c>
      <c r="C128" s="308">
        <f>SUM(C121:D127)</f>
        <v>0</v>
      </c>
      <c r="D128" s="308"/>
    </row>
    <row r="129" spans="1:42" x14ac:dyDescent="0.35">
      <c r="A129" s="297" t="s">
        <v>78</v>
      </c>
      <c r="B129" s="84" t="s">
        <v>4</v>
      </c>
      <c r="C129" s="300">
        <f>C137-C120-C128-SUM(C130:D135)</f>
        <v>0</v>
      </c>
      <c r="D129" s="301"/>
    </row>
    <row r="130" spans="1:42" x14ac:dyDescent="0.35">
      <c r="A130" s="298"/>
      <c r="B130" s="30" t="s">
        <v>80</v>
      </c>
      <c r="C130" s="302">
        <v>0</v>
      </c>
      <c r="D130" s="303"/>
    </row>
    <row r="131" spans="1:42" x14ac:dyDescent="0.35">
      <c r="A131" s="298"/>
      <c r="B131" s="30" t="s">
        <v>73</v>
      </c>
      <c r="C131" s="302">
        <v>0</v>
      </c>
      <c r="D131" s="303"/>
    </row>
    <row r="132" spans="1:42" x14ac:dyDescent="0.35">
      <c r="A132" s="298"/>
      <c r="B132" s="30" t="s">
        <v>73</v>
      </c>
      <c r="C132" s="302">
        <v>0</v>
      </c>
      <c r="D132" s="303"/>
    </row>
    <row r="133" spans="1:42" x14ac:dyDescent="0.35">
      <c r="A133" s="298"/>
      <c r="B133" s="30" t="s">
        <v>73</v>
      </c>
      <c r="C133" s="302">
        <v>0</v>
      </c>
      <c r="D133" s="303"/>
    </row>
    <row r="134" spans="1:42" x14ac:dyDescent="0.35">
      <c r="A134" s="298"/>
      <c r="B134" s="30" t="s">
        <v>73</v>
      </c>
      <c r="C134" s="302">
        <v>0</v>
      </c>
      <c r="D134" s="303"/>
    </row>
    <row r="135" spans="1:42" ht="14.5" x14ac:dyDescent="0.35">
      <c r="A135" s="298"/>
      <c r="B135" s="100" t="s">
        <v>29</v>
      </c>
      <c r="C135" s="283">
        <v>0</v>
      </c>
      <c r="D135" s="284"/>
    </row>
    <row r="136" spans="1:42" x14ac:dyDescent="0.35">
      <c r="A136" s="299"/>
      <c r="B136" s="102" t="s">
        <v>79</v>
      </c>
      <c r="C136" s="308">
        <f>SUM(C129:D135)</f>
        <v>0</v>
      </c>
      <c r="D136" s="308"/>
    </row>
    <row r="137" spans="1:42" x14ac:dyDescent="0.35">
      <c r="A137" s="86" t="s">
        <v>81</v>
      </c>
      <c r="B137" s="87"/>
      <c r="C137" s="311">
        <f>C96</f>
        <v>0</v>
      </c>
      <c r="D137" s="312"/>
    </row>
    <row r="138" spans="1:42" s="26" customFormat="1" ht="25" x14ac:dyDescent="0.35">
      <c r="A138" s="25"/>
      <c r="C138" s="27"/>
      <c r="D138" s="27"/>
      <c r="E138" s="27"/>
      <c r="F138" s="28"/>
    </row>
    <row r="139" spans="1:42" s="3" customFormat="1" ht="28" customHeight="1" x14ac:dyDescent="0.35">
      <c r="A139" s="6" t="s">
        <v>177</v>
      </c>
      <c r="B139" s="6"/>
      <c r="C139" s="6"/>
      <c r="D139" s="6"/>
      <c r="E139" s="6"/>
      <c r="F139" s="6"/>
    </row>
    <row r="140" spans="1:42" ht="7.5" customHeight="1" x14ac:dyDescent="0.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35">
      <c r="A141" s="111" t="s">
        <v>26</v>
      </c>
      <c r="B141" s="172" t="s">
        <v>82</v>
      </c>
      <c r="C141" s="313" t="s">
        <v>25</v>
      </c>
      <c r="D141" s="314"/>
      <c r="E141" s="304" t="s">
        <v>103</v>
      </c>
      <c r="F141" s="305"/>
    </row>
    <row r="142" spans="1:42" x14ac:dyDescent="0.3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3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3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3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35">
      <c r="A146" s="85" t="s">
        <v>37</v>
      </c>
      <c r="B146" s="85">
        <f>G142</f>
        <v>0</v>
      </c>
      <c r="C146" s="270">
        <f t="shared" si="48"/>
        <v>0</v>
      </c>
      <c r="D146" s="270"/>
      <c r="E146" s="251"/>
      <c r="F146" s="252"/>
      <c r="G146" s="35"/>
    </row>
    <row r="147" spans="1:7" x14ac:dyDescent="0.35">
      <c r="A147" s="85" t="s">
        <v>41</v>
      </c>
      <c r="B147" s="85">
        <f>G142</f>
        <v>0</v>
      </c>
      <c r="C147" s="270">
        <f t="shared" si="48"/>
        <v>0</v>
      </c>
      <c r="D147" s="270"/>
      <c r="E147" s="251"/>
      <c r="F147" s="252"/>
      <c r="G147" s="35"/>
    </row>
    <row r="148" spans="1:7" x14ac:dyDescent="0.35">
      <c r="A148" s="85" t="s">
        <v>42</v>
      </c>
      <c r="B148" s="85">
        <f>G142</f>
        <v>0</v>
      </c>
      <c r="C148" s="270">
        <f t="shared" si="48"/>
        <v>0</v>
      </c>
      <c r="D148" s="270"/>
      <c r="E148" s="251"/>
      <c r="F148" s="252"/>
      <c r="G148" s="35"/>
    </row>
    <row r="149" spans="1:7" x14ac:dyDescent="0.35">
      <c r="A149" s="85" t="s">
        <v>43</v>
      </c>
      <c r="B149" s="85">
        <f>G142</f>
        <v>0</v>
      </c>
      <c r="C149" s="270">
        <f t="shared" si="48"/>
        <v>0</v>
      </c>
      <c r="D149" s="270"/>
      <c r="E149" s="251"/>
      <c r="F149" s="252"/>
      <c r="G149" s="35"/>
    </row>
    <row r="150" spans="1:7" x14ac:dyDescent="0.35">
      <c r="A150" s="85" t="s">
        <v>38</v>
      </c>
      <c r="B150" s="85">
        <f>G142</f>
        <v>0</v>
      </c>
      <c r="C150" s="270">
        <f t="shared" si="48"/>
        <v>0</v>
      </c>
      <c r="D150" s="270"/>
      <c r="E150" s="251"/>
      <c r="F150" s="252"/>
      <c r="G150" s="35"/>
    </row>
    <row r="151" spans="1:7" x14ac:dyDescent="0.35">
      <c r="A151" s="85" t="s">
        <v>39</v>
      </c>
      <c r="B151" s="85">
        <f>G142</f>
        <v>0</v>
      </c>
      <c r="C151" s="270">
        <f t="shared" si="48"/>
        <v>0</v>
      </c>
      <c r="D151" s="270"/>
      <c r="E151" s="251"/>
      <c r="F151" s="252"/>
      <c r="G151" s="35"/>
    </row>
    <row r="152" spans="1:7" x14ac:dyDescent="0.35">
      <c r="A152" s="85" t="s">
        <v>40</v>
      </c>
      <c r="B152" s="85">
        <f>G142</f>
        <v>0</v>
      </c>
      <c r="C152" s="270">
        <f t="shared" si="48"/>
        <v>0</v>
      </c>
      <c r="D152" s="270"/>
      <c r="E152" s="251"/>
      <c r="F152" s="252"/>
      <c r="G152" s="35"/>
    </row>
    <row r="153" spans="1:7" x14ac:dyDescent="0.35">
      <c r="A153" s="85" t="s">
        <v>44</v>
      </c>
      <c r="B153" s="85">
        <f>G142</f>
        <v>0</v>
      </c>
      <c r="C153" s="270">
        <f t="shared" si="48"/>
        <v>0</v>
      </c>
      <c r="D153" s="270"/>
      <c r="E153" s="251"/>
      <c r="F153" s="252"/>
      <c r="G153" s="35"/>
    </row>
    <row r="154" spans="1:7" x14ac:dyDescent="0.3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3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3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3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3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3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3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3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3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35">
      <c r="A163" s="85" t="s">
        <v>37</v>
      </c>
      <c r="B163" s="85" t="str">
        <f>G159</f>
        <v>X</v>
      </c>
      <c r="C163" s="270">
        <f t="shared" si="49"/>
        <v>0</v>
      </c>
      <c r="D163" s="270"/>
      <c r="E163" s="251"/>
      <c r="F163" s="252"/>
      <c r="G163" s="35"/>
    </row>
    <row r="164" spans="1:7" x14ac:dyDescent="0.35">
      <c r="A164" s="85" t="s">
        <v>41</v>
      </c>
      <c r="B164" s="85" t="str">
        <f>G159</f>
        <v>X</v>
      </c>
      <c r="C164" s="270">
        <f t="shared" si="49"/>
        <v>0</v>
      </c>
      <c r="D164" s="270"/>
      <c r="E164" s="251"/>
      <c r="F164" s="252"/>
      <c r="G164" s="35"/>
    </row>
    <row r="165" spans="1:7" x14ac:dyDescent="0.35">
      <c r="A165" s="85" t="s">
        <v>42</v>
      </c>
      <c r="B165" s="85" t="str">
        <f>G159</f>
        <v>X</v>
      </c>
      <c r="C165" s="270">
        <f t="shared" si="49"/>
        <v>0</v>
      </c>
      <c r="D165" s="270"/>
      <c r="E165" s="251"/>
      <c r="F165" s="252"/>
      <c r="G165" s="35"/>
    </row>
    <row r="166" spans="1:7" x14ac:dyDescent="0.35">
      <c r="A166" s="85" t="s">
        <v>43</v>
      </c>
      <c r="B166" s="85" t="str">
        <f>G159</f>
        <v>X</v>
      </c>
      <c r="C166" s="270">
        <f t="shared" si="49"/>
        <v>0</v>
      </c>
      <c r="D166" s="270"/>
      <c r="E166" s="251"/>
      <c r="F166" s="252"/>
      <c r="G166" s="35"/>
    </row>
    <row r="167" spans="1:7" x14ac:dyDescent="0.35">
      <c r="A167" s="85" t="s">
        <v>38</v>
      </c>
      <c r="B167" s="85" t="str">
        <f>G159</f>
        <v>X</v>
      </c>
      <c r="C167" s="270">
        <f t="shared" si="49"/>
        <v>0</v>
      </c>
      <c r="D167" s="270"/>
      <c r="E167" s="251"/>
      <c r="F167" s="252"/>
      <c r="G167" s="35"/>
    </row>
    <row r="168" spans="1:7" x14ac:dyDescent="0.35">
      <c r="A168" s="85" t="s">
        <v>39</v>
      </c>
      <c r="B168" s="85" t="str">
        <f>G159</f>
        <v>X</v>
      </c>
      <c r="C168" s="270">
        <f t="shared" si="49"/>
        <v>0</v>
      </c>
      <c r="D168" s="270"/>
      <c r="E168" s="251"/>
      <c r="F168" s="252"/>
      <c r="G168" s="35"/>
    </row>
    <row r="169" spans="1:7" x14ac:dyDescent="0.35">
      <c r="A169" s="85" t="s">
        <v>40</v>
      </c>
      <c r="B169" s="85" t="str">
        <f>G159</f>
        <v>X</v>
      </c>
      <c r="C169" s="270">
        <f t="shared" si="49"/>
        <v>0</v>
      </c>
      <c r="D169" s="270"/>
      <c r="E169" s="251"/>
      <c r="F169" s="252"/>
      <c r="G169" s="35"/>
    </row>
    <row r="170" spans="1:7" x14ac:dyDescent="0.35">
      <c r="A170" s="85" t="s">
        <v>44</v>
      </c>
      <c r="B170" s="85" t="str">
        <f>G159</f>
        <v>X</v>
      </c>
      <c r="C170" s="270">
        <f t="shared" si="49"/>
        <v>0</v>
      </c>
      <c r="D170" s="270"/>
      <c r="E170" s="251"/>
      <c r="F170" s="252"/>
      <c r="G170" s="35"/>
    </row>
    <row r="171" spans="1:7" x14ac:dyDescent="0.3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3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3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3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3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3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3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3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3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35">
      <c r="A180" s="85" t="s">
        <v>37</v>
      </c>
      <c r="B180" s="85" t="str">
        <f>G176</f>
        <v>X</v>
      </c>
      <c r="C180" s="270">
        <f t="shared" si="50"/>
        <v>0</v>
      </c>
      <c r="D180" s="270"/>
      <c r="E180" s="251"/>
      <c r="F180" s="252"/>
      <c r="G180" s="35"/>
    </row>
    <row r="181" spans="1:7" x14ac:dyDescent="0.35">
      <c r="A181" s="85" t="s">
        <v>41</v>
      </c>
      <c r="B181" s="85" t="str">
        <f>G176</f>
        <v>X</v>
      </c>
      <c r="C181" s="270">
        <f t="shared" si="50"/>
        <v>0</v>
      </c>
      <c r="D181" s="270"/>
      <c r="E181" s="251"/>
      <c r="F181" s="252"/>
      <c r="G181" s="35"/>
    </row>
    <row r="182" spans="1:7" x14ac:dyDescent="0.35">
      <c r="A182" s="85" t="s">
        <v>42</v>
      </c>
      <c r="B182" s="85" t="str">
        <f>G176</f>
        <v>X</v>
      </c>
      <c r="C182" s="270">
        <f t="shared" si="50"/>
        <v>0</v>
      </c>
      <c r="D182" s="270"/>
      <c r="E182" s="251"/>
      <c r="F182" s="252"/>
      <c r="G182" s="35"/>
    </row>
    <row r="183" spans="1:7" x14ac:dyDescent="0.35">
      <c r="A183" s="85" t="s">
        <v>43</v>
      </c>
      <c r="B183" s="85" t="str">
        <f>G176</f>
        <v>X</v>
      </c>
      <c r="C183" s="270">
        <f t="shared" si="50"/>
        <v>0</v>
      </c>
      <c r="D183" s="270"/>
      <c r="E183" s="251"/>
      <c r="F183" s="252"/>
      <c r="G183" s="35"/>
    </row>
    <row r="184" spans="1:7" x14ac:dyDescent="0.35">
      <c r="A184" s="85" t="s">
        <v>38</v>
      </c>
      <c r="B184" s="85" t="str">
        <f>G176</f>
        <v>X</v>
      </c>
      <c r="C184" s="270">
        <f t="shared" si="50"/>
        <v>0</v>
      </c>
      <c r="D184" s="270"/>
      <c r="E184" s="251"/>
      <c r="F184" s="252"/>
      <c r="G184" s="35"/>
    </row>
    <row r="185" spans="1:7" x14ac:dyDescent="0.35">
      <c r="A185" s="85" t="s">
        <v>39</v>
      </c>
      <c r="B185" s="85" t="str">
        <f>G176</f>
        <v>X</v>
      </c>
      <c r="C185" s="270">
        <f t="shared" si="50"/>
        <v>0</v>
      </c>
      <c r="D185" s="270"/>
      <c r="E185" s="251"/>
      <c r="F185" s="252"/>
      <c r="G185" s="35"/>
    </row>
    <row r="186" spans="1:7" x14ac:dyDescent="0.35">
      <c r="A186" s="85" t="s">
        <v>40</v>
      </c>
      <c r="B186" s="85" t="str">
        <f>G176</f>
        <v>X</v>
      </c>
      <c r="C186" s="270">
        <f t="shared" si="50"/>
        <v>0</v>
      </c>
      <c r="D186" s="270"/>
      <c r="E186" s="251"/>
      <c r="F186" s="252"/>
      <c r="G186" s="35"/>
    </row>
    <row r="187" spans="1:7" x14ac:dyDescent="0.35">
      <c r="A187" s="85" t="s">
        <v>44</v>
      </c>
      <c r="B187" s="85" t="str">
        <f>G176</f>
        <v>X</v>
      </c>
      <c r="C187" s="270">
        <f t="shared" si="50"/>
        <v>0</v>
      </c>
      <c r="D187" s="270"/>
      <c r="E187" s="251"/>
      <c r="F187" s="252"/>
      <c r="G187" s="35"/>
    </row>
    <row r="188" spans="1:7" x14ac:dyDescent="0.3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3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3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3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3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3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3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3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3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35">
      <c r="A197" s="85" t="s">
        <v>37</v>
      </c>
      <c r="B197" s="85" t="str">
        <f>G193</f>
        <v>X</v>
      </c>
      <c r="C197" s="270">
        <f t="shared" si="51"/>
        <v>0</v>
      </c>
      <c r="D197" s="270"/>
      <c r="E197" s="257"/>
      <c r="F197" s="258"/>
      <c r="G197" s="35"/>
    </row>
    <row r="198" spans="1:7" x14ac:dyDescent="0.35">
      <c r="A198" s="85" t="s">
        <v>41</v>
      </c>
      <c r="B198" s="85" t="str">
        <f>G193</f>
        <v>X</v>
      </c>
      <c r="C198" s="270">
        <f t="shared" si="51"/>
        <v>0</v>
      </c>
      <c r="D198" s="270"/>
      <c r="E198" s="257"/>
      <c r="F198" s="258"/>
      <c r="G198" s="35"/>
    </row>
    <row r="199" spans="1:7" x14ac:dyDescent="0.35">
      <c r="A199" s="85" t="s">
        <v>42</v>
      </c>
      <c r="B199" s="85" t="str">
        <f>G193</f>
        <v>X</v>
      </c>
      <c r="C199" s="270">
        <f t="shared" si="51"/>
        <v>0</v>
      </c>
      <c r="D199" s="270"/>
      <c r="E199" s="257"/>
      <c r="F199" s="258"/>
      <c r="G199" s="35"/>
    </row>
    <row r="200" spans="1:7" x14ac:dyDescent="0.35">
      <c r="A200" s="85" t="s">
        <v>43</v>
      </c>
      <c r="B200" s="85" t="str">
        <f>G193</f>
        <v>X</v>
      </c>
      <c r="C200" s="270">
        <f t="shared" si="51"/>
        <v>0</v>
      </c>
      <c r="D200" s="270"/>
      <c r="E200" s="257"/>
      <c r="F200" s="258"/>
      <c r="G200" s="35"/>
    </row>
    <row r="201" spans="1:7" x14ac:dyDescent="0.35">
      <c r="A201" s="85" t="s">
        <v>38</v>
      </c>
      <c r="B201" s="85" t="str">
        <f>G193</f>
        <v>X</v>
      </c>
      <c r="C201" s="270">
        <f t="shared" si="51"/>
        <v>0</v>
      </c>
      <c r="D201" s="270"/>
      <c r="E201" s="257"/>
      <c r="F201" s="258"/>
      <c r="G201" s="35"/>
    </row>
    <row r="202" spans="1:7" x14ac:dyDescent="0.35">
      <c r="A202" s="85" t="s">
        <v>39</v>
      </c>
      <c r="B202" s="85" t="str">
        <f>G193</f>
        <v>X</v>
      </c>
      <c r="C202" s="270">
        <f t="shared" si="51"/>
        <v>0</v>
      </c>
      <c r="D202" s="270"/>
      <c r="E202" s="257"/>
      <c r="F202" s="258"/>
      <c r="G202" s="35"/>
    </row>
    <row r="203" spans="1:7" x14ac:dyDescent="0.35">
      <c r="A203" s="85" t="s">
        <v>40</v>
      </c>
      <c r="B203" s="85" t="str">
        <f>G193</f>
        <v>X</v>
      </c>
      <c r="C203" s="270">
        <f t="shared" si="51"/>
        <v>0</v>
      </c>
      <c r="D203" s="270"/>
      <c r="E203" s="257"/>
      <c r="F203" s="258"/>
      <c r="G203" s="35"/>
    </row>
    <row r="204" spans="1:7" x14ac:dyDescent="0.35">
      <c r="A204" s="85" t="s">
        <v>44</v>
      </c>
      <c r="B204" s="85" t="str">
        <f>G193</f>
        <v>X</v>
      </c>
      <c r="C204" s="270">
        <f t="shared" si="51"/>
        <v>0</v>
      </c>
      <c r="D204" s="270"/>
      <c r="E204" s="257"/>
      <c r="F204" s="258"/>
      <c r="G204" s="35"/>
    </row>
    <row r="205" spans="1:7" x14ac:dyDescent="0.3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3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3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3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3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3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3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3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3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35">
      <c r="A214" s="85" t="s">
        <v>37</v>
      </c>
      <c r="B214" s="85" t="str">
        <f>G210</f>
        <v>X</v>
      </c>
      <c r="C214" s="270">
        <f t="shared" si="52"/>
        <v>0</v>
      </c>
      <c r="D214" s="270"/>
      <c r="E214" s="257"/>
      <c r="F214" s="258"/>
      <c r="G214" s="35"/>
    </row>
    <row r="215" spans="1:7" x14ac:dyDescent="0.35">
      <c r="A215" s="85" t="s">
        <v>41</v>
      </c>
      <c r="B215" s="85" t="str">
        <f>G210</f>
        <v>X</v>
      </c>
      <c r="C215" s="270">
        <f t="shared" si="52"/>
        <v>0</v>
      </c>
      <c r="D215" s="270"/>
      <c r="E215" s="257"/>
      <c r="F215" s="258"/>
      <c r="G215" s="35"/>
    </row>
    <row r="216" spans="1:7" x14ac:dyDescent="0.35">
      <c r="A216" s="85" t="s">
        <v>42</v>
      </c>
      <c r="B216" s="85" t="str">
        <f>G210</f>
        <v>X</v>
      </c>
      <c r="C216" s="270">
        <f t="shared" si="52"/>
        <v>0</v>
      </c>
      <c r="D216" s="270"/>
      <c r="E216" s="257"/>
      <c r="F216" s="258"/>
      <c r="G216" s="35"/>
    </row>
    <row r="217" spans="1:7" x14ac:dyDescent="0.35">
      <c r="A217" s="85" t="s">
        <v>43</v>
      </c>
      <c r="B217" s="85" t="str">
        <f>G210</f>
        <v>X</v>
      </c>
      <c r="C217" s="270">
        <f t="shared" si="52"/>
        <v>0</v>
      </c>
      <c r="D217" s="270"/>
      <c r="E217" s="257"/>
      <c r="F217" s="258"/>
      <c r="G217" s="35"/>
    </row>
    <row r="218" spans="1:7" x14ac:dyDescent="0.35">
      <c r="A218" s="85" t="s">
        <v>38</v>
      </c>
      <c r="B218" s="85" t="str">
        <f>G210</f>
        <v>X</v>
      </c>
      <c r="C218" s="270">
        <f t="shared" si="52"/>
        <v>0</v>
      </c>
      <c r="D218" s="270"/>
      <c r="E218" s="257"/>
      <c r="F218" s="258"/>
      <c r="G218" s="35"/>
    </row>
    <row r="219" spans="1:7" x14ac:dyDescent="0.35">
      <c r="A219" s="85" t="s">
        <v>39</v>
      </c>
      <c r="B219" s="85" t="str">
        <f>G210</f>
        <v>X</v>
      </c>
      <c r="C219" s="270">
        <f t="shared" si="52"/>
        <v>0</v>
      </c>
      <c r="D219" s="270"/>
      <c r="E219" s="257"/>
      <c r="F219" s="258"/>
      <c r="G219" s="35"/>
    </row>
    <row r="220" spans="1:7" x14ac:dyDescent="0.35">
      <c r="A220" s="85" t="s">
        <v>40</v>
      </c>
      <c r="B220" s="85" t="str">
        <f>G210</f>
        <v>X</v>
      </c>
      <c r="C220" s="270">
        <f t="shared" si="52"/>
        <v>0</v>
      </c>
      <c r="D220" s="270"/>
      <c r="E220" s="257"/>
      <c r="F220" s="258"/>
      <c r="G220" s="35"/>
    </row>
    <row r="221" spans="1:7" x14ac:dyDescent="0.35">
      <c r="A221" s="85" t="s">
        <v>44</v>
      </c>
      <c r="B221" s="85" t="str">
        <f>G210</f>
        <v>X</v>
      </c>
      <c r="C221" s="270">
        <f t="shared" si="52"/>
        <v>0</v>
      </c>
      <c r="D221" s="270"/>
      <c r="E221" s="257"/>
      <c r="F221" s="258"/>
      <c r="G221" s="35"/>
    </row>
    <row r="222" spans="1:7" x14ac:dyDescent="0.3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3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3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3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3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xnIj6spZSAN2EAkerWCce5zdAbbN0XJb/rLjNPFLEwzDc7dfpP+pXCHSPiKQNsr0c0+c3BFVihAusqiL3IxnQg==" saltValue="gYVX3TIFIACsKb7reWCB6A=="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88" priority="26" operator="containsText" text="Choisir une catégorie">
      <formula>NOT(ISERROR(SEARCH("Choisir une catégorie",A46)))</formula>
    </cfRule>
  </conditionalFormatting>
  <conditionalFormatting sqref="A61:A70">
    <cfRule type="containsText" dxfId="187" priority="24" operator="containsText" text="Choisir une catégorie">
      <formula>NOT(ISERROR(SEARCH("Choisir une catégorie",A61)))</formula>
    </cfRule>
  </conditionalFormatting>
  <conditionalFormatting sqref="A76:A85">
    <cfRule type="containsText" dxfId="186" priority="21" operator="containsText" text="Choisir une catégorie">
      <formula>NOT(ISERROR(SEARCH("Choisir une catégorie",A76)))</formula>
    </cfRule>
  </conditionalFormatting>
  <conditionalFormatting sqref="A91">
    <cfRule type="containsText" dxfId="185" priority="19" operator="containsText" text="Choisir une catégorie">
      <formula>NOT(ISERROR(SEARCH("Choisir une catégorie",A91)))</formula>
    </cfRule>
  </conditionalFormatting>
  <conditionalFormatting sqref="A142:B175">
    <cfRule type="expression" dxfId="184" priority="2">
      <formula>$C142&gt;0.005</formula>
    </cfRule>
  </conditionalFormatting>
  <conditionalFormatting sqref="A31:C40">
    <cfRule type="expression" dxfId="183" priority="27">
      <formula>$G31&gt;$B$28</formula>
    </cfRule>
  </conditionalFormatting>
  <conditionalFormatting sqref="A159:F175">
    <cfRule type="expression" dxfId="182" priority="5">
      <formula>$G$175=0</formula>
    </cfRule>
  </conditionalFormatting>
  <conditionalFormatting sqref="A176:F192">
    <cfRule type="expression" dxfId="181" priority="12">
      <formula>$G$192=0</formula>
    </cfRule>
  </conditionalFormatting>
  <conditionalFormatting sqref="A193:F209">
    <cfRule type="expression" dxfId="180" priority="13">
      <formula>$G$209=0</formula>
    </cfRule>
  </conditionalFormatting>
  <conditionalFormatting sqref="A210:F226">
    <cfRule type="expression" dxfId="179" priority="14">
      <formula>$G$226=0</formula>
    </cfRule>
  </conditionalFormatting>
  <conditionalFormatting sqref="B76:B85">
    <cfRule type="containsText" dxfId="178" priority="20" operator="containsText" text="A préciser">
      <formula>NOT(ISERROR(SEARCH("A préciser",B76)))</formula>
    </cfRule>
  </conditionalFormatting>
  <conditionalFormatting sqref="B46:D55">
    <cfRule type="containsText" dxfId="177" priority="23" operator="containsText" text="Catégorie et niveau de qualification">
      <formula>NOT(ISERROR(SEARCH("Catégorie et niveau de qualification",B46)))</formula>
    </cfRule>
  </conditionalFormatting>
  <conditionalFormatting sqref="B61:D70">
    <cfRule type="containsText" dxfId="176" priority="22" operator="containsText" text="A préciser">
      <formula>NOT(ISERROR(SEARCH("A préciser",B61)))</formula>
    </cfRule>
  </conditionalFormatting>
  <conditionalFormatting sqref="C12">
    <cfRule type="expression" dxfId="175" priority="6">
      <formula>A$43&gt;$B$28</formula>
    </cfRule>
  </conditionalFormatting>
  <conditionalFormatting sqref="C142:D175">
    <cfRule type="cellIs" dxfId="174" priority="1" operator="greaterThan">
      <formula>0.005</formula>
    </cfRule>
  </conditionalFormatting>
  <conditionalFormatting sqref="E159">
    <cfRule type="expression" dxfId="173" priority="7">
      <formula>$G$175=0</formula>
    </cfRule>
  </conditionalFormatting>
  <conditionalFormatting sqref="E176">
    <cfRule type="expression" dxfId="172" priority="8">
      <formula>$G$192=0</formula>
    </cfRule>
  </conditionalFormatting>
  <conditionalFormatting sqref="E193">
    <cfRule type="expression" dxfId="171" priority="9">
      <formula>$G$209=0</formula>
    </cfRule>
  </conditionalFormatting>
  <conditionalFormatting sqref="E210">
    <cfRule type="expression" dxfId="170" priority="10">
      <formula>$G$226=0</formula>
    </cfRule>
  </conditionalFormatting>
  <conditionalFormatting sqref="E44:AR57 E74:AR87 E89:AR92 E94:AR96">
    <cfRule type="expression" dxfId="169" priority="28">
      <formula>C$43&gt;$B$28</formula>
    </cfRule>
  </conditionalFormatting>
  <conditionalFormatting sqref="E59:AR72">
    <cfRule type="expression" dxfId="168" priority="25">
      <formula>C$43&gt;$B$28</formula>
    </cfRule>
  </conditionalFormatting>
  <dataValidations disablePrompts="1" count="10">
    <dataValidation type="list" allowBlank="1" showInputMessage="1" showErrorMessage="1" sqref="A61:A70" xr:uid="{15E840F6-5FB4-48C7-9F5A-D66CE71D2876}">
      <formula1>$A$145:$A$153</formula1>
    </dataValidation>
    <dataValidation type="list" allowBlank="1" showInputMessage="1" showErrorMessage="1" sqref="A76:A85" xr:uid="{12E8C647-4779-4CEC-905A-9CBB3AFC1F85}">
      <formula1>$A$154:$A$157</formula1>
    </dataValidation>
    <dataValidation type="list" allowBlank="1" showInputMessage="1" showErrorMessage="1" sqref="A91:B91" xr:uid="{E94CF61F-EAE6-4279-B700-42EC53EB82F8}">
      <formula1>"Charges connexes prises en compte à taux forfaitaire,Charges connexes réelles (à justifier)"</formula1>
    </dataValidation>
    <dataValidation type="list" allowBlank="1" showInputMessage="1" showErrorMessage="1" sqref="E45 I45 M45 Q45 U45 Y45 AC45 AG45 AK45 AO45" xr:uid="{4FC55CB7-8E17-4D86-93EC-9414E04FAA50}">
      <formula1>"Nombre de jours, Nombre de mois,Nombre d'ETPT"</formula1>
    </dataValidation>
    <dataValidation type="list" allowBlank="1" showInputMessage="1" showErrorMessage="1" sqref="A46:A55" xr:uid="{26197595-0B94-48FD-89F6-8EC24B95DD7D}">
      <formula1>"Choisir une catégorie,Statutaire de la fonction publique,Non statutaire de la fonction publique,Personnel hors fonction publique"</formula1>
    </dataValidation>
    <dataValidation type="list" allowBlank="1" showInputMessage="1" showErrorMessage="1" sqref="B31:B40" xr:uid="{9C90A0C0-D104-4355-9E5F-E173D9EDF1BC}">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FDF97F62-5704-4357-ACBF-9DB3FF93C711}">
      <formula1>"Economique,Non économique"</formula1>
    </dataValidation>
    <dataValidation type="list" allowBlank="1" showInputMessage="1" showErrorMessage="1" sqref="B22:B23" xr:uid="{00107DD7-FA43-4D2C-9999-516C47BB20AD}">
      <formula1>"Choisir une valeur,Assujetti à la TVA,Non assujetti à la TVA,Assujetti partiel à la TVA"</formula1>
    </dataValidation>
    <dataValidation type="list" allowBlank="1" showInputMessage="1" showErrorMessage="1" sqref="B20" xr:uid="{132FB322-6604-4335-BC56-61F80A361B8A}">
      <formula1>"Petite,Moyenne,Grande"</formula1>
    </dataValidation>
    <dataValidation type="list" allowBlank="1" showInputMessage="1" showErrorMessage="1" sqref="B28" xr:uid="{93C5FF18-4238-40AA-AD1C-BEF0591EA6FB}">
      <formula1>"1,2,3,4,5,6,7,8,9,10"</formula1>
    </dataValidation>
  </dataValidations>
  <hyperlinks>
    <hyperlink ref="A7" location="P02_BUD" display="Budget prévisionnel de l'opération" xr:uid="{F335B440-D7E4-48B9-9136-42414FAC9A15}"/>
    <hyperlink ref="A9" location="P02_FIN" display="Plan de financement" xr:uid="{E24B1BA9-D6D7-4283-89B6-16D53E6043B0}"/>
    <hyperlink ref="A6" location="P02_CAR" display="Caractéristiques générales du projet" xr:uid="{B08A1999-5670-46AB-8951-74D92AC43025}"/>
    <hyperlink ref="A8" location="P02_COUT" display="Synthèse des coûts et montant de l'aide solicitée" xr:uid="{20D47599-3164-446A-BA1D-0586347D979B}"/>
    <hyperlink ref="A10" location="P02_AIDE" display="Aide au remplissage des coûts sur votre espace web AGIR" xr:uid="{85B1408F-B61F-44FC-844C-AE5783D7F9D6}"/>
    <hyperlink ref="B14" location="'NOTICE  '!A1" display="Si vous avez le moindre doute, n'ésitez pas à consulter la notice" xr:uid="{A3640F24-9A03-48BF-B0B5-3FBFCB3DAA7A}"/>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8D2C-DA1D-4F95-8640-20250D602729}">
  <sheetPr codeName="Feuil4"/>
  <dimension ref="A1:AR226"/>
  <sheetViews>
    <sheetView showGridLines="0" zoomScale="85" zoomScaleNormal="85" workbookViewId="0">
      <selection activeCell="C12" sqref="C12"/>
    </sheetView>
  </sheetViews>
  <sheetFormatPr baseColWidth="10" defaultColWidth="11.453125" defaultRowHeight="14" x14ac:dyDescent="0.35"/>
  <cols>
    <col min="1" max="1" width="59.26953125" style="1" customWidth="1"/>
    <col min="2" max="2" width="53.54296875" style="1" customWidth="1"/>
    <col min="3" max="12" width="20.81640625" style="1" customWidth="1"/>
    <col min="13" max="14" width="14.26953125" style="1" customWidth="1"/>
    <col min="15" max="16" width="20.81640625" style="1" customWidth="1"/>
    <col min="17" max="18" width="14.26953125" style="1" customWidth="1"/>
    <col min="19" max="20" width="20.81640625" style="1" customWidth="1"/>
    <col min="21" max="22" width="14.26953125" style="1" customWidth="1"/>
    <col min="23" max="24" width="20.81640625" style="1" customWidth="1"/>
    <col min="25" max="26" width="14.26953125" style="1" customWidth="1"/>
    <col min="27" max="28" width="20.81640625" style="1" customWidth="1"/>
    <col min="29" max="30" width="14.26953125" style="1" customWidth="1"/>
    <col min="31" max="32" width="20.81640625" style="1" customWidth="1"/>
    <col min="33" max="34" width="14.26953125" style="1" customWidth="1"/>
    <col min="35" max="36" width="20.81640625" style="1" customWidth="1"/>
    <col min="37" max="38" width="14.26953125" style="1" customWidth="1"/>
    <col min="39" max="40" width="20.81640625" style="1" customWidth="1"/>
    <col min="41" max="42" width="14.26953125" style="1" customWidth="1"/>
    <col min="43" max="44" width="20.81640625" style="1" customWidth="1"/>
    <col min="45" max="16384" width="11.453125" style="1"/>
  </cols>
  <sheetData>
    <row r="1" spans="1:6" s="3" customFormat="1" ht="114.75" customHeight="1" x14ac:dyDescent="0.35">
      <c r="B1" s="263" t="s">
        <v>110</v>
      </c>
      <c r="C1" s="263"/>
      <c r="D1" s="263"/>
      <c r="E1" s="263"/>
      <c r="F1" s="12">
        <v>45292</v>
      </c>
    </row>
    <row r="2" spans="1:6" ht="34.5" customHeight="1" x14ac:dyDescent="0.35">
      <c r="A2" s="4" t="s">
        <v>8</v>
      </c>
      <c r="B2" s="5"/>
      <c r="C2" s="5"/>
      <c r="D2" s="5"/>
      <c r="E2" s="5"/>
      <c r="F2" s="5"/>
    </row>
    <row r="3" spans="1:6" s="3" customFormat="1" x14ac:dyDescent="0.35">
      <c r="A3" s="264"/>
      <c r="B3" s="264"/>
      <c r="C3" s="264"/>
      <c r="D3" s="264"/>
      <c r="E3" s="264"/>
      <c r="F3" s="264"/>
    </row>
    <row r="4" spans="1:6" s="3" customFormat="1" ht="29.25" customHeight="1" x14ac:dyDescent="0.35">
      <c r="A4" s="265" t="s">
        <v>0</v>
      </c>
      <c r="B4" s="265"/>
      <c r="C4" s="265"/>
      <c r="D4" s="265"/>
      <c r="E4" s="265"/>
      <c r="F4" s="265"/>
    </row>
    <row r="5" spans="1:6" s="3" customFormat="1" x14ac:dyDescent="0.35">
      <c r="A5" s="13" t="s">
        <v>86</v>
      </c>
      <c r="B5" s="1"/>
      <c r="C5" s="1"/>
      <c r="D5" s="1"/>
      <c r="E5" s="1"/>
      <c r="F5" s="1"/>
    </row>
    <row r="6" spans="1:6" s="3" customFormat="1" ht="14.5" x14ac:dyDescent="0.35">
      <c r="A6" s="113" t="s">
        <v>9</v>
      </c>
      <c r="B6" s="1"/>
      <c r="C6" s="1"/>
      <c r="D6" s="1"/>
      <c r="E6" s="1"/>
      <c r="F6" s="1"/>
    </row>
    <row r="7" spans="1:6" s="3" customFormat="1" ht="14.5" x14ac:dyDescent="0.35">
      <c r="A7" s="14" t="s">
        <v>21</v>
      </c>
      <c r="B7" s="1"/>
      <c r="C7" s="1"/>
      <c r="D7" s="1"/>
      <c r="E7" s="1"/>
      <c r="F7" s="1"/>
    </row>
    <row r="8" spans="1:6" s="3" customFormat="1" ht="14.5" x14ac:dyDescent="0.35">
      <c r="A8" s="14" t="s">
        <v>84</v>
      </c>
      <c r="B8" s="1"/>
      <c r="C8" s="1"/>
      <c r="D8" s="1"/>
      <c r="E8" s="1"/>
      <c r="F8" s="1"/>
    </row>
    <row r="9" spans="1:6" s="3" customFormat="1" ht="14.5" x14ac:dyDescent="0.35">
      <c r="A9" s="14" t="s">
        <v>67</v>
      </c>
      <c r="B9" s="1"/>
      <c r="C9" s="2"/>
      <c r="D9" s="2"/>
      <c r="E9" s="2"/>
      <c r="F9" s="2"/>
    </row>
    <row r="10" spans="1:6" s="3" customFormat="1" ht="14.5" x14ac:dyDescent="0.35">
      <c r="A10" s="136" t="s">
        <v>177</v>
      </c>
      <c r="B10" s="1"/>
      <c r="C10" s="2"/>
      <c r="D10" s="2"/>
      <c r="E10" s="2"/>
      <c r="F10" s="2"/>
    </row>
    <row r="11" spans="1:6" s="3" customFormat="1" ht="14.5" x14ac:dyDescent="0.35">
      <c r="A11" s="15"/>
      <c r="B11" s="16"/>
      <c r="C11" s="16"/>
      <c r="D11" s="16"/>
      <c r="E11" s="16"/>
      <c r="F11" s="16"/>
    </row>
    <row r="12" spans="1:6" s="3" customFormat="1" x14ac:dyDescent="0.35">
      <c r="B12" s="149" t="s">
        <v>117</v>
      </c>
      <c r="C12" s="148"/>
      <c r="D12" s="16"/>
      <c r="E12" s="16"/>
      <c r="F12" s="16"/>
    </row>
    <row r="13" spans="1:6" s="3" customFormat="1" ht="89.15" customHeight="1" x14ac:dyDescent="0.35">
      <c r="A13" s="261" t="s">
        <v>1</v>
      </c>
      <c r="B13" s="261"/>
      <c r="C13" s="261"/>
      <c r="D13" s="261"/>
      <c r="E13" s="261"/>
      <c r="F13" s="261"/>
    </row>
    <row r="14" spans="1:6" s="26" customFormat="1" ht="25" x14ac:dyDescent="0.35">
      <c r="A14" s="161" t="s">
        <v>169</v>
      </c>
      <c r="B14" s="162" t="s">
        <v>168</v>
      </c>
      <c r="C14" s="27"/>
      <c r="D14" s="27"/>
      <c r="E14" s="27"/>
      <c r="F14" s="28"/>
    </row>
    <row r="15" spans="1:6" s="3" customFormat="1" ht="28" customHeight="1" x14ac:dyDescent="0.35">
      <c r="A15" s="6" t="s">
        <v>9</v>
      </c>
      <c r="B15" s="6"/>
      <c r="C15" s="6"/>
      <c r="D15" s="6"/>
      <c r="E15" s="6"/>
      <c r="F15" s="6"/>
    </row>
    <row r="17" spans="1:39" ht="17.25" customHeight="1" x14ac:dyDescent="0.35">
      <c r="A17" s="24" t="s">
        <v>108</v>
      </c>
      <c r="B17" s="22"/>
      <c r="C17" s="22"/>
      <c r="D17" s="22"/>
      <c r="E17" s="22"/>
      <c r="F17" s="22"/>
    </row>
    <row r="18" spans="1:39" ht="7.5" customHeight="1" x14ac:dyDescent="0.35"/>
    <row r="19" spans="1:39" x14ac:dyDescent="0.35">
      <c r="A19" s="17" t="s">
        <v>11</v>
      </c>
      <c r="B19" s="269"/>
      <c r="C19" s="269"/>
      <c r="D19" s="269"/>
      <c r="E19" s="269"/>
    </row>
    <row r="20" spans="1:39" x14ac:dyDescent="0.35">
      <c r="A20" s="17" t="s">
        <v>13</v>
      </c>
      <c r="B20" s="18"/>
    </row>
    <row r="21" spans="1:39" x14ac:dyDescent="0.35">
      <c r="A21" s="17" t="s">
        <v>12</v>
      </c>
      <c r="B21" s="269"/>
      <c r="C21" s="269"/>
      <c r="D21" s="269"/>
      <c r="E21" s="269"/>
    </row>
    <row r="22" spans="1:39" x14ac:dyDescent="0.35">
      <c r="A22" s="17" t="s">
        <v>18</v>
      </c>
      <c r="B22" s="77"/>
    </row>
    <row r="23" spans="1:39" x14ac:dyDescent="0.35">
      <c r="B23" s="7"/>
    </row>
    <row r="24" spans="1:39" s="23" customFormat="1" ht="17.25" customHeight="1" x14ac:dyDescent="0.35">
      <c r="A24" s="24" t="s">
        <v>10</v>
      </c>
      <c r="B24" s="22"/>
      <c r="C24" s="22"/>
      <c r="D24" s="22"/>
      <c r="E24" s="22"/>
      <c r="F24" s="22"/>
    </row>
    <row r="25" spans="1:39" ht="7.5" customHeight="1" x14ac:dyDescent="0.35"/>
    <row r="26" spans="1:39" x14ac:dyDescent="0.35">
      <c r="A26" s="17" t="s">
        <v>170</v>
      </c>
      <c r="B26" s="262">
        <f>'Partenaire 1-coordinateur'!B26</f>
        <v>0</v>
      </c>
      <c r="C26" s="262"/>
      <c r="D26" s="262"/>
      <c r="E26" s="262"/>
    </row>
    <row r="27" spans="1:39" x14ac:dyDescent="0.35">
      <c r="A27" s="17" t="s">
        <v>109</v>
      </c>
      <c r="B27" s="19"/>
    </row>
    <row r="28" spans="1:39" x14ac:dyDescent="0.35">
      <c r="A28" s="17" t="s">
        <v>14</v>
      </c>
      <c r="B28" s="19">
        <f>'Partenaire 1-coordinateur'!B28</f>
        <v>1</v>
      </c>
    </row>
    <row r="29" spans="1:39" ht="7.5" customHeight="1" x14ac:dyDescent="0.35"/>
    <row r="30" spans="1:39" x14ac:dyDescent="0.35">
      <c r="A30" s="20" t="s">
        <v>15</v>
      </c>
      <c r="B30" s="21" t="s">
        <v>16</v>
      </c>
      <c r="C30" s="271" t="s">
        <v>17</v>
      </c>
      <c r="D30" s="272"/>
      <c r="E30" s="272"/>
      <c r="F30" s="273"/>
    </row>
    <row r="31" spans="1:39" s="8" customFormat="1" x14ac:dyDescent="0.3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3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3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3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3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3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3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3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3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3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5" x14ac:dyDescent="0.35">
      <c r="A41" s="25"/>
      <c r="C41" s="27"/>
      <c r="D41" s="27"/>
      <c r="E41" s="27"/>
      <c r="F41" s="28"/>
    </row>
    <row r="42" spans="1:44" s="3" customFormat="1" ht="28" customHeight="1" x14ac:dyDescent="0.35">
      <c r="A42" s="6" t="s">
        <v>21</v>
      </c>
      <c r="B42" s="6"/>
      <c r="C42" s="6"/>
      <c r="D42" s="6"/>
      <c r="E42" s="6"/>
      <c r="F42" s="6"/>
    </row>
    <row r="43" spans="1:44" ht="7.5" customHeight="1" x14ac:dyDescent="0.3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4.5" x14ac:dyDescent="0.3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 x14ac:dyDescent="0.3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3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3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3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3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3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3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3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3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3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3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ht="14.5" x14ac:dyDescent="0.3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x14ac:dyDescent="0.3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x14ac:dyDescent="0.3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 x14ac:dyDescent="0.3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3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3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x14ac:dyDescent="0.3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 x14ac:dyDescent="0.3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 x14ac:dyDescent="0.3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3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3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3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3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3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ht="14.5" x14ac:dyDescent="0.3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x14ac:dyDescent="0.3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x14ac:dyDescent="0.3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 x14ac:dyDescent="0.3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3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3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3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3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3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3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3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3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3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3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ht="14.5" x14ac:dyDescent="0.3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x14ac:dyDescent="0.3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x14ac:dyDescent="0.3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 x14ac:dyDescent="0.3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3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x14ac:dyDescent="0.3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x14ac:dyDescent="0.3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 x14ac:dyDescent="0.3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x14ac:dyDescent="0.3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5" x14ac:dyDescent="0.35">
      <c r="A97" s="25"/>
      <c r="C97" s="27"/>
      <c r="D97" s="27"/>
      <c r="E97" s="27"/>
      <c r="F97" s="28"/>
    </row>
    <row r="98" spans="1:42" s="3" customFormat="1" ht="28" customHeight="1" x14ac:dyDescent="0.35">
      <c r="A98" s="6" t="s">
        <v>85</v>
      </c>
      <c r="B98" s="6"/>
      <c r="C98" s="6"/>
      <c r="D98" s="6"/>
      <c r="E98" s="6"/>
      <c r="F98" s="6"/>
    </row>
    <row r="99" spans="1:42" ht="27" customHeight="1" x14ac:dyDescent="0.3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28" x14ac:dyDescent="0.35">
      <c r="A100" s="89" t="s">
        <v>16</v>
      </c>
      <c r="B100" s="90"/>
      <c r="C100" s="296" t="s">
        <v>64</v>
      </c>
      <c r="D100" s="296"/>
      <c r="E100" s="91" t="s">
        <v>65</v>
      </c>
      <c r="F100" s="91" t="s">
        <v>66</v>
      </c>
    </row>
    <row r="101" spans="1:42" x14ac:dyDescent="0.3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3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3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3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3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x14ac:dyDescent="0.35">
      <c r="A106" s="86"/>
      <c r="B106" s="87"/>
      <c r="C106" s="294">
        <f>SUM(C101:D105)</f>
        <v>0</v>
      </c>
      <c r="D106" s="294"/>
      <c r="E106" s="88"/>
      <c r="F106" s="98">
        <f>SUM(F101:F105)</f>
        <v>0</v>
      </c>
    </row>
    <row r="108" spans="1:42" s="99" customFormat="1" ht="15.5" x14ac:dyDescent="0.35">
      <c r="A108" s="99" t="s">
        <v>102</v>
      </c>
      <c r="C108" s="295"/>
      <c r="D108" s="295"/>
    </row>
    <row r="109" spans="1:42" s="26" customFormat="1" ht="25" x14ac:dyDescent="0.35">
      <c r="A109" s="25"/>
      <c r="C109" s="27"/>
      <c r="D109" s="27"/>
      <c r="E109" s="27"/>
      <c r="F109" s="28"/>
    </row>
    <row r="110" spans="1:42" s="3" customFormat="1" ht="28" customHeight="1" x14ac:dyDescent="0.35">
      <c r="A110" s="6" t="s">
        <v>67</v>
      </c>
      <c r="B110" s="6"/>
      <c r="C110" s="6"/>
      <c r="D110" s="6"/>
      <c r="E110" s="6"/>
      <c r="F110" s="6"/>
    </row>
    <row r="111" spans="1:42" ht="7.5" customHeight="1" x14ac:dyDescent="0.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35">
      <c r="A112" s="91" t="s">
        <v>68</v>
      </c>
      <c r="B112" s="91" t="s">
        <v>69</v>
      </c>
      <c r="C112" s="296" t="s">
        <v>70</v>
      </c>
      <c r="D112" s="296"/>
      <c r="E112" s="111" t="s">
        <v>71</v>
      </c>
    </row>
    <row r="113" spans="1:5" x14ac:dyDescent="0.35">
      <c r="A113" s="297" t="s">
        <v>5</v>
      </c>
      <c r="B113" s="84" t="s">
        <v>72</v>
      </c>
      <c r="C113" s="300">
        <f>MIN(C108,F106)</f>
        <v>0</v>
      </c>
      <c r="D113" s="301"/>
      <c r="E113" s="84"/>
    </row>
    <row r="114" spans="1:5" x14ac:dyDescent="0.35">
      <c r="A114" s="298"/>
      <c r="B114" s="30" t="s">
        <v>6</v>
      </c>
      <c r="C114" s="302">
        <v>0</v>
      </c>
      <c r="D114" s="303"/>
      <c r="E114" s="85"/>
    </row>
    <row r="115" spans="1:5" x14ac:dyDescent="0.35">
      <c r="A115" s="298"/>
      <c r="B115" s="30" t="s">
        <v>73</v>
      </c>
      <c r="C115" s="302">
        <v>0</v>
      </c>
      <c r="D115" s="303"/>
      <c r="E115" s="85"/>
    </row>
    <row r="116" spans="1:5" x14ac:dyDescent="0.35">
      <c r="A116" s="298"/>
      <c r="B116" s="30" t="s">
        <v>73</v>
      </c>
      <c r="C116" s="302">
        <v>0</v>
      </c>
      <c r="D116" s="303"/>
      <c r="E116" s="85"/>
    </row>
    <row r="117" spans="1:5" x14ac:dyDescent="0.35">
      <c r="A117" s="298"/>
      <c r="B117" s="30" t="s">
        <v>73</v>
      </c>
      <c r="C117" s="302">
        <v>0</v>
      </c>
      <c r="D117" s="303"/>
      <c r="E117" s="85"/>
    </row>
    <row r="118" spans="1:5" x14ac:dyDescent="0.35">
      <c r="A118" s="298"/>
      <c r="B118" s="30" t="s">
        <v>73</v>
      </c>
      <c r="C118" s="302">
        <v>0</v>
      </c>
      <c r="D118" s="303"/>
      <c r="E118" s="85"/>
    </row>
    <row r="119" spans="1:5" ht="14.5" x14ac:dyDescent="0.35">
      <c r="A119" s="298"/>
      <c r="B119" s="100" t="s">
        <v>29</v>
      </c>
      <c r="C119" s="283">
        <v>0</v>
      </c>
      <c r="D119" s="284"/>
      <c r="E119" s="101"/>
    </row>
    <row r="120" spans="1:5" x14ac:dyDescent="0.35">
      <c r="A120" s="299"/>
      <c r="B120" s="102" t="s">
        <v>74</v>
      </c>
      <c r="C120" s="308">
        <f>SUM(C113:D119)</f>
        <v>0</v>
      </c>
      <c r="D120" s="308"/>
      <c r="E120" s="102"/>
    </row>
    <row r="121" spans="1:5" x14ac:dyDescent="0.35">
      <c r="A121" s="297" t="s">
        <v>7</v>
      </c>
      <c r="B121" s="29" t="s">
        <v>76</v>
      </c>
      <c r="C121" s="309">
        <v>0</v>
      </c>
      <c r="D121" s="310"/>
    </row>
    <row r="122" spans="1:5" x14ac:dyDescent="0.35">
      <c r="A122" s="298"/>
      <c r="B122" s="30" t="s">
        <v>77</v>
      </c>
      <c r="C122" s="302">
        <v>0</v>
      </c>
      <c r="D122" s="303"/>
    </row>
    <row r="123" spans="1:5" x14ac:dyDescent="0.35">
      <c r="A123" s="298"/>
      <c r="B123" s="30" t="s">
        <v>73</v>
      </c>
      <c r="C123" s="302">
        <v>0</v>
      </c>
      <c r="D123" s="303"/>
    </row>
    <row r="124" spans="1:5" x14ac:dyDescent="0.35">
      <c r="A124" s="298"/>
      <c r="B124" s="30" t="s">
        <v>73</v>
      </c>
      <c r="C124" s="302">
        <v>0</v>
      </c>
      <c r="D124" s="303"/>
    </row>
    <row r="125" spans="1:5" x14ac:dyDescent="0.35">
      <c r="A125" s="298"/>
      <c r="B125" s="30" t="s">
        <v>73</v>
      </c>
      <c r="C125" s="302">
        <v>0</v>
      </c>
      <c r="D125" s="303"/>
    </row>
    <row r="126" spans="1:5" x14ac:dyDescent="0.35">
      <c r="A126" s="298"/>
      <c r="B126" s="30" t="s">
        <v>73</v>
      </c>
      <c r="C126" s="302">
        <v>0</v>
      </c>
      <c r="D126" s="303"/>
    </row>
    <row r="127" spans="1:5" ht="14.5" x14ac:dyDescent="0.35">
      <c r="A127" s="298"/>
      <c r="B127" s="100" t="s">
        <v>29</v>
      </c>
      <c r="C127" s="283">
        <v>0</v>
      </c>
      <c r="D127" s="284"/>
    </row>
    <row r="128" spans="1:5" x14ac:dyDescent="0.35">
      <c r="A128" s="299"/>
      <c r="B128" s="102" t="s">
        <v>75</v>
      </c>
      <c r="C128" s="308">
        <f>SUM(C121:D127)</f>
        <v>0</v>
      </c>
      <c r="D128" s="308"/>
    </row>
    <row r="129" spans="1:42" x14ac:dyDescent="0.35">
      <c r="A129" s="297" t="s">
        <v>78</v>
      </c>
      <c r="B129" s="84" t="s">
        <v>4</v>
      </c>
      <c r="C129" s="300">
        <f>C137-C120-C128-SUM(C130:D135)</f>
        <v>0</v>
      </c>
      <c r="D129" s="301"/>
    </row>
    <row r="130" spans="1:42" x14ac:dyDescent="0.35">
      <c r="A130" s="298"/>
      <c r="B130" s="30" t="s">
        <v>80</v>
      </c>
      <c r="C130" s="302">
        <v>0</v>
      </c>
      <c r="D130" s="303"/>
    </row>
    <row r="131" spans="1:42" x14ac:dyDescent="0.35">
      <c r="A131" s="298"/>
      <c r="B131" s="30" t="s">
        <v>73</v>
      </c>
      <c r="C131" s="302">
        <v>0</v>
      </c>
      <c r="D131" s="303"/>
    </row>
    <row r="132" spans="1:42" x14ac:dyDescent="0.35">
      <c r="A132" s="298"/>
      <c r="B132" s="30" t="s">
        <v>73</v>
      </c>
      <c r="C132" s="302">
        <v>0</v>
      </c>
      <c r="D132" s="303"/>
    </row>
    <row r="133" spans="1:42" x14ac:dyDescent="0.35">
      <c r="A133" s="298"/>
      <c r="B133" s="30" t="s">
        <v>73</v>
      </c>
      <c r="C133" s="302">
        <v>0</v>
      </c>
      <c r="D133" s="303"/>
    </row>
    <row r="134" spans="1:42" x14ac:dyDescent="0.35">
      <c r="A134" s="298"/>
      <c r="B134" s="30" t="s">
        <v>73</v>
      </c>
      <c r="C134" s="302">
        <v>0</v>
      </c>
      <c r="D134" s="303"/>
    </row>
    <row r="135" spans="1:42" ht="14.5" x14ac:dyDescent="0.35">
      <c r="A135" s="298"/>
      <c r="B135" s="100" t="s">
        <v>29</v>
      </c>
      <c r="C135" s="283">
        <v>0</v>
      </c>
      <c r="D135" s="284"/>
    </row>
    <row r="136" spans="1:42" x14ac:dyDescent="0.35">
      <c r="A136" s="299"/>
      <c r="B136" s="102" t="s">
        <v>79</v>
      </c>
      <c r="C136" s="308">
        <f>SUM(C129:D135)</f>
        <v>0</v>
      </c>
      <c r="D136" s="308"/>
    </row>
    <row r="137" spans="1:42" x14ac:dyDescent="0.35">
      <c r="A137" s="86" t="s">
        <v>81</v>
      </c>
      <c r="B137" s="87"/>
      <c r="C137" s="311">
        <f>C96</f>
        <v>0</v>
      </c>
      <c r="D137" s="312"/>
    </row>
    <row r="138" spans="1:42" s="26" customFormat="1" ht="25" x14ac:dyDescent="0.35">
      <c r="A138" s="25"/>
      <c r="C138" s="27"/>
      <c r="D138" s="27"/>
      <c r="E138" s="27"/>
      <c r="F138" s="28"/>
    </row>
    <row r="139" spans="1:42" s="3" customFormat="1" ht="28" customHeight="1" x14ac:dyDescent="0.35">
      <c r="A139" s="6" t="s">
        <v>177</v>
      </c>
      <c r="B139" s="6"/>
      <c r="C139" s="6"/>
      <c r="D139" s="6"/>
      <c r="E139" s="6"/>
      <c r="F139" s="6"/>
    </row>
    <row r="140" spans="1:42" ht="7.5" customHeight="1" x14ac:dyDescent="0.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35">
      <c r="A141" s="111" t="s">
        <v>26</v>
      </c>
      <c r="B141" s="172" t="s">
        <v>82</v>
      </c>
      <c r="C141" s="313" t="s">
        <v>25</v>
      </c>
      <c r="D141" s="314"/>
      <c r="E141" s="304" t="s">
        <v>103</v>
      </c>
      <c r="F141" s="305"/>
    </row>
    <row r="142" spans="1:42" x14ac:dyDescent="0.3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3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3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3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35">
      <c r="A146" s="85" t="s">
        <v>37</v>
      </c>
      <c r="B146" s="85">
        <f>G142</f>
        <v>0</v>
      </c>
      <c r="C146" s="270">
        <f t="shared" si="48"/>
        <v>0</v>
      </c>
      <c r="D146" s="270"/>
      <c r="E146" s="251"/>
      <c r="F146" s="252"/>
      <c r="G146" s="35"/>
    </row>
    <row r="147" spans="1:7" x14ac:dyDescent="0.35">
      <c r="A147" s="85" t="s">
        <v>41</v>
      </c>
      <c r="B147" s="85">
        <f>G142</f>
        <v>0</v>
      </c>
      <c r="C147" s="270">
        <f t="shared" si="48"/>
        <v>0</v>
      </c>
      <c r="D147" s="270"/>
      <c r="E147" s="251"/>
      <c r="F147" s="252"/>
      <c r="G147" s="35"/>
    </row>
    <row r="148" spans="1:7" x14ac:dyDescent="0.35">
      <c r="A148" s="85" t="s">
        <v>42</v>
      </c>
      <c r="B148" s="85">
        <f>G142</f>
        <v>0</v>
      </c>
      <c r="C148" s="270">
        <f t="shared" si="48"/>
        <v>0</v>
      </c>
      <c r="D148" s="270"/>
      <c r="E148" s="251"/>
      <c r="F148" s="252"/>
      <c r="G148" s="35"/>
    </row>
    <row r="149" spans="1:7" x14ac:dyDescent="0.35">
      <c r="A149" s="85" t="s">
        <v>43</v>
      </c>
      <c r="B149" s="85">
        <f>G142</f>
        <v>0</v>
      </c>
      <c r="C149" s="270">
        <f t="shared" si="48"/>
        <v>0</v>
      </c>
      <c r="D149" s="270"/>
      <c r="E149" s="251"/>
      <c r="F149" s="252"/>
      <c r="G149" s="35"/>
    </row>
    <row r="150" spans="1:7" x14ac:dyDescent="0.35">
      <c r="A150" s="85" t="s">
        <v>38</v>
      </c>
      <c r="B150" s="85">
        <f>G142</f>
        <v>0</v>
      </c>
      <c r="C150" s="270">
        <f t="shared" si="48"/>
        <v>0</v>
      </c>
      <c r="D150" s="270"/>
      <c r="E150" s="251"/>
      <c r="F150" s="252"/>
      <c r="G150" s="35"/>
    </row>
    <row r="151" spans="1:7" x14ac:dyDescent="0.35">
      <c r="A151" s="85" t="s">
        <v>39</v>
      </c>
      <c r="B151" s="85">
        <f>G142</f>
        <v>0</v>
      </c>
      <c r="C151" s="270">
        <f t="shared" si="48"/>
        <v>0</v>
      </c>
      <c r="D151" s="270"/>
      <c r="E151" s="251"/>
      <c r="F151" s="252"/>
      <c r="G151" s="35"/>
    </row>
    <row r="152" spans="1:7" x14ac:dyDescent="0.35">
      <c r="A152" s="85" t="s">
        <v>40</v>
      </c>
      <c r="B152" s="85">
        <f>G142</f>
        <v>0</v>
      </c>
      <c r="C152" s="270">
        <f t="shared" si="48"/>
        <v>0</v>
      </c>
      <c r="D152" s="270"/>
      <c r="E152" s="251"/>
      <c r="F152" s="252"/>
      <c r="G152" s="35"/>
    </row>
    <row r="153" spans="1:7" x14ac:dyDescent="0.35">
      <c r="A153" s="85" t="s">
        <v>44</v>
      </c>
      <c r="B153" s="85">
        <f>G142</f>
        <v>0</v>
      </c>
      <c r="C153" s="270">
        <f t="shared" si="48"/>
        <v>0</v>
      </c>
      <c r="D153" s="270"/>
      <c r="E153" s="251"/>
      <c r="F153" s="252"/>
      <c r="G153" s="35"/>
    </row>
    <row r="154" spans="1:7" x14ac:dyDescent="0.3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3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3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3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3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3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3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3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3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35">
      <c r="A163" s="85" t="s">
        <v>37</v>
      </c>
      <c r="B163" s="85" t="str">
        <f>G159</f>
        <v>X</v>
      </c>
      <c r="C163" s="270">
        <f t="shared" si="49"/>
        <v>0</v>
      </c>
      <c r="D163" s="270"/>
      <c r="E163" s="251"/>
      <c r="F163" s="252"/>
      <c r="G163" s="35"/>
    </row>
    <row r="164" spans="1:7" x14ac:dyDescent="0.35">
      <c r="A164" s="85" t="s">
        <v>41</v>
      </c>
      <c r="B164" s="85" t="str">
        <f>G159</f>
        <v>X</v>
      </c>
      <c r="C164" s="270">
        <f t="shared" si="49"/>
        <v>0</v>
      </c>
      <c r="D164" s="270"/>
      <c r="E164" s="251"/>
      <c r="F164" s="252"/>
      <c r="G164" s="35"/>
    </row>
    <row r="165" spans="1:7" x14ac:dyDescent="0.35">
      <c r="A165" s="85" t="s">
        <v>42</v>
      </c>
      <c r="B165" s="85" t="str">
        <f>G159</f>
        <v>X</v>
      </c>
      <c r="C165" s="270">
        <f t="shared" si="49"/>
        <v>0</v>
      </c>
      <c r="D165" s="270"/>
      <c r="E165" s="251"/>
      <c r="F165" s="252"/>
      <c r="G165" s="35"/>
    </row>
    <row r="166" spans="1:7" x14ac:dyDescent="0.35">
      <c r="A166" s="85" t="s">
        <v>43</v>
      </c>
      <c r="B166" s="85" t="str">
        <f>G159</f>
        <v>X</v>
      </c>
      <c r="C166" s="270">
        <f t="shared" si="49"/>
        <v>0</v>
      </c>
      <c r="D166" s="270"/>
      <c r="E166" s="251"/>
      <c r="F166" s="252"/>
      <c r="G166" s="35"/>
    </row>
    <row r="167" spans="1:7" x14ac:dyDescent="0.35">
      <c r="A167" s="85" t="s">
        <v>38</v>
      </c>
      <c r="B167" s="85" t="str">
        <f>G159</f>
        <v>X</v>
      </c>
      <c r="C167" s="270">
        <f t="shared" si="49"/>
        <v>0</v>
      </c>
      <c r="D167" s="270"/>
      <c r="E167" s="251"/>
      <c r="F167" s="252"/>
      <c r="G167" s="35"/>
    </row>
    <row r="168" spans="1:7" x14ac:dyDescent="0.35">
      <c r="A168" s="85" t="s">
        <v>39</v>
      </c>
      <c r="B168" s="85" t="str">
        <f>G159</f>
        <v>X</v>
      </c>
      <c r="C168" s="270">
        <f t="shared" si="49"/>
        <v>0</v>
      </c>
      <c r="D168" s="270"/>
      <c r="E168" s="251"/>
      <c r="F168" s="252"/>
      <c r="G168" s="35"/>
    </row>
    <row r="169" spans="1:7" x14ac:dyDescent="0.35">
      <c r="A169" s="85" t="s">
        <v>40</v>
      </c>
      <c r="B169" s="85" t="str">
        <f>G159</f>
        <v>X</v>
      </c>
      <c r="C169" s="270">
        <f t="shared" si="49"/>
        <v>0</v>
      </c>
      <c r="D169" s="270"/>
      <c r="E169" s="251"/>
      <c r="F169" s="252"/>
      <c r="G169" s="35"/>
    </row>
    <row r="170" spans="1:7" x14ac:dyDescent="0.35">
      <c r="A170" s="85" t="s">
        <v>44</v>
      </c>
      <c r="B170" s="85" t="str">
        <f>G159</f>
        <v>X</v>
      </c>
      <c r="C170" s="270">
        <f t="shared" si="49"/>
        <v>0</v>
      </c>
      <c r="D170" s="270"/>
      <c r="E170" s="251"/>
      <c r="F170" s="252"/>
      <c r="G170" s="35"/>
    </row>
    <row r="171" spans="1:7" x14ac:dyDescent="0.3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3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3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3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3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3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3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3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3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35">
      <c r="A180" s="85" t="s">
        <v>37</v>
      </c>
      <c r="B180" s="85" t="str">
        <f>G176</f>
        <v>X</v>
      </c>
      <c r="C180" s="270">
        <f t="shared" si="50"/>
        <v>0</v>
      </c>
      <c r="D180" s="270"/>
      <c r="E180" s="251"/>
      <c r="F180" s="252"/>
      <c r="G180" s="35"/>
    </row>
    <row r="181" spans="1:7" x14ac:dyDescent="0.35">
      <c r="A181" s="85" t="s">
        <v>41</v>
      </c>
      <c r="B181" s="85" t="str">
        <f>G176</f>
        <v>X</v>
      </c>
      <c r="C181" s="270">
        <f t="shared" si="50"/>
        <v>0</v>
      </c>
      <c r="D181" s="270"/>
      <c r="E181" s="251"/>
      <c r="F181" s="252"/>
      <c r="G181" s="35"/>
    </row>
    <row r="182" spans="1:7" x14ac:dyDescent="0.35">
      <c r="A182" s="85" t="s">
        <v>42</v>
      </c>
      <c r="B182" s="85" t="str">
        <f>G176</f>
        <v>X</v>
      </c>
      <c r="C182" s="270">
        <f t="shared" si="50"/>
        <v>0</v>
      </c>
      <c r="D182" s="270"/>
      <c r="E182" s="251"/>
      <c r="F182" s="252"/>
      <c r="G182" s="35"/>
    </row>
    <row r="183" spans="1:7" x14ac:dyDescent="0.35">
      <c r="A183" s="85" t="s">
        <v>43</v>
      </c>
      <c r="B183" s="85" t="str">
        <f>G176</f>
        <v>X</v>
      </c>
      <c r="C183" s="270">
        <f t="shared" si="50"/>
        <v>0</v>
      </c>
      <c r="D183" s="270"/>
      <c r="E183" s="251"/>
      <c r="F183" s="252"/>
      <c r="G183" s="35"/>
    </row>
    <row r="184" spans="1:7" x14ac:dyDescent="0.35">
      <c r="A184" s="85" t="s">
        <v>38</v>
      </c>
      <c r="B184" s="85" t="str">
        <f>G176</f>
        <v>X</v>
      </c>
      <c r="C184" s="270">
        <f t="shared" si="50"/>
        <v>0</v>
      </c>
      <c r="D184" s="270"/>
      <c r="E184" s="251"/>
      <c r="F184" s="252"/>
      <c r="G184" s="35"/>
    </row>
    <row r="185" spans="1:7" x14ac:dyDescent="0.35">
      <c r="A185" s="85" t="s">
        <v>39</v>
      </c>
      <c r="B185" s="85" t="str">
        <f>G176</f>
        <v>X</v>
      </c>
      <c r="C185" s="270">
        <f t="shared" si="50"/>
        <v>0</v>
      </c>
      <c r="D185" s="270"/>
      <c r="E185" s="251"/>
      <c r="F185" s="252"/>
      <c r="G185" s="35"/>
    </row>
    <row r="186" spans="1:7" x14ac:dyDescent="0.35">
      <c r="A186" s="85" t="s">
        <v>40</v>
      </c>
      <c r="B186" s="85" t="str">
        <f>G176</f>
        <v>X</v>
      </c>
      <c r="C186" s="270">
        <f t="shared" si="50"/>
        <v>0</v>
      </c>
      <c r="D186" s="270"/>
      <c r="E186" s="251"/>
      <c r="F186" s="252"/>
      <c r="G186" s="35"/>
    </row>
    <row r="187" spans="1:7" x14ac:dyDescent="0.35">
      <c r="A187" s="85" t="s">
        <v>44</v>
      </c>
      <c r="B187" s="85" t="str">
        <f>G176</f>
        <v>X</v>
      </c>
      <c r="C187" s="270">
        <f t="shared" si="50"/>
        <v>0</v>
      </c>
      <c r="D187" s="270"/>
      <c r="E187" s="251"/>
      <c r="F187" s="252"/>
      <c r="G187" s="35"/>
    </row>
    <row r="188" spans="1:7" x14ac:dyDescent="0.3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3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3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3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3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3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3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3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3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35">
      <c r="A197" s="85" t="s">
        <v>37</v>
      </c>
      <c r="B197" s="85" t="str">
        <f>G193</f>
        <v>X</v>
      </c>
      <c r="C197" s="270">
        <f t="shared" si="51"/>
        <v>0</v>
      </c>
      <c r="D197" s="270"/>
      <c r="E197" s="257"/>
      <c r="F197" s="258"/>
      <c r="G197" s="35"/>
    </row>
    <row r="198" spans="1:7" x14ac:dyDescent="0.35">
      <c r="A198" s="85" t="s">
        <v>41</v>
      </c>
      <c r="B198" s="85" t="str">
        <f>G193</f>
        <v>X</v>
      </c>
      <c r="C198" s="270">
        <f t="shared" si="51"/>
        <v>0</v>
      </c>
      <c r="D198" s="270"/>
      <c r="E198" s="257"/>
      <c r="F198" s="258"/>
      <c r="G198" s="35"/>
    </row>
    <row r="199" spans="1:7" x14ac:dyDescent="0.35">
      <c r="A199" s="85" t="s">
        <v>42</v>
      </c>
      <c r="B199" s="85" t="str">
        <f>G193</f>
        <v>X</v>
      </c>
      <c r="C199" s="270">
        <f t="shared" si="51"/>
        <v>0</v>
      </c>
      <c r="D199" s="270"/>
      <c r="E199" s="257"/>
      <c r="F199" s="258"/>
      <c r="G199" s="35"/>
    </row>
    <row r="200" spans="1:7" x14ac:dyDescent="0.35">
      <c r="A200" s="85" t="s">
        <v>43</v>
      </c>
      <c r="B200" s="85" t="str">
        <f>G193</f>
        <v>X</v>
      </c>
      <c r="C200" s="270">
        <f t="shared" si="51"/>
        <v>0</v>
      </c>
      <c r="D200" s="270"/>
      <c r="E200" s="257"/>
      <c r="F200" s="258"/>
      <c r="G200" s="35"/>
    </row>
    <row r="201" spans="1:7" x14ac:dyDescent="0.35">
      <c r="A201" s="85" t="s">
        <v>38</v>
      </c>
      <c r="B201" s="85" t="str">
        <f>G193</f>
        <v>X</v>
      </c>
      <c r="C201" s="270">
        <f t="shared" si="51"/>
        <v>0</v>
      </c>
      <c r="D201" s="270"/>
      <c r="E201" s="257"/>
      <c r="F201" s="258"/>
      <c r="G201" s="35"/>
    </row>
    <row r="202" spans="1:7" x14ac:dyDescent="0.35">
      <c r="A202" s="85" t="s">
        <v>39</v>
      </c>
      <c r="B202" s="85" t="str">
        <f>G193</f>
        <v>X</v>
      </c>
      <c r="C202" s="270">
        <f t="shared" si="51"/>
        <v>0</v>
      </c>
      <c r="D202" s="270"/>
      <c r="E202" s="257"/>
      <c r="F202" s="258"/>
      <c r="G202" s="35"/>
    </row>
    <row r="203" spans="1:7" x14ac:dyDescent="0.35">
      <c r="A203" s="85" t="s">
        <v>40</v>
      </c>
      <c r="B203" s="85" t="str">
        <f>G193</f>
        <v>X</v>
      </c>
      <c r="C203" s="270">
        <f t="shared" si="51"/>
        <v>0</v>
      </c>
      <c r="D203" s="270"/>
      <c r="E203" s="257"/>
      <c r="F203" s="258"/>
      <c r="G203" s="35"/>
    </row>
    <row r="204" spans="1:7" x14ac:dyDescent="0.35">
      <c r="A204" s="85" t="s">
        <v>44</v>
      </c>
      <c r="B204" s="85" t="str">
        <f>G193</f>
        <v>X</v>
      </c>
      <c r="C204" s="270">
        <f t="shared" si="51"/>
        <v>0</v>
      </c>
      <c r="D204" s="270"/>
      <c r="E204" s="257"/>
      <c r="F204" s="258"/>
      <c r="G204" s="35"/>
    </row>
    <row r="205" spans="1:7" x14ac:dyDescent="0.3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3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3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3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3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3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3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3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3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35">
      <c r="A214" s="85" t="s">
        <v>37</v>
      </c>
      <c r="B214" s="85" t="str">
        <f>G210</f>
        <v>X</v>
      </c>
      <c r="C214" s="270">
        <f t="shared" si="52"/>
        <v>0</v>
      </c>
      <c r="D214" s="270"/>
      <c r="E214" s="257"/>
      <c r="F214" s="258"/>
      <c r="G214" s="35"/>
    </row>
    <row r="215" spans="1:7" x14ac:dyDescent="0.35">
      <c r="A215" s="85" t="s">
        <v>41</v>
      </c>
      <c r="B215" s="85" t="str">
        <f>G210</f>
        <v>X</v>
      </c>
      <c r="C215" s="270">
        <f t="shared" si="52"/>
        <v>0</v>
      </c>
      <c r="D215" s="270"/>
      <c r="E215" s="257"/>
      <c r="F215" s="258"/>
      <c r="G215" s="35"/>
    </row>
    <row r="216" spans="1:7" x14ac:dyDescent="0.35">
      <c r="A216" s="85" t="s">
        <v>42</v>
      </c>
      <c r="B216" s="85" t="str">
        <f>G210</f>
        <v>X</v>
      </c>
      <c r="C216" s="270">
        <f t="shared" si="52"/>
        <v>0</v>
      </c>
      <c r="D216" s="270"/>
      <c r="E216" s="257"/>
      <c r="F216" s="258"/>
      <c r="G216" s="35"/>
    </row>
    <row r="217" spans="1:7" x14ac:dyDescent="0.35">
      <c r="A217" s="85" t="s">
        <v>43</v>
      </c>
      <c r="B217" s="85" t="str">
        <f>G210</f>
        <v>X</v>
      </c>
      <c r="C217" s="270">
        <f t="shared" si="52"/>
        <v>0</v>
      </c>
      <c r="D217" s="270"/>
      <c r="E217" s="257"/>
      <c r="F217" s="258"/>
      <c r="G217" s="35"/>
    </row>
    <row r="218" spans="1:7" x14ac:dyDescent="0.35">
      <c r="A218" s="85" t="s">
        <v>38</v>
      </c>
      <c r="B218" s="85" t="str">
        <f>G210</f>
        <v>X</v>
      </c>
      <c r="C218" s="270">
        <f t="shared" si="52"/>
        <v>0</v>
      </c>
      <c r="D218" s="270"/>
      <c r="E218" s="257"/>
      <c r="F218" s="258"/>
      <c r="G218" s="35"/>
    </row>
    <row r="219" spans="1:7" x14ac:dyDescent="0.35">
      <c r="A219" s="85" t="s">
        <v>39</v>
      </c>
      <c r="B219" s="85" t="str">
        <f>G210</f>
        <v>X</v>
      </c>
      <c r="C219" s="270">
        <f t="shared" si="52"/>
        <v>0</v>
      </c>
      <c r="D219" s="270"/>
      <c r="E219" s="257"/>
      <c r="F219" s="258"/>
      <c r="G219" s="35"/>
    </row>
    <row r="220" spans="1:7" x14ac:dyDescent="0.35">
      <c r="A220" s="85" t="s">
        <v>40</v>
      </c>
      <c r="B220" s="85" t="str">
        <f>G210</f>
        <v>X</v>
      </c>
      <c r="C220" s="270">
        <f t="shared" si="52"/>
        <v>0</v>
      </c>
      <c r="D220" s="270"/>
      <c r="E220" s="257"/>
      <c r="F220" s="258"/>
      <c r="G220" s="35"/>
    </row>
    <row r="221" spans="1:7" x14ac:dyDescent="0.35">
      <c r="A221" s="85" t="s">
        <v>44</v>
      </c>
      <c r="B221" s="85" t="str">
        <f>G210</f>
        <v>X</v>
      </c>
      <c r="C221" s="270">
        <f t="shared" si="52"/>
        <v>0</v>
      </c>
      <c r="D221" s="270"/>
      <c r="E221" s="257"/>
      <c r="F221" s="258"/>
      <c r="G221" s="35"/>
    </row>
    <row r="222" spans="1:7" x14ac:dyDescent="0.3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3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3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3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3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nKSDl0gsjCVc/O5urhz6Cd6dKHIFCmZKJ+Y3xaNOKFKFm1PD2FQoQpD67rexQJJqpOsU5iL1V1NjU+aa1V/clA==" saltValue="iznk/ydUKCR7N0WVMti2YA=="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67" priority="30" operator="containsText" text="Choisir une catégorie">
      <formula>NOT(ISERROR(SEARCH("Choisir une catégorie",A46)))</formula>
    </cfRule>
  </conditionalFormatting>
  <conditionalFormatting sqref="A61:A70">
    <cfRule type="containsText" dxfId="166" priority="28" operator="containsText" text="Choisir une catégorie">
      <formula>NOT(ISERROR(SEARCH("Choisir une catégorie",A61)))</formula>
    </cfRule>
  </conditionalFormatting>
  <conditionalFormatting sqref="A76:A85">
    <cfRule type="containsText" dxfId="165" priority="25" operator="containsText" text="Choisir une catégorie">
      <formula>NOT(ISERROR(SEARCH("Choisir une catégorie",A76)))</formula>
    </cfRule>
  </conditionalFormatting>
  <conditionalFormatting sqref="A91">
    <cfRule type="containsText" dxfId="164" priority="23" operator="containsText" text="Choisir une catégorie">
      <formula>NOT(ISERROR(SEARCH("Choisir une catégorie",A91)))</formula>
    </cfRule>
  </conditionalFormatting>
  <conditionalFormatting sqref="A142:B175">
    <cfRule type="expression" dxfId="163" priority="2">
      <formula>$C142&gt;0.005</formula>
    </cfRule>
  </conditionalFormatting>
  <conditionalFormatting sqref="A31:C40">
    <cfRule type="expression" dxfId="162" priority="31">
      <formula>$G31&gt;$B$28</formula>
    </cfRule>
  </conditionalFormatting>
  <conditionalFormatting sqref="A159:F175">
    <cfRule type="expression" dxfId="161" priority="4">
      <formula>$G$175=0</formula>
    </cfRule>
  </conditionalFormatting>
  <conditionalFormatting sqref="A176:F192">
    <cfRule type="expression" dxfId="160" priority="16">
      <formula>$G$192=0</formula>
    </cfRule>
  </conditionalFormatting>
  <conditionalFormatting sqref="A193:F209">
    <cfRule type="expression" dxfId="159" priority="17">
      <formula>$G$209=0</formula>
    </cfRule>
  </conditionalFormatting>
  <conditionalFormatting sqref="A210:F226">
    <cfRule type="expression" dxfId="158" priority="18">
      <formula>$G$226=0</formula>
    </cfRule>
  </conditionalFormatting>
  <conditionalFormatting sqref="B76:B85">
    <cfRule type="containsText" dxfId="157" priority="24" operator="containsText" text="A préciser">
      <formula>NOT(ISERROR(SEARCH("A préciser",B76)))</formula>
    </cfRule>
  </conditionalFormatting>
  <conditionalFormatting sqref="B46:D55">
    <cfRule type="containsText" dxfId="156" priority="27" operator="containsText" text="Catégorie et niveau de qualification">
      <formula>NOT(ISERROR(SEARCH("Catégorie et niveau de qualification",B46)))</formula>
    </cfRule>
  </conditionalFormatting>
  <conditionalFormatting sqref="B61:D70">
    <cfRule type="containsText" dxfId="155" priority="26" operator="containsText" text="A préciser">
      <formula>NOT(ISERROR(SEARCH("A préciser",B61)))</formula>
    </cfRule>
  </conditionalFormatting>
  <conditionalFormatting sqref="C12">
    <cfRule type="expression" dxfId="154" priority="10">
      <formula>A$43&gt;$B$28</formula>
    </cfRule>
  </conditionalFormatting>
  <conditionalFormatting sqref="C142:D175">
    <cfRule type="cellIs" dxfId="153" priority="1" operator="greaterThan">
      <formula>0.005</formula>
    </cfRule>
  </conditionalFormatting>
  <conditionalFormatting sqref="E159">
    <cfRule type="expression" dxfId="152" priority="5">
      <formula>$G$175=0</formula>
    </cfRule>
  </conditionalFormatting>
  <conditionalFormatting sqref="E176">
    <cfRule type="expression" dxfId="151" priority="12">
      <formula>$G$192=0</formula>
    </cfRule>
  </conditionalFormatting>
  <conditionalFormatting sqref="E193">
    <cfRule type="expression" dxfId="150" priority="13">
      <formula>$G$209=0</formula>
    </cfRule>
  </conditionalFormatting>
  <conditionalFormatting sqref="E210">
    <cfRule type="expression" dxfId="149" priority="14">
      <formula>$G$226=0</formula>
    </cfRule>
  </conditionalFormatting>
  <conditionalFormatting sqref="E44:AR57 E74:AR87 E89:AR92 E94:AR96">
    <cfRule type="expression" dxfId="148" priority="32">
      <formula>C$43&gt;$B$28</formula>
    </cfRule>
  </conditionalFormatting>
  <conditionalFormatting sqref="E59:AR72">
    <cfRule type="expression" dxfId="147" priority="29">
      <formula>C$43&gt;$B$28</formula>
    </cfRule>
  </conditionalFormatting>
  <dataValidations count="10">
    <dataValidation type="list" allowBlank="1" showInputMessage="1" showErrorMessage="1" sqref="B28" xr:uid="{181DF585-3DB8-420F-A938-5E466E640DF3}">
      <formula1>"1,2,3,4,5,6,7,8,9,10"</formula1>
    </dataValidation>
    <dataValidation type="list" allowBlank="1" showInputMessage="1" showErrorMessage="1" sqref="B20" xr:uid="{A00D4BB3-850E-46A7-AFB4-30778DBA5A8D}">
      <formula1>"Petite,Moyenne,Grande"</formula1>
    </dataValidation>
    <dataValidation type="list" allowBlank="1" showInputMessage="1" showErrorMessage="1" sqref="B22:B23" xr:uid="{7AEC876A-2E97-4579-9455-7180BF3E5F57}">
      <formula1>"Choisir une valeur,Assujetti à la TVA,Non assujetti à la TVA,Assujetti partiel à la TVA"</formula1>
    </dataValidation>
    <dataValidation type="list" allowBlank="1" showInputMessage="1" showErrorMessage="1" sqref="B27" xr:uid="{FE27C9CD-FE4E-4B45-B122-6CC67E2EA4D2}">
      <formula1>"Economique,Non économique"</formula1>
    </dataValidation>
    <dataValidation type="list" allowBlank="1" showInputMessage="1" showErrorMessage="1" sqref="B31:B40" xr:uid="{579237D5-A635-4BF2-8E11-33D7915ECC87}">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C748FA4F-8F7F-4598-83D5-DCFC62454B91}">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857BBB05-194A-470D-896B-20201320FA17}">
      <formula1>"Nombre de jours, Nombre de mois,Nombre d'ETPT"</formula1>
    </dataValidation>
    <dataValidation type="list" allowBlank="1" showInputMessage="1" showErrorMessage="1" sqref="A91:B91" xr:uid="{CCBD5EF2-97FE-4CFD-B5AB-34FFD6C15ED1}">
      <formula1>"Charges connexes prises en compte à taux forfaitaire,Charges connexes réelles (à justifier)"</formula1>
    </dataValidation>
    <dataValidation type="list" allowBlank="1" showInputMessage="1" showErrorMessage="1" sqref="A76:A85" xr:uid="{D480D6E5-2EC4-4726-BA22-DDE67B2B9E9D}">
      <formula1>$A$154:$A$157</formula1>
    </dataValidation>
    <dataValidation type="list" allowBlank="1" showInputMessage="1" showErrorMessage="1" sqref="A61:A70" xr:uid="{23CAB3AB-2B7B-4710-99F3-5BB0B867DEA2}">
      <formula1>$A$145:$A$153</formula1>
    </dataValidation>
  </dataValidations>
  <hyperlinks>
    <hyperlink ref="A7" location="P03_BUD" display="Budget prévisionnel de l'opération" xr:uid="{52B9BDA3-2010-4C2B-B59D-776E8FD6AC72}"/>
    <hyperlink ref="A9" location="P03_FIN" display="Plan de financement" xr:uid="{AB2C7D22-0A31-4BE5-988C-BB8EF1C38403}"/>
    <hyperlink ref="A6" location="P03_CAR" display="Caractéristiques générales du projet" xr:uid="{FDE047AC-7230-4DF2-A065-253FC5393E35}"/>
    <hyperlink ref="A8" location="P03_COUT" display="Synthèse des coûts et montant de l'aide solicitée" xr:uid="{3F90D7B5-679F-4846-857B-E63EAE7E5D20}"/>
    <hyperlink ref="A10" location="P03_AIDE" display="Aide au remplissage des coûts sur votre espace web AGIR" xr:uid="{917163F0-4FE8-489A-A7DE-4D6DC0B15DF8}"/>
    <hyperlink ref="B14" location="'NOTICE  '!A1" display="Si vous avez le moindre doute, n'ésitez pas à consulter la notice" xr:uid="{1D8D6D08-A702-419E-8F76-949733359226}"/>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FEEED-DED4-432A-AC89-FAB564FB5A7A}">
  <sheetPr codeName="Feuil5"/>
  <dimension ref="A1:AR226"/>
  <sheetViews>
    <sheetView showGridLines="0" zoomScale="85" zoomScaleNormal="85" workbookViewId="0">
      <selection activeCell="C12" sqref="C12"/>
    </sheetView>
  </sheetViews>
  <sheetFormatPr baseColWidth="10" defaultColWidth="11.453125" defaultRowHeight="14" x14ac:dyDescent="0.35"/>
  <cols>
    <col min="1" max="1" width="59.26953125" style="1" customWidth="1"/>
    <col min="2" max="2" width="53.54296875" style="1" customWidth="1"/>
    <col min="3" max="12" width="20.81640625" style="1" customWidth="1"/>
    <col min="13" max="14" width="14.26953125" style="1" customWidth="1"/>
    <col min="15" max="16" width="20.81640625" style="1" customWidth="1"/>
    <col min="17" max="18" width="14.26953125" style="1" customWidth="1"/>
    <col min="19" max="20" width="20.81640625" style="1" customWidth="1"/>
    <col min="21" max="22" width="14.26953125" style="1" customWidth="1"/>
    <col min="23" max="24" width="20.81640625" style="1" customWidth="1"/>
    <col min="25" max="26" width="14.26953125" style="1" customWidth="1"/>
    <col min="27" max="28" width="20.81640625" style="1" customWidth="1"/>
    <col min="29" max="30" width="14.26953125" style="1" customWidth="1"/>
    <col min="31" max="32" width="20.81640625" style="1" customWidth="1"/>
    <col min="33" max="34" width="14.26953125" style="1" customWidth="1"/>
    <col min="35" max="36" width="20.81640625" style="1" customWidth="1"/>
    <col min="37" max="38" width="14.26953125" style="1" customWidth="1"/>
    <col min="39" max="40" width="20.81640625" style="1" customWidth="1"/>
    <col min="41" max="42" width="14.26953125" style="1" customWidth="1"/>
    <col min="43" max="44" width="20.81640625" style="1" customWidth="1"/>
    <col min="45" max="16384" width="11.453125" style="1"/>
  </cols>
  <sheetData>
    <row r="1" spans="1:6" s="3" customFormat="1" ht="114.75" customHeight="1" x14ac:dyDescent="0.35">
      <c r="B1" s="263" t="s">
        <v>110</v>
      </c>
      <c r="C1" s="263"/>
      <c r="D1" s="263"/>
      <c r="E1" s="263"/>
      <c r="F1" s="12">
        <v>45292</v>
      </c>
    </row>
    <row r="2" spans="1:6" ht="34.5" customHeight="1" x14ac:dyDescent="0.35">
      <c r="A2" s="4" t="s">
        <v>8</v>
      </c>
      <c r="B2" s="5"/>
      <c r="C2" s="5"/>
      <c r="D2" s="5"/>
      <c r="E2" s="5"/>
      <c r="F2" s="5"/>
    </row>
    <row r="3" spans="1:6" s="3" customFormat="1" x14ac:dyDescent="0.35">
      <c r="A3" s="264"/>
      <c r="B3" s="264"/>
      <c r="C3" s="264"/>
      <c r="D3" s="264"/>
      <c r="E3" s="264"/>
      <c r="F3" s="264"/>
    </row>
    <row r="4" spans="1:6" s="3" customFormat="1" ht="29.25" customHeight="1" x14ac:dyDescent="0.35">
      <c r="A4" s="265" t="s">
        <v>0</v>
      </c>
      <c r="B4" s="265"/>
      <c r="C4" s="265"/>
      <c r="D4" s="265"/>
      <c r="E4" s="265"/>
      <c r="F4" s="265"/>
    </row>
    <row r="5" spans="1:6" s="3" customFormat="1" x14ac:dyDescent="0.35">
      <c r="A5" s="13" t="s">
        <v>86</v>
      </c>
      <c r="B5" s="1"/>
      <c r="C5" s="1"/>
      <c r="D5" s="1"/>
      <c r="E5" s="1"/>
      <c r="F5" s="1"/>
    </row>
    <row r="6" spans="1:6" s="3" customFormat="1" ht="14.5" x14ac:dyDescent="0.35">
      <c r="A6" s="113" t="s">
        <v>9</v>
      </c>
      <c r="B6" s="1"/>
      <c r="C6" s="1"/>
      <c r="D6" s="1"/>
      <c r="E6" s="1"/>
      <c r="F6" s="1"/>
    </row>
    <row r="7" spans="1:6" s="3" customFormat="1" ht="14.5" x14ac:dyDescent="0.35">
      <c r="A7" s="14" t="s">
        <v>21</v>
      </c>
      <c r="B7" s="1"/>
      <c r="C7" s="1"/>
      <c r="D7" s="1"/>
      <c r="E7" s="1"/>
      <c r="F7" s="1"/>
    </row>
    <row r="8" spans="1:6" s="3" customFormat="1" ht="14.5" x14ac:dyDescent="0.35">
      <c r="A8" s="14" t="s">
        <v>84</v>
      </c>
      <c r="B8" s="1"/>
      <c r="C8" s="1"/>
      <c r="D8" s="1"/>
      <c r="E8" s="1"/>
      <c r="F8" s="1"/>
    </row>
    <row r="9" spans="1:6" s="3" customFormat="1" ht="14.5" x14ac:dyDescent="0.35">
      <c r="A9" s="14" t="s">
        <v>67</v>
      </c>
      <c r="B9" s="1"/>
      <c r="C9" s="2"/>
      <c r="D9" s="2"/>
      <c r="E9" s="2"/>
      <c r="F9" s="2"/>
    </row>
    <row r="10" spans="1:6" s="3" customFormat="1" ht="14.5" x14ac:dyDescent="0.35">
      <c r="A10" s="136" t="s">
        <v>177</v>
      </c>
      <c r="B10" s="1"/>
      <c r="C10" s="2"/>
      <c r="D10" s="2"/>
      <c r="E10" s="2"/>
      <c r="F10" s="2"/>
    </row>
    <row r="11" spans="1:6" s="3" customFormat="1" ht="14.5" x14ac:dyDescent="0.35">
      <c r="A11" s="15"/>
      <c r="B11" s="16"/>
      <c r="C11" s="16"/>
      <c r="D11" s="16"/>
      <c r="E11" s="16"/>
      <c r="F11" s="16"/>
    </row>
    <row r="12" spans="1:6" s="3" customFormat="1" x14ac:dyDescent="0.35">
      <c r="B12" s="149" t="s">
        <v>117</v>
      </c>
      <c r="C12" s="148"/>
      <c r="D12" s="16"/>
      <c r="E12" s="16"/>
      <c r="F12" s="16"/>
    </row>
    <row r="13" spans="1:6" s="3" customFormat="1" ht="89.15" customHeight="1" x14ac:dyDescent="0.35">
      <c r="A13" s="261" t="s">
        <v>1</v>
      </c>
      <c r="B13" s="261"/>
      <c r="C13" s="261"/>
      <c r="D13" s="261"/>
      <c r="E13" s="261"/>
      <c r="F13" s="261"/>
    </row>
    <row r="14" spans="1:6" s="26" customFormat="1" ht="25" x14ac:dyDescent="0.35">
      <c r="A14" s="161" t="s">
        <v>169</v>
      </c>
      <c r="B14" s="162" t="s">
        <v>168</v>
      </c>
      <c r="C14" s="27"/>
      <c r="D14" s="27"/>
      <c r="E14" s="27"/>
      <c r="F14" s="28"/>
    </row>
    <row r="15" spans="1:6" s="3" customFormat="1" ht="28" customHeight="1" x14ac:dyDescent="0.35">
      <c r="A15" s="6" t="s">
        <v>9</v>
      </c>
      <c r="B15" s="6"/>
      <c r="C15" s="6"/>
      <c r="D15" s="6"/>
      <c r="E15" s="6"/>
      <c r="F15" s="6"/>
    </row>
    <row r="17" spans="1:39" ht="17.25" customHeight="1" x14ac:dyDescent="0.35">
      <c r="A17" s="24" t="s">
        <v>108</v>
      </c>
      <c r="B17" s="22"/>
      <c r="C17" s="22"/>
      <c r="D17" s="22"/>
      <c r="E17" s="22"/>
      <c r="F17" s="22"/>
    </row>
    <row r="18" spans="1:39" ht="7.5" customHeight="1" x14ac:dyDescent="0.35"/>
    <row r="19" spans="1:39" x14ac:dyDescent="0.35">
      <c r="A19" s="17" t="s">
        <v>11</v>
      </c>
      <c r="B19" s="269"/>
      <c r="C19" s="269"/>
      <c r="D19" s="269"/>
      <c r="E19" s="269"/>
    </row>
    <row r="20" spans="1:39" x14ac:dyDescent="0.35">
      <c r="A20" s="17" t="s">
        <v>13</v>
      </c>
      <c r="B20" s="18"/>
    </row>
    <row r="21" spans="1:39" x14ac:dyDescent="0.35">
      <c r="A21" s="17" t="s">
        <v>12</v>
      </c>
      <c r="B21" s="269"/>
      <c r="C21" s="269"/>
      <c r="D21" s="269"/>
      <c r="E21" s="269"/>
    </row>
    <row r="22" spans="1:39" x14ac:dyDescent="0.35">
      <c r="A22" s="17" t="s">
        <v>18</v>
      </c>
      <c r="B22" s="77"/>
    </row>
    <row r="23" spans="1:39" x14ac:dyDescent="0.35">
      <c r="B23" s="7"/>
    </row>
    <row r="24" spans="1:39" s="23" customFormat="1" ht="17.25" customHeight="1" x14ac:dyDescent="0.35">
      <c r="A24" s="24" t="s">
        <v>10</v>
      </c>
      <c r="B24" s="22"/>
      <c r="C24" s="22"/>
      <c r="D24" s="22"/>
      <c r="E24" s="22"/>
      <c r="F24" s="22"/>
    </row>
    <row r="25" spans="1:39" ht="7.5" customHeight="1" x14ac:dyDescent="0.35"/>
    <row r="26" spans="1:39" x14ac:dyDescent="0.35">
      <c r="A26" s="17" t="s">
        <v>170</v>
      </c>
      <c r="B26" s="262">
        <f>'Partenaire 1-coordinateur'!B26</f>
        <v>0</v>
      </c>
      <c r="C26" s="262"/>
      <c r="D26" s="262"/>
      <c r="E26" s="262"/>
    </row>
    <row r="27" spans="1:39" x14ac:dyDescent="0.35">
      <c r="A27" s="17" t="s">
        <v>109</v>
      </c>
      <c r="B27" s="19"/>
    </row>
    <row r="28" spans="1:39" x14ac:dyDescent="0.35">
      <c r="A28" s="17" t="s">
        <v>14</v>
      </c>
      <c r="B28" s="19">
        <f>'Partenaire 1-coordinateur'!B28</f>
        <v>1</v>
      </c>
    </row>
    <row r="29" spans="1:39" ht="7.5" customHeight="1" x14ac:dyDescent="0.35"/>
    <row r="30" spans="1:39" x14ac:dyDescent="0.35">
      <c r="A30" s="20" t="s">
        <v>15</v>
      </c>
      <c r="B30" s="21" t="s">
        <v>16</v>
      </c>
      <c r="C30" s="271" t="s">
        <v>17</v>
      </c>
      <c r="D30" s="272"/>
      <c r="E30" s="272"/>
      <c r="F30" s="273"/>
    </row>
    <row r="31" spans="1:39" s="8" customFormat="1" x14ac:dyDescent="0.3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3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3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3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3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3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3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3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3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3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5" x14ac:dyDescent="0.35">
      <c r="A41" s="25"/>
      <c r="C41" s="27"/>
      <c r="D41" s="27"/>
      <c r="E41" s="27"/>
      <c r="F41" s="28"/>
    </row>
    <row r="42" spans="1:44" s="3" customFormat="1" ht="28" customHeight="1" x14ac:dyDescent="0.35">
      <c r="A42" s="6" t="s">
        <v>21</v>
      </c>
      <c r="B42" s="6"/>
      <c r="C42" s="6"/>
      <c r="D42" s="6"/>
      <c r="E42" s="6"/>
      <c r="F42" s="6"/>
    </row>
    <row r="43" spans="1:44" ht="7.5" customHeight="1" x14ac:dyDescent="0.3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4.5" x14ac:dyDescent="0.3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 x14ac:dyDescent="0.3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3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3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3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3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3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3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3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3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3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3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ht="14.5" x14ac:dyDescent="0.3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x14ac:dyDescent="0.3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x14ac:dyDescent="0.3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 x14ac:dyDescent="0.3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3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3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x14ac:dyDescent="0.3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 x14ac:dyDescent="0.3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 x14ac:dyDescent="0.3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3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3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3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3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3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ht="14.5" x14ac:dyDescent="0.3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x14ac:dyDescent="0.3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x14ac:dyDescent="0.3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 x14ac:dyDescent="0.3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3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3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3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3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3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3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3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3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3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3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ht="14.5" x14ac:dyDescent="0.3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x14ac:dyDescent="0.3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x14ac:dyDescent="0.3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 x14ac:dyDescent="0.3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3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x14ac:dyDescent="0.3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x14ac:dyDescent="0.3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 x14ac:dyDescent="0.3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x14ac:dyDescent="0.3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5" x14ac:dyDescent="0.35">
      <c r="A97" s="25"/>
      <c r="C97" s="27"/>
      <c r="D97" s="27"/>
      <c r="E97" s="27"/>
      <c r="F97" s="28"/>
    </row>
    <row r="98" spans="1:42" s="3" customFormat="1" ht="28" customHeight="1" x14ac:dyDescent="0.35">
      <c r="A98" s="6" t="s">
        <v>85</v>
      </c>
      <c r="B98" s="6"/>
      <c r="C98" s="6"/>
      <c r="D98" s="6"/>
      <c r="E98" s="6"/>
      <c r="F98" s="6"/>
    </row>
    <row r="99" spans="1:42" ht="27" customHeight="1" x14ac:dyDescent="0.3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28" x14ac:dyDescent="0.35">
      <c r="A100" s="89" t="s">
        <v>16</v>
      </c>
      <c r="B100" s="90"/>
      <c r="C100" s="296" t="s">
        <v>64</v>
      </c>
      <c r="D100" s="296"/>
      <c r="E100" s="91" t="s">
        <v>65</v>
      </c>
      <c r="F100" s="91" t="s">
        <v>66</v>
      </c>
    </row>
    <row r="101" spans="1:42" x14ac:dyDescent="0.3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3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3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3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3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x14ac:dyDescent="0.35">
      <c r="A106" s="86"/>
      <c r="B106" s="87"/>
      <c r="C106" s="294">
        <f>SUM(C101:D105)</f>
        <v>0</v>
      </c>
      <c r="D106" s="294"/>
      <c r="E106" s="88"/>
      <c r="F106" s="98">
        <f>SUM(F101:F105)</f>
        <v>0</v>
      </c>
    </row>
    <row r="108" spans="1:42" s="99" customFormat="1" ht="15.5" x14ac:dyDescent="0.35">
      <c r="A108" s="99" t="s">
        <v>102</v>
      </c>
      <c r="C108" s="295"/>
      <c r="D108" s="295"/>
    </row>
    <row r="109" spans="1:42" s="26" customFormat="1" ht="25" x14ac:dyDescent="0.35">
      <c r="A109" s="25"/>
      <c r="C109" s="27"/>
      <c r="D109" s="27"/>
      <c r="E109" s="27"/>
      <c r="F109" s="28"/>
    </row>
    <row r="110" spans="1:42" s="3" customFormat="1" ht="28" customHeight="1" x14ac:dyDescent="0.35">
      <c r="A110" s="6" t="s">
        <v>67</v>
      </c>
      <c r="B110" s="6"/>
      <c r="C110" s="6"/>
      <c r="D110" s="6"/>
      <c r="E110" s="6"/>
      <c r="F110" s="6"/>
    </row>
    <row r="111" spans="1:42" ht="7.5" customHeight="1" x14ac:dyDescent="0.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35">
      <c r="A112" s="91" t="s">
        <v>68</v>
      </c>
      <c r="B112" s="91" t="s">
        <v>69</v>
      </c>
      <c r="C112" s="296" t="s">
        <v>70</v>
      </c>
      <c r="D112" s="296"/>
      <c r="E112" s="111" t="s">
        <v>71</v>
      </c>
    </row>
    <row r="113" spans="1:5" x14ac:dyDescent="0.35">
      <c r="A113" s="297" t="s">
        <v>5</v>
      </c>
      <c r="B113" s="84" t="s">
        <v>72</v>
      </c>
      <c r="C113" s="300">
        <f>MIN(C108,F106)</f>
        <v>0</v>
      </c>
      <c r="D113" s="301"/>
      <c r="E113" s="84"/>
    </row>
    <row r="114" spans="1:5" x14ac:dyDescent="0.35">
      <c r="A114" s="298"/>
      <c r="B114" s="30" t="s">
        <v>6</v>
      </c>
      <c r="C114" s="302">
        <v>0</v>
      </c>
      <c r="D114" s="303"/>
      <c r="E114" s="85"/>
    </row>
    <row r="115" spans="1:5" x14ac:dyDescent="0.35">
      <c r="A115" s="298"/>
      <c r="B115" s="30" t="s">
        <v>73</v>
      </c>
      <c r="C115" s="302">
        <v>0</v>
      </c>
      <c r="D115" s="303"/>
      <c r="E115" s="85"/>
    </row>
    <row r="116" spans="1:5" x14ac:dyDescent="0.35">
      <c r="A116" s="298"/>
      <c r="B116" s="30" t="s">
        <v>73</v>
      </c>
      <c r="C116" s="302">
        <v>0</v>
      </c>
      <c r="D116" s="303"/>
      <c r="E116" s="85"/>
    </row>
    <row r="117" spans="1:5" x14ac:dyDescent="0.35">
      <c r="A117" s="298"/>
      <c r="B117" s="30" t="s">
        <v>73</v>
      </c>
      <c r="C117" s="302">
        <v>0</v>
      </c>
      <c r="D117" s="303"/>
      <c r="E117" s="85"/>
    </row>
    <row r="118" spans="1:5" x14ac:dyDescent="0.35">
      <c r="A118" s="298"/>
      <c r="B118" s="30" t="s">
        <v>73</v>
      </c>
      <c r="C118" s="302">
        <v>0</v>
      </c>
      <c r="D118" s="303"/>
      <c r="E118" s="85"/>
    </row>
    <row r="119" spans="1:5" ht="14.5" x14ac:dyDescent="0.35">
      <c r="A119" s="298"/>
      <c r="B119" s="100" t="s">
        <v>29</v>
      </c>
      <c r="C119" s="283">
        <v>0</v>
      </c>
      <c r="D119" s="284"/>
      <c r="E119" s="101"/>
    </row>
    <row r="120" spans="1:5" x14ac:dyDescent="0.35">
      <c r="A120" s="299"/>
      <c r="B120" s="102" t="s">
        <v>74</v>
      </c>
      <c r="C120" s="308">
        <f>SUM(C113:D119)</f>
        <v>0</v>
      </c>
      <c r="D120" s="308"/>
      <c r="E120" s="102"/>
    </row>
    <row r="121" spans="1:5" x14ac:dyDescent="0.35">
      <c r="A121" s="297" t="s">
        <v>7</v>
      </c>
      <c r="B121" s="29" t="s">
        <v>76</v>
      </c>
      <c r="C121" s="309">
        <v>0</v>
      </c>
      <c r="D121" s="310"/>
    </row>
    <row r="122" spans="1:5" x14ac:dyDescent="0.35">
      <c r="A122" s="298"/>
      <c r="B122" s="30" t="s">
        <v>77</v>
      </c>
      <c r="C122" s="302">
        <v>0</v>
      </c>
      <c r="D122" s="303"/>
    </row>
    <row r="123" spans="1:5" x14ac:dyDescent="0.35">
      <c r="A123" s="298"/>
      <c r="B123" s="30" t="s">
        <v>73</v>
      </c>
      <c r="C123" s="302">
        <v>0</v>
      </c>
      <c r="D123" s="303"/>
    </row>
    <row r="124" spans="1:5" x14ac:dyDescent="0.35">
      <c r="A124" s="298"/>
      <c r="B124" s="30" t="s">
        <v>73</v>
      </c>
      <c r="C124" s="302">
        <v>0</v>
      </c>
      <c r="D124" s="303"/>
    </row>
    <row r="125" spans="1:5" x14ac:dyDescent="0.35">
      <c r="A125" s="298"/>
      <c r="B125" s="30" t="s">
        <v>73</v>
      </c>
      <c r="C125" s="302">
        <v>0</v>
      </c>
      <c r="D125" s="303"/>
    </row>
    <row r="126" spans="1:5" x14ac:dyDescent="0.35">
      <c r="A126" s="298"/>
      <c r="B126" s="30" t="s">
        <v>73</v>
      </c>
      <c r="C126" s="302">
        <v>0</v>
      </c>
      <c r="D126" s="303"/>
    </row>
    <row r="127" spans="1:5" ht="14.5" x14ac:dyDescent="0.35">
      <c r="A127" s="298"/>
      <c r="B127" s="100" t="s">
        <v>29</v>
      </c>
      <c r="C127" s="283">
        <v>0</v>
      </c>
      <c r="D127" s="284"/>
    </row>
    <row r="128" spans="1:5" x14ac:dyDescent="0.35">
      <c r="A128" s="299"/>
      <c r="B128" s="102" t="s">
        <v>75</v>
      </c>
      <c r="C128" s="308">
        <f>SUM(C121:D127)</f>
        <v>0</v>
      </c>
      <c r="D128" s="308"/>
    </row>
    <row r="129" spans="1:42" x14ac:dyDescent="0.35">
      <c r="A129" s="297" t="s">
        <v>78</v>
      </c>
      <c r="B129" s="84" t="s">
        <v>4</v>
      </c>
      <c r="C129" s="300">
        <f>C137-C120-C128-SUM(C130:D135)</f>
        <v>0</v>
      </c>
      <c r="D129" s="301"/>
    </row>
    <row r="130" spans="1:42" x14ac:dyDescent="0.35">
      <c r="A130" s="298"/>
      <c r="B130" s="30" t="s">
        <v>80</v>
      </c>
      <c r="C130" s="302">
        <v>0</v>
      </c>
      <c r="D130" s="303"/>
    </row>
    <row r="131" spans="1:42" x14ac:dyDescent="0.35">
      <c r="A131" s="298"/>
      <c r="B131" s="30" t="s">
        <v>73</v>
      </c>
      <c r="C131" s="302">
        <v>0</v>
      </c>
      <c r="D131" s="303"/>
    </row>
    <row r="132" spans="1:42" x14ac:dyDescent="0.35">
      <c r="A132" s="298"/>
      <c r="B132" s="30" t="s">
        <v>73</v>
      </c>
      <c r="C132" s="302">
        <v>0</v>
      </c>
      <c r="D132" s="303"/>
    </row>
    <row r="133" spans="1:42" x14ac:dyDescent="0.35">
      <c r="A133" s="298"/>
      <c r="B133" s="30" t="s">
        <v>73</v>
      </c>
      <c r="C133" s="302">
        <v>0</v>
      </c>
      <c r="D133" s="303"/>
    </row>
    <row r="134" spans="1:42" x14ac:dyDescent="0.35">
      <c r="A134" s="298"/>
      <c r="B134" s="30" t="s">
        <v>73</v>
      </c>
      <c r="C134" s="302">
        <v>0</v>
      </c>
      <c r="D134" s="303"/>
    </row>
    <row r="135" spans="1:42" ht="14.5" x14ac:dyDescent="0.35">
      <c r="A135" s="298"/>
      <c r="B135" s="100" t="s">
        <v>29</v>
      </c>
      <c r="C135" s="283">
        <v>0</v>
      </c>
      <c r="D135" s="284"/>
    </row>
    <row r="136" spans="1:42" x14ac:dyDescent="0.35">
      <c r="A136" s="299"/>
      <c r="B136" s="102" t="s">
        <v>79</v>
      </c>
      <c r="C136" s="308">
        <f>SUM(C129:D135)</f>
        <v>0</v>
      </c>
      <c r="D136" s="308"/>
    </row>
    <row r="137" spans="1:42" x14ac:dyDescent="0.35">
      <c r="A137" s="86" t="s">
        <v>81</v>
      </c>
      <c r="B137" s="87"/>
      <c r="C137" s="311">
        <f>C96</f>
        <v>0</v>
      </c>
      <c r="D137" s="312"/>
    </row>
    <row r="138" spans="1:42" s="26" customFormat="1" ht="25" x14ac:dyDescent="0.35">
      <c r="A138" s="25"/>
      <c r="C138" s="27"/>
      <c r="D138" s="27"/>
      <c r="E138" s="27"/>
      <c r="F138" s="28"/>
    </row>
    <row r="139" spans="1:42" s="3" customFormat="1" ht="28" customHeight="1" x14ac:dyDescent="0.35">
      <c r="A139" s="6" t="s">
        <v>177</v>
      </c>
      <c r="B139" s="6"/>
      <c r="C139" s="6"/>
      <c r="D139" s="6"/>
      <c r="E139" s="6"/>
      <c r="F139" s="6"/>
    </row>
    <row r="140" spans="1:42" ht="7.5" customHeight="1" x14ac:dyDescent="0.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35">
      <c r="A141" s="111" t="s">
        <v>26</v>
      </c>
      <c r="B141" s="172" t="s">
        <v>82</v>
      </c>
      <c r="C141" s="313" t="s">
        <v>25</v>
      </c>
      <c r="D141" s="314"/>
      <c r="E141" s="304" t="s">
        <v>103</v>
      </c>
      <c r="F141" s="305"/>
    </row>
    <row r="142" spans="1:42" x14ac:dyDescent="0.3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3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3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3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35">
      <c r="A146" s="85" t="s">
        <v>37</v>
      </c>
      <c r="B146" s="85">
        <f>G142</f>
        <v>0</v>
      </c>
      <c r="C146" s="270">
        <f t="shared" si="48"/>
        <v>0</v>
      </c>
      <c r="D146" s="270"/>
      <c r="E146" s="251"/>
      <c r="F146" s="252"/>
      <c r="G146" s="35"/>
    </row>
    <row r="147" spans="1:7" x14ac:dyDescent="0.35">
      <c r="A147" s="85" t="s">
        <v>41</v>
      </c>
      <c r="B147" s="85">
        <f>G142</f>
        <v>0</v>
      </c>
      <c r="C147" s="270">
        <f t="shared" si="48"/>
        <v>0</v>
      </c>
      <c r="D147" s="270"/>
      <c r="E147" s="251"/>
      <c r="F147" s="252"/>
      <c r="G147" s="35"/>
    </row>
    <row r="148" spans="1:7" x14ac:dyDescent="0.35">
      <c r="A148" s="85" t="s">
        <v>42</v>
      </c>
      <c r="B148" s="85">
        <f>G142</f>
        <v>0</v>
      </c>
      <c r="C148" s="270">
        <f t="shared" si="48"/>
        <v>0</v>
      </c>
      <c r="D148" s="270"/>
      <c r="E148" s="251"/>
      <c r="F148" s="252"/>
      <c r="G148" s="35"/>
    </row>
    <row r="149" spans="1:7" x14ac:dyDescent="0.35">
      <c r="A149" s="85" t="s">
        <v>43</v>
      </c>
      <c r="B149" s="85">
        <f>G142</f>
        <v>0</v>
      </c>
      <c r="C149" s="270">
        <f t="shared" si="48"/>
        <v>0</v>
      </c>
      <c r="D149" s="270"/>
      <c r="E149" s="251"/>
      <c r="F149" s="252"/>
      <c r="G149" s="35"/>
    </row>
    <row r="150" spans="1:7" x14ac:dyDescent="0.35">
      <c r="A150" s="85" t="s">
        <v>38</v>
      </c>
      <c r="B150" s="85">
        <f>G142</f>
        <v>0</v>
      </c>
      <c r="C150" s="270">
        <f t="shared" si="48"/>
        <v>0</v>
      </c>
      <c r="D150" s="270"/>
      <c r="E150" s="251"/>
      <c r="F150" s="252"/>
      <c r="G150" s="35"/>
    </row>
    <row r="151" spans="1:7" x14ac:dyDescent="0.35">
      <c r="A151" s="85" t="s">
        <v>39</v>
      </c>
      <c r="B151" s="85">
        <f>G142</f>
        <v>0</v>
      </c>
      <c r="C151" s="270">
        <f t="shared" si="48"/>
        <v>0</v>
      </c>
      <c r="D151" s="270"/>
      <c r="E151" s="251"/>
      <c r="F151" s="252"/>
      <c r="G151" s="35"/>
    </row>
    <row r="152" spans="1:7" x14ac:dyDescent="0.35">
      <c r="A152" s="85" t="s">
        <v>40</v>
      </c>
      <c r="B152" s="85">
        <f>G142</f>
        <v>0</v>
      </c>
      <c r="C152" s="270">
        <f t="shared" si="48"/>
        <v>0</v>
      </c>
      <c r="D152" s="270"/>
      <c r="E152" s="251"/>
      <c r="F152" s="252"/>
      <c r="G152" s="35"/>
    </row>
    <row r="153" spans="1:7" x14ac:dyDescent="0.35">
      <c r="A153" s="85" t="s">
        <v>44</v>
      </c>
      <c r="B153" s="85">
        <f>G142</f>
        <v>0</v>
      </c>
      <c r="C153" s="270">
        <f t="shared" si="48"/>
        <v>0</v>
      </c>
      <c r="D153" s="270"/>
      <c r="E153" s="251"/>
      <c r="F153" s="252"/>
      <c r="G153" s="35"/>
    </row>
    <row r="154" spans="1:7" x14ac:dyDescent="0.3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3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3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3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3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3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3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3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3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35">
      <c r="A163" s="85" t="s">
        <v>37</v>
      </c>
      <c r="B163" s="85" t="str">
        <f>G159</f>
        <v>X</v>
      </c>
      <c r="C163" s="270">
        <f t="shared" si="49"/>
        <v>0</v>
      </c>
      <c r="D163" s="270"/>
      <c r="E163" s="251"/>
      <c r="F163" s="252"/>
      <c r="G163" s="35"/>
    </row>
    <row r="164" spans="1:7" x14ac:dyDescent="0.35">
      <c r="A164" s="85" t="s">
        <v>41</v>
      </c>
      <c r="B164" s="85" t="str">
        <f>G159</f>
        <v>X</v>
      </c>
      <c r="C164" s="270">
        <f t="shared" si="49"/>
        <v>0</v>
      </c>
      <c r="D164" s="270"/>
      <c r="E164" s="251"/>
      <c r="F164" s="252"/>
      <c r="G164" s="35"/>
    </row>
    <row r="165" spans="1:7" x14ac:dyDescent="0.35">
      <c r="A165" s="85" t="s">
        <v>42</v>
      </c>
      <c r="B165" s="85" t="str">
        <f>G159</f>
        <v>X</v>
      </c>
      <c r="C165" s="270">
        <f t="shared" si="49"/>
        <v>0</v>
      </c>
      <c r="D165" s="270"/>
      <c r="E165" s="251"/>
      <c r="F165" s="252"/>
      <c r="G165" s="35"/>
    </row>
    <row r="166" spans="1:7" x14ac:dyDescent="0.35">
      <c r="A166" s="85" t="s">
        <v>43</v>
      </c>
      <c r="B166" s="85" t="str">
        <f>G159</f>
        <v>X</v>
      </c>
      <c r="C166" s="270">
        <f t="shared" si="49"/>
        <v>0</v>
      </c>
      <c r="D166" s="270"/>
      <c r="E166" s="251"/>
      <c r="F166" s="252"/>
      <c r="G166" s="35"/>
    </row>
    <row r="167" spans="1:7" x14ac:dyDescent="0.35">
      <c r="A167" s="85" t="s">
        <v>38</v>
      </c>
      <c r="B167" s="85" t="str">
        <f>G159</f>
        <v>X</v>
      </c>
      <c r="C167" s="270">
        <f t="shared" si="49"/>
        <v>0</v>
      </c>
      <c r="D167" s="270"/>
      <c r="E167" s="251"/>
      <c r="F167" s="252"/>
      <c r="G167" s="35"/>
    </row>
    <row r="168" spans="1:7" x14ac:dyDescent="0.35">
      <c r="A168" s="85" t="s">
        <v>39</v>
      </c>
      <c r="B168" s="85" t="str">
        <f>G159</f>
        <v>X</v>
      </c>
      <c r="C168" s="270">
        <f t="shared" si="49"/>
        <v>0</v>
      </c>
      <c r="D168" s="270"/>
      <c r="E168" s="251"/>
      <c r="F168" s="252"/>
      <c r="G168" s="35"/>
    </row>
    <row r="169" spans="1:7" x14ac:dyDescent="0.35">
      <c r="A169" s="85" t="s">
        <v>40</v>
      </c>
      <c r="B169" s="85" t="str">
        <f>G159</f>
        <v>X</v>
      </c>
      <c r="C169" s="270">
        <f t="shared" si="49"/>
        <v>0</v>
      </c>
      <c r="D169" s="270"/>
      <c r="E169" s="251"/>
      <c r="F169" s="252"/>
      <c r="G169" s="35"/>
    </row>
    <row r="170" spans="1:7" x14ac:dyDescent="0.35">
      <c r="A170" s="85" t="s">
        <v>44</v>
      </c>
      <c r="B170" s="85" t="str">
        <f>G159</f>
        <v>X</v>
      </c>
      <c r="C170" s="270">
        <f t="shared" si="49"/>
        <v>0</v>
      </c>
      <c r="D170" s="270"/>
      <c r="E170" s="251"/>
      <c r="F170" s="252"/>
      <c r="G170" s="35"/>
    </row>
    <row r="171" spans="1:7" x14ac:dyDescent="0.3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3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3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3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3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3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3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3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3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35">
      <c r="A180" s="85" t="s">
        <v>37</v>
      </c>
      <c r="B180" s="85" t="str">
        <f>G176</f>
        <v>X</v>
      </c>
      <c r="C180" s="270">
        <f t="shared" si="50"/>
        <v>0</v>
      </c>
      <c r="D180" s="270"/>
      <c r="E180" s="251"/>
      <c r="F180" s="252"/>
      <c r="G180" s="35"/>
    </row>
    <row r="181" spans="1:7" x14ac:dyDescent="0.35">
      <c r="A181" s="85" t="s">
        <v>41</v>
      </c>
      <c r="B181" s="85" t="str">
        <f>G176</f>
        <v>X</v>
      </c>
      <c r="C181" s="270">
        <f t="shared" si="50"/>
        <v>0</v>
      </c>
      <c r="D181" s="270"/>
      <c r="E181" s="251"/>
      <c r="F181" s="252"/>
      <c r="G181" s="35"/>
    </row>
    <row r="182" spans="1:7" x14ac:dyDescent="0.35">
      <c r="A182" s="85" t="s">
        <v>42</v>
      </c>
      <c r="B182" s="85" t="str">
        <f>G176</f>
        <v>X</v>
      </c>
      <c r="C182" s="270">
        <f t="shared" si="50"/>
        <v>0</v>
      </c>
      <c r="D182" s="270"/>
      <c r="E182" s="251"/>
      <c r="F182" s="252"/>
      <c r="G182" s="35"/>
    </row>
    <row r="183" spans="1:7" x14ac:dyDescent="0.35">
      <c r="A183" s="85" t="s">
        <v>43</v>
      </c>
      <c r="B183" s="85" t="str">
        <f>G176</f>
        <v>X</v>
      </c>
      <c r="C183" s="270">
        <f t="shared" si="50"/>
        <v>0</v>
      </c>
      <c r="D183" s="270"/>
      <c r="E183" s="251"/>
      <c r="F183" s="252"/>
      <c r="G183" s="35"/>
    </row>
    <row r="184" spans="1:7" x14ac:dyDescent="0.35">
      <c r="A184" s="85" t="s">
        <v>38</v>
      </c>
      <c r="B184" s="85" t="str">
        <f>G176</f>
        <v>X</v>
      </c>
      <c r="C184" s="270">
        <f t="shared" si="50"/>
        <v>0</v>
      </c>
      <c r="D184" s="270"/>
      <c r="E184" s="251"/>
      <c r="F184" s="252"/>
      <c r="G184" s="35"/>
    </row>
    <row r="185" spans="1:7" x14ac:dyDescent="0.35">
      <c r="A185" s="85" t="s">
        <v>39</v>
      </c>
      <c r="B185" s="85" t="str">
        <f>G176</f>
        <v>X</v>
      </c>
      <c r="C185" s="270">
        <f t="shared" si="50"/>
        <v>0</v>
      </c>
      <c r="D185" s="270"/>
      <c r="E185" s="251"/>
      <c r="F185" s="252"/>
      <c r="G185" s="35"/>
    </row>
    <row r="186" spans="1:7" x14ac:dyDescent="0.35">
      <c r="A186" s="85" t="s">
        <v>40</v>
      </c>
      <c r="B186" s="85" t="str">
        <f>G176</f>
        <v>X</v>
      </c>
      <c r="C186" s="270">
        <f t="shared" si="50"/>
        <v>0</v>
      </c>
      <c r="D186" s="270"/>
      <c r="E186" s="251"/>
      <c r="F186" s="252"/>
      <c r="G186" s="35"/>
    </row>
    <row r="187" spans="1:7" x14ac:dyDescent="0.35">
      <c r="A187" s="85" t="s">
        <v>44</v>
      </c>
      <c r="B187" s="85" t="str">
        <f>G176</f>
        <v>X</v>
      </c>
      <c r="C187" s="270">
        <f t="shared" si="50"/>
        <v>0</v>
      </c>
      <c r="D187" s="270"/>
      <c r="E187" s="251"/>
      <c r="F187" s="252"/>
      <c r="G187" s="35"/>
    </row>
    <row r="188" spans="1:7" x14ac:dyDescent="0.3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3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3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3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3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3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3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3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3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35">
      <c r="A197" s="85" t="s">
        <v>37</v>
      </c>
      <c r="B197" s="85" t="str">
        <f>G193</f>
        <v>X</v>
      </c>
      <c r="C197" s="270">
        <f t="shared" si="51"/>
        <v>0</v>
      </c>
      <c r="D197" s="270"/>
      <c r="E197" s="257"/>
      <c r="F197" s="258"/>
      <c r="G197" s="35"/>
    </row>
    <row r="198" spans="1:7" x14ac:dyDescent="0.35">
      <c r="A198" s="85" t="s">
        <v>41</v>
      </c>
      <c r="B198" s="85" t="str">
        <f>G193</f>
        <v>X</v>
      </c>
      <c r="C198" s="270">
        <f t="shared" si="51"/>
        <v>0</v>
      </c>
      <c r="D198" s="270"/>
      <c r="E198" s="257"/>
      <c r="F198" s="258"/>
      <c r="G198" s="35"/>
    </row>
    <row r="199" spans="1:7" x14ac:dyDescent="0.35">
      <c r="A199" s="85" t="s">
        <v>42</v>
      </c>
      <c r="B199" s="85" t="str">
        <f>G193</f>
        <v>X</v>
      </c>
      <c r="C199" s="270">
        <f t="shared" si="51"/>
        <v>0</v>
      </c>
      <c r="D199" s="270"/>
      <c r="E199" s="257"/>
      <c r="F199" s="258"/>
      <c r="G199" s="35"/>
    </row>
    <row r="200" spans="1:7" x14ac:dyDescent="0.35">
      <c r="A200" s="85" t="s">
        <v>43</v>
      </c>
      <c r="B200" s="85" t="str">
        <f>G193</f>
        <v>X</v>
      </c>
      <c r="C200" s="270">
        <f t="shared" si="51"/>
        <v>0</v>
      </c>
      <c r="D200" s="270"/>
      <c r="E200" s="257"/>
      <c r="F200" s="258"/>
      <c r="G200" s="35"/>
    </row>
    <row r="201" spans="1:7" x14ac:dyDescent="0.35">
      <c r="A201" s="85" t="s">
        <v>38</v>
      </c>
      <c r="B201" s="85" t="str">
        <f>G193</f>
        <v>X</v>
      </c>
      <c r="C201" s="270">
        <f t="shared" si="51"/>
        <v>0</v>
      </c>
      <c r="D201" s="270"/>
      <c r="E201" s="257"/>
      <c r="F201" s="258"/>
      <c r="G201" s="35"/>
    </row>
    <row r="202" spans="1:7" x14ac:dyDescent="0.35">
      <c r="A202" s="85" t="s">
        <v>39</v>
      </c>
      <c r="B202" s="85" t="str">
        <f>G193</f>
        <v>X</v>
      </c>
      <c r="C202" s="270">
        <f t="shared" si="51"/>
        <v>0</v>
      </c>
      <c r="D202" s="270"/>
      <c r="E202" s="257"/>
      <c r="F202" s="258"/>
      <c r="G202" s="35"/>
    </row>
    <row r="203" spans="1:7" x14ac:dyDescent="0.35">
      <c r="A203" s="85" t="s">
        <v>40</v>
      </c>
      <c r="B203" s="85" t="str">
        <f>G193</f>
        <v>X</v>
      </c>
      <c r="C203" s="270">
        <f t="shared" si="51"/>
        <v>0</v>
      </c>
      <c r="D203" s="270"/>
      <c r="E203" s="257"/>
      <c r="F203" s="258"/>
      <c r="G203" s="35"/>
    </row>
    <row r="204" spans="1:7" x14ac:dyDescent="0.35">
      <c r="A204" s="85" t="s">
        <v>44</v>
      </c>
      <c r="B204" s="85" t="str">
        <f>G193</f>
        <v>X</v>
      </c>
      <c r="C204" s="270">
        <f t="shared" si="51"/>
        <v>0</v>
      </c>
      <c r="D204" s="270"/>
      <c r="E204" s="257"/>
      <c r="F204" s="258"/>
      <c r="G204" s="35"/>
    </row>
    <row r="205" spans="1:7" x14ac:dyDescent="0.3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3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3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3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3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3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3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3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3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35">
      <c r="A214" s="85" t="s">
        <v>37</v>
      </c>
      <c r="B214" s="85" t="str">
        <f>G210</f>
        <v>X</v>
      </c>
      <c r="C214" s="270">
        <f t="shared" si="52"/>
        <v>0</v>
      </c>
      <c r="D214" s="270"/>
      <c r="E214" s="257"/>
      <c r="F214" s="258"/>
      <c r="G214" s="35"/>
    </row>
    <row r="215" spans="1:7" x14ac:dyDescent="0.35">
      <c r="A215" s="85" t="s">
        <v>41</v>
      </c>
      <c r="B215" s="85" t="str">
        <f>G210</f>
        <v>X</v>
      </c>
      <c r="C215" s="270">
        <f t="shared" si="52"/>
        <v>0</v>
      </c>
      <c r="D215" s="270"/>
      <c r="E215" s="257"/>
      <c r="F215" s="258"/>
      <c r="G215" s="35"/>
    </row>
    <row r="216" spans="1:7" x14ac:dyDescent="0.35">
      <c r="A216" s="85" t="s">
        <v>42</v>
      </c>
      <c r="B216" s="85" t="str">
        <f>G210</f>
        <v>X</v>
      </c>
      <c r="C216" s="270">
        <f t="shared" si="52"/>
        <v>0</v>
      </c>
      <c r="D216" s="270"/>
      <c r="E216" s="257"/>
      <c r="F216" s="258"/>
      <c r="G216" s="35"/>
    </row>
    <row r="217" spans="1:7" x14ac:dyDescent="0.35">
      <c r="A217" s="85" t="s">
        <v>43</v>
      </c>
      <c r="B217" s="85" t="str">
        <f>G210</f>
        <v>X</v>
      </c>
      <c r="C217" s="270">
        <f t="shared" si="52"/>
        <v>0</v>
      </c>
      <c r="D217" s="270"/>
      <c r="E217" s="257"/>
      <c r="F217" s="258"/>
      <c r="G217" s="35"/>
    </row>
    <row r="218" spans="1:7" x14ac:dyDescent="0.35">
      <c r="A218" s="85" t="s">
        <v>38</v>
      </c>
      <c r="B218" s="85" t="str">
        <f>G210</f>
        <v>X</v>
      </c>
      <c r="C218" s="270">
        <f t="shared" si="52"/>
        <v>0</v>
      </c>
      <c r="D218" s="270"/>
      <c r="E218" s="257"/>
      <c r="F218" s="258"/>
      <c r="G218" s="35"/>
    </row>
    <row r="219" spans="1:7" x14ac:dyDescent="0.35">
      <c r="A219" s="85" t="s">
        <v>39</v>
      </c>
      <c r="B219" s="85" t="str">
        <f>G210</f>
        <v>X</v>
      </c>
      <c r="C219" s="270">
        <f t="shared" si="52"/>
        <v>0</v>
      </c>
      <c r="D219" s="270"/>
      <c r="E219" s="257"/>
      <c r="F219" s="258"/>
      <c r="G219" s="35"/>
    </row>
    <row r="220" spans="1:7" x14ac:dyDescent="0.35">
      <c r="A220" s="85" t="s">
        <v>40</v>
      </c>
      <c r="B220" s="85" t="str">
        <f>G210</f>
        <v>X</v>
      </c>
      <c r="C220" s="270">
        <f t="shared" si="52"/>
        <v>0</v>
      </c>
      <c r="D220" s="270"/>
      <c r="E220" s="257"/>
      <c r="F220" s="258"/>
      <c r="G220" s="35"/>
    </row>
    <row r="221" spans="1:7" x14ac:dyDescent="0.35">
      <c r="A221" s="85" t="s">
        <v>44</v>
      </c>
      <c r="B221" s="85" t="str">
        <f>G210</f>
        <v>X</v>
      </c>
      <c r="C221" s="270">
        <f t="shared" si="52"/>
        <v>0</v>
      </c>
      <c r="D221" s="270"/>
      <c r="E221" s="257"/>
      <c r="F221" s="258"/>
      <c r="G221" s="35"/>
    </row>
    <row r="222" spans="1:7" x14ac:dyDescent="0.3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3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3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3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3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Jno9zeciwITzIvLmE8AVGSYFZQDK7Dt+4ANX89ApqR1FZ2FEU2++pzEPc+3YOdNp7y7hW7bmSOTWAxxmWwVRnA==" saltValue="ZJxe2SfCG21U/XC7+01Egw=="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46" priority="30" operator="containsText" text="Choisir une catégorie">
      <formula>NOT(ISERROR(SEARCH("Choisir une catégorie",A46)))</formula>
    </cfRule>
  </conditionalFormatting>
  <conditionalFormatting sqref="A61:A70">
    <cfRule type="containsText" dxfId="145" priority="28" operator="containsText" text="Choisir une catégorie">
      <formula>NOT(ISERROR(SEARCH("Choisir une catégorie",A61)))</formula>
    </cfRule>
  </conditionalFormatting>
  <conditionalFormatting sqref="A76:A85">
    <cfRule type="containsText" dxfId="144" priority="25" operator="containsText" text="Choisir une catégorie">
      <formula>NOT(ISERROR(SEARCH("Choisir une catégorie",A76)))</formula>
    </cfRule>
  </conditionalFormatting>
  <conditionalFormatting sqref="A91">
    <cfRule type="containsText" dxfId="143" priority="23" operator="containsText" text="Choisir une catégorie">
      <formula>NOT(ISERROR(SEARCH("Choisir une catégorie",A91)))</formula>
    </cfRule>
  </conditionalFormatting>
  <conditionalFormatting sqref="A142:B175">
    <cfRule type="expression" dxfId="142" priority="2">
      <formula>$C142&gt;0.005</formula>
    </cfRule>
  </conditionalFormatting>
  <conditionalFormatting sqref="A31:C40">
    <cfRule type="expression" dxfId="141" priority="31">
      <formula>$G31&gt;$B$28</formula>
    </cfRule>
  </conditionalFormatting>
  <conditionalFormatting sqref="A159:F175">
    <cfRule type="expression" dxfId="140" priority="4">
      <formula>$G$175=0</formula>
    </cfRule>
  </conditionalFormatting>
  <conditionalFormatting sqref="A176:F192">
    <cfRule type="expression" dxfId="139" priority="16">
      <formula>$G$192=0</formula>
    </cfRule>
  </conditionalFormatting>
  <conditionalFormatting sqref="A193:F209">
    <cfRule type="expression" dxfId="138" priority="17">
      <formula>$G$209=0</formula>
    </cfRule>
  </conditionalFormatting>
  <conditionalFormatting sqref="A210:F226">
    <cfRule type="expression" dxfId="137" priority="18">
      <formula>$G$226=0</formula>
    </cfRule>
  </conditionalFormatting>
  <conditionalFormatting sqref="B76:B85">
    <cfRule type="containsText" dxfId="136" priority="24" operator="containsText" text="A préciser">
      <formula>NOT(ISERROR(SEARCH("A préciser",B76)))</formula>
    </cfRule>
  </conditionalFormatting>
  <conditionalFormatting sqref="B46:D55">
    <cfRule type="containsText" dxfId="135" priority="27" operator="containsText" text="Catégorie et niveau de qualification">
      <formula>NOT(ISERROR(SEARCH("Catégorie et niveau de qualification",B46)))</formula>
    </cfRule>
  </conditionalFormatting>
  <conditionalFormatting sqref="B61:D70">
    <cfRule type="containsText" dxfId="134" priority="26" operator="containsText" text="A préciser">
      <formula>NOT(ISERROR(SEARCH("A préciser",B61)))</formula>
    </cfRule>
  </conditionalFormatting>
  <conditionalFormatting sqref="C12">
    <cfRule type="expression" dxfId="133" priority="10">
      <formula>A$43&gt;$B$28</formula>
    </cfRule>
  </conditionalFormatting>
  <conditionalFormatting sqref="C142:D175">
    <cfRule type="cellIs" dxfId="132" priority="1" operator="greaterThan">
      <formula>0.005</formula>
    </cfRule>
  </conditionalFormatting>
  <conditionalFormatting sqref="E159">
    <cfRule type="expression" dxfId="131" priority="5">
      <formula>$G$175=0</formula>
    </cfRule>
  </conditionalFormatting>
  <conditionalFormatting sqref="E176">
    <cfRule type="expression" dxfId="130" priority="12">
      <formula>$G$192=0</formula>
    </cfRule>
  </conditionalFormatting>
  <conditionalFormatting sqref="E193">
    <cfRule type="expression" dxfId="129" priority="13">
      <formula>$G$209=0</formula>
    </cfRule>
  </conditionalFormatting>
  <conditionalFormatting sqref="E210">
    <cfRule type="expression" dxfId="128" priority="14">
      <formula>$G$226=0</formula>
    </cfRule>
  </conditionalFormatting>
  <conditionalFormatting sqref="E44:AR57 E74:AR87 E89:AR92 E94:AR96">
    <cfRule type="expression" dxfId="127" priority="32">
      <formula>C$43&gt;$B$28</formula>
    </cfRule>
  </conditionalFormatting>
  <conditionalFormatting sqref="E59:AR72">
    <cfRule type="expression" dxfId="126" priority="29">
      <formula>C$43&gt;$B$28</formula>
    </cfRule>
  </conditionalFormatting>
  <dataValidations count="10">
    <dataValidation type="list" allowBlank="1" showInputMessage="1" showErrorMessage="1" sqref="A61:A70" xr:uid="{EA594436-DDFA-42C4-8993-F8D86761B160}">
      <formula1>$A$145:$A$153</formula1>
    </dataValidation>
    <dataValidation type="list" allowBlank="1" showInputMessage="1" showErrorMessage="1" sqref="A76:A85" xr:uid="{04E81781-2A59-415C-8B8C-C01B843A32F7}">
      <formula1>$A$154:$A$157</formula1>
    </dataValidation>
    <dataValidation type="list" allowBlank="1" showInputMessage="1" showErrorMessage="1" sqref="A91:B91" xr:uid="{E5F732C6-009A-4BD9-82B6-0521A72232B2}">
      <formula1>"Charges connexes prises en compte à taux forfaitaire,Charges connexes réelles (à justifier)"</formula1>
    </dataValidation>
    <dataValidation type="list" allowBlank="1" showInputMessage="1" showErrorMessage="1" sqref="E45 I45 M45 Q45 U45 Y45 AC45 AG45 AK45 AO45" xr:uid="{4DFE71F0-881C-4336-81B0-DDE38EB4681D}">
      <formula1>"Nombre de jours, Nombre de mois,Nombre d'ETPT"</formula1>
    </dataValidation>
    <dataValidation type="list" allowBlank="1" showInputMessage="1" showErrorMessage="1" sqref="A46:A55" xr:uid="{5C2F6B24-147A-4752-9BA5-5D8BDA7ABCBA}">
      <formula1>"Choisir une catégorie,Statutaire de la fonction publique,Non statutaire de la fonction publique,Personnel hors fonction publique"</formula1>
    </dataValidation>
    <dataValidation type="list" allowBlank="1" showInputMessage="1" showErrorMessage="1" sqref="B31:B40" xr:uid="{B67C5F2B-044F-4AD7-86E1-5D87E0618190}">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E7C9E217-416A-4716-9472-D0E4623BBCA4}">
      <formula1>"Economique,Non économique"</formula1>
    </dataValidation>
    <dataValidation type="list" allowBlank="1" showInputMessage="1" showErrorMessage="1" sqref="B22:B23" xr:uid="{A2E47EB2-029C-446C-9770-3284D5A8FF91}">
      <formula1>"Choisir une valeur,Assujetti à la TVA,Non assujetti à la TVA,Assujetti partiel à la TVA"</formula1>
    </dataValidation>
    <dataValidation type="list" allowBlank="1" showInputMessage="1" showErrorMessage="1" sqref="B20" xr:uid="{C72815E6-6ECD-4F16-B21C-1921BC87C533}">
      <formula1>"Petite,Moyenne,Grande"</formula1>
    </dataValidation>
    <dataValidation type="list" allowBlank="1" showInputMessage="1" showErrorMessage="1" sqref="B28" xr:uid="{B3F899A1-6D73-4C9B-90D4-82A097223CA8}">
      <formula1>"1,2,3,4,5,6,7,8,9,10"</formula1>
    </dataValidation>
  </dataValidations>
  <hyperlinks>
    <hyperlink ref="A7" location="P04_BUD" display="Budget prévisionnel de l'opération" xr:uid="{A03F70B2-D54A-4CA1-9A04-969AABD988B3}"/>
    <hyperlink ref="A9" location="P04_FIN" display="Plan de financement" xr:uid="{C668B321-051B-48B9-9A78-4EC225472D58}"/>
    <hyperlink ref="A6" location="P04_CAR" display="Caractéristiques générales du projet" xr:uid="{414CC762-F7F3-4080-A5CC-EC7C4D968A19}"/>
    <hyperlink ref="A8" location="P04_COUT" display="Synthèse des coûts et montant de l'aide solicitée" xr:uid="{A799BD39-F66B-4342-A633-A0E4FF87436F}"/>
    <hyperlink ref="A10" location="P04_AIDE" display="Aide au remplissage des coûts sur votre espace web AGIR" xr:uid="{E1DAFD2D-9A01-41A9-9403-A9B038344ED2}"/>
    <hyperlink ref="B14" location="'NOTICE  '!A1" display="Si vous avez le moindre doute, n'ésitez pas à consulter la notice" xr:uid="{0B13F02D-432E-47B9-A19D-13E423D6EB59}"/>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7C947-FE52-4401-ACB6-A6FB520A0C7D}">
  <sheetPr codeName="Feuil6"/>
  <dimension ref="A1:AR226"/>
  <sheetViews>
    <sheetView showGridLines="0" zoomScale="85" zoomScaleNormal="85" workbookViewId="0">
      <selection activeCell="C12" sqref="C12"/>
    </sheetView>
  </sheetViews>
  <sheetFormatPr baseColWidth="10" defaultColWidth="11.453125" defaultRowHeight="14" x14ac:dyDescent="0.35"/>
  <cols>
    <col min="1" max="1" width="59.26953125" style="1" customWidth="1"/>
    <col min="2" max="2" width="53.54296875" style="1" customWidth="1"/>
    <col min="3" max="12" width="20.81640625" style="1" customWidth="1"/>
    <col min="13" max="14" width="14.26953125" style="1" customWidth="1"/>
    <col min="15" max="16" width="20.81640625" style="1" customWidth="1"/>
    <col min="17" max="18" width="14.26953125" style="1" customWidth="1"/>
    <col min="19" max="20" width="20.81640625" style="1" customWidth="1"/>
    <col min="21" max="22" width="14.26953125" style="1" customWidth="1"/>
    <col min="23" max="24" width="20.81640625" style="1" customWidth="1"/>
    <col min="25" max="26" width="14.26953125" style="1" customWidth="1"/>
    <col min="27" max="28" width="20.81640625" style="1" customWidth="1"/>
    <col min="29" max="30" width="14.26953125" style="1" customWidth="1"/>
    <col min="31" max="32" width="20.81640625" style="1" customWidth="1"/>
    <col min="33" max="34" width="14.26953125" style="1" customWidth="1"/>
    <col min="35" max="36" width="20.81640625" style="1" customWidth="1"/>
    <col min="37" max="38" width="14.26953125" style="1" customWidth="1"/>
    <col min="39" max="40" width="20.81640625" style="1" customWidth="1"/>
    <col min="41" max="42" width="14.26953125" style="1" customWidth="1"/>
    <col min="43" max="44" width="20.81640625" style="1" customWidth="1"/>
    <col min="45" max="16384" width="11.453125" style="1"/>
  </cols>
  <sheetData>
    <row r="1" spans="1:6" s="3" customFormat="1" ht="114.75" customHeight="1" x14ac:dyDescent="0.35">
      <c r="B1" s="263" t="s">
        <v>110</v>
      </c>
      <c r="C1" s="263"/>
      <c r="D1" s="263"/>
      <c r="E1" s="263"/>
      <c r="F1" s="12">
        <v>45292</v>
      </c>
    </row>
    <row r="2" spans="1:6" ht="34.5" customHeight="1" x14ac:dyDescent="0.35">
      <c r="A2" s="4" t="s">
        <v>8</v>
      </c>
      <c r="B2" s="5"/>
      <c r="C2" s="5"/>
      <c r="D2" s="5"/>
      <c r="E2" s="5"/>
      <c r="F2" s="5"/>
    </row>
    <row r="3" spans="1:6" s="3" customFormat="1" x14ac:dyDescent="0.35">
      <c r="A3" s="264"/>
      <c r="B3" s="264"/>
      <c r="C3" s="264"/>
      <c r="D3" s="264"/>
      <c r="E3" s="264"/>
      <c r="F3" s="264"/>
    </row>
    <row r="4" spans="1:6" s="3" customFormat="1" ht="29.25" customHeight="1" x14ac:dyDescent="0.35">
      <c r="A4" s="265" t="s">
        <v>0</v>
      </c>
      <c r="B4" s="265"/>
      <c r="C4" s="265"/>
      <c r="D4" s="265"/>
      <c r="E4" s="265"/>
      <c r="F4" s="265"/>
    </row>
    <row r="5" spans="1:6" s="3" customFormat="1" x14ac:dyDescent="0.35">
      <c r="A5" s="13" t="s">
        <v>86</v>
      </c>
      <c r="B5" s="1"/>
      <c r="C5" s="1"/>
      <c r="D5" s="1"/>
      <c r="E5" s="1"/>
      <c r="F5" s="1"/>
    </row>
    <row r="6" spans="1:6" s="3" customFormat="1" ht="14.5" x14ac:dyDescent="0.35">
      <c r="A6" s="113" t="s">
        <v>9</v>
      </c>
      <c r="B6" s="1"/>
      <c r="C6" s="1"/>
      <c r="D6" s="1"/>
      <c r="E6" s="1"/>
      <c r="F6" s="1"/>
    </row>
    <row r="7" spans="1:6" s="3" customFormat="1" ht="14.5" x14ac:dyDescent="0.35">
      <c r="A7" s="14" t="s">
        <v>21</v>
      </c>
      <c r="B7" s="1"/>
      <c r="C7" s="1"/>
      <c r="D7" s="1"/>
      <c r="E7" s="1"/>
      <c r="F7" s="1"/>
    </row>
    <row r="8" spans="1:6" s="3" customFormat="1" ht="14.5" x14ac:dyDescent="0.35">
      <c r="A8" s="14" t="s">
        <v>84</v>
      </c>
      <c r="B8" s="1"/>
      <c r="C8" s="1"/>
      <c r="D8" s="1"/>
      <c r="E8" s="1"/>
      <c r="F8" s="1"/>
    </row>
    <row r="9" spans="1:6" s="3" customFormat="1" ht="14.5" x14ac:dyDescent="0.35">
      <c r="A9" s="14" t="s">
        <v>67</v>
      </c>
      <c r="B9" s="1"/>
      <c r="C9" s="2"/>
      <c r="D9" s="2"/>
      <c r="E9" s="2"/>
      <c r="F9" s="2"/>
    </row>
    <row r="10" spans="1:6" s="3" customFormat="1" ht="14.5" x14ac:dyDescent="0.35">
      <c r="A10" s="136" t="s">
        <v>177</v>
      </c>
      <c r="B10" s="1"/>
      <c r="C10" s="2"/>
      <c r="D10" s="2"/>
      <c r="E10" s="2"/>
      <c r="F10" s="2"/>
    </row>
    <row r="11" spans="1:6" s="3" customFormat="1" ht="14.5" x14ac:dyDescent="0.35">
      <c r="A11" s="15"/>
      <c r="B11" s="16"/>
      <c r="C11" s="16"/>
      <c r="D11" s="16"/>
      <c r="E11" s="16"/>
      <c r="F11" s="16"/>
    </row>
    <row r="12" spans="1:6" s="3" customFormat="1" x14ac:dyDescent="0.35">
      <c r="B12" s="149" t="s">
        <v>117</v>
      </c>
      <c r="C12" s="148"/>
      <c r="D12" s="16"/>
      <c r="E12" s="16"/>
      <c r="F12" s="16"/>
    </row>
    <row r="13" spans="1:6" s="3" customFormat="1" ht="89.15" customHeight="1" x14ac:dyDescent="0.35">
      <c r="A13" s="261" t="s">
        <v>1</v>
      </c>
      <c r="B13" s="261"/>
      <c r="C13" s="261"/>
      <c r="D13" s="261"/>
      <c r="E13" s="261"/>
      <c r="F13" s="261"/>
    </row>
    <row r="14" spans="1:6" s="26" customFormat="1" ht="25" x14ac:dyDescent="0.35">
      <c r="A14" s="161" t="s">
        <v>169</v>
      </c>
      <c r="B14" s="162" t="s">
        <v>168</v>
      </c>
      <c r="C14" s="27"/>
      <c r="D14" s="27"/>
      <c r="E14" s="27"/>
      <c r="F14" s="28"/>
    </row>
    <row r="15" spans="1:6" s="3" customFormat="1" ht="28" customHeight="1" x14ac:dyDescent="0.35">
      <c r="A15" s="6" t="s">
        <v>9</v>
      </c>
      <c r="B15" s="6"/>
      <c r="C15" s="6"/>
      <c r="D15" s="6"/>
      <c r="E15" s="6"/>
      <c r="F15" s="6"/>
    </row>
    <row r="17" spans="1:39" ht="17.25" customHeight="1" x14ac:dyDescent="0.35">
      <c r="A17" s="24" t="s">
        <v>108</v>
      </c>
      <c r="B17" s="22"/>
      <c r="C17" s="22"/>
      <c r="D17" s="22"/>
      <c r="E17" s="22"/>
      <c r="F17" s="22"/>
    </row>
    <row r="18" spans="1:39" ht="7.5" customHeight="1" x14ac:dyDescent="0.35"/>
    <row r="19" spans="1:39" x14ac:dyDescent="0.35">
      <c r="A19" s="17" t="s">
        <v>11</v>
      </c>
      <c r="B19" s="269"/>
      <c r="C19" s="269"/>
      <c r="D19" s="269"/>
      <c r="E19" s="269"/>
    </row>
    <row r="20" spans="1:39" x14ac:dyDescent="0.35">
      <c r="A20" s="17" t="s">
        <v>13</v>
      </c>
      <c r="B20" s="18"/>
    </row>
    <row r="21" spans="1:39" x14ac:dyDescent="0.35">
      <c r="A21" s="17" t="s">
        <v>12</v>
      </c>
      <c r="B21" s="269"/>
      <c r="C21" s="269"/>
      <c r="D21" s="269"/>
      <c r="E21" s="269"/>
    </row>
    <row r="22" spans="1:39" x14ac:dyDescent="0.35">
      <c r="A22" s="17" t="s">
        <v>18</v>
      </c>
      <c r="B22" s="77"/>
    </row>
    <row r="23" spans="1:39" x14ac:dyDescent="0.35">
      <c r="B23" s="7"/>
    </row>
    <row r="24" spans="1:39" s="23" customFormat="1" ht="17.25" customHeight="1" x14ac:dyDescent="0.35">
      <c r="A24" s="24" t="s">
        <v>10</v>
      </c>
      <c r="B24" s="22"/>
      <c r="C24" s="22"/>
      <c r="D24" s="22"/>
      <c r="E24" s="22"/>
      <c r="F24" s="22"/>
    </row>
    <row r="25" spans="1:39" ht="7.5" customHeight="1" x14ac:dyDescent="0.35"/>
    <row r="26" spans="1:39" x14ac:dyDescent="0.35">
      <c r="A26" s="17" t="s">
        <v>170</v>
      </c>
      <c r="B26" s="262">
        <f>'Partenaire 1-coordinateur'!B26</f>
        <v>0</v>
      </c>
      <c r="C26" s="262"/>
      <c r="D26" s="262"/>
      <c r="E26" s="262"/>
    </row>
    <row r="27" spans="1:39" x14ac:dyDescent="0.35">
      <c r="A27" s="17" t="s">
        <v>109</v>
      </c>
      <c r="B27" s="19"/>
    </row>
    <row r="28" spans="1:39" x14ac:dyDescent="0.35">
      <c r="A28" s="17" t="s">
        <v>14</v>
      </c>
      <c r="B28" s="19">
        <f>'Partenaire 1-coordinateur'!B28</f>
        <v>1</v>
      </c>
    </row>
    <row r="29" spans="1:39" ht="7.5" customHeight="1" x14ac:dyDescent="0.35"/>
    <row r="30" spans="1:39" x14ac:dyDescent="0.35">
      <c r="A30" s="20" t="s">
        <v>15</v>
      </c>
      <c r="B30" s="21" t="s">
        <v>16</v>
      </c>
      <c r="C30" s="271" t="s">
        <v>17</v>
      </c>
      <c r="D30" s="272"/>
      <c r="E30" s="272"/>
      <c r="F30" s="273"/>
    </row>
    <row r="31" spans="1:39" s="8" customFormat="1" x14ac:dyDescent="0.3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3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3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3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3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3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3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3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3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3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5" x14ac:dyDescent="0.35">
      <c r="A41" s="25"/>
      <c r="C41" s="27"/>
      <c r="D41" s="27"/>
      <c r="E41" s="27"/>
      <c r="F41" s="28"/>
    </row>
    <row r="42" spans="1:44" s="3" customFormat="1" ht="28" customHeight="1" x14ac:dyDescent="0.35">
      <c r="A42" s="6" t="s">
        <v>21</v>
      </c>
      <c r="B42" s="6"/>
      <c r="C42" s="6"/>
      <c r="D42" s="6"/>
      <c r="E42" s="6"/>
      <c r="F42" s="6"/>
    </row>
    <row r="43" spans="1:44" ht="7.5" customHeight="1" x14ac:dyDescent="0.3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4.5" x14ac:dyDescent="0.3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 x14ac:dyDescent="0.3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3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3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3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3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3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3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3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3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3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3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ht="14.5" x14ac:dyDescent="0.3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x14ac:dyDescent="0.3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x14ac:dyDescent="0.3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 x14ac:dyDescent="0.3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3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3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x14ac:dyDescent="0.3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 x14ac:dyDescent="0.3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 x14ac:dyDescent="0.3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3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3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3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3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3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ht="14.5" x14ac:dyDescent="0.3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x14ac:dyDescent="0.3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x14ac:dyDescent="0.3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 x14ac:dyDescent="0.3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3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3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3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3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3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3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3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3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3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3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ht="14.5" x14ac:dyDescent="0.3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x14ac:dyDescent="0.3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x14ac:dyDescent="0.3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 x14ac:dyDescent="0.3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3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x14ac:dyDescent="0.3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x14ac:dyDescent="0.3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 x14ac:dyDescent="0.3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x14ac:dyDescent="0.3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5" x14ac:dyDescent="0.35">
      <c r="A97" s="25"/>
      <c r="C97" s="27"/>
      <c r="D97" s="27"/>
      <c r="E97" s="27"/>
      <c r="F97" s="28"/>
    </row>
    <row r="98" spans="1:42" s="3" customFormat="1" ht="28" customHeight="1" x14ac:dyDescent="0.35">
      <c r="A98" s="6" t="s">
        <v>85</v>
      </c>
      <c r="B98" s="6"/>
      <c r="C98" s="6"/>
      <c r="D98" s="6"/>
      <c r="E98" s="6"/>
      <c r="F98" s="6"/>
    </row>
    <row r="99" spans="1:42" ht="27" customHeight="1" x14ac:dyDescent="0.3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28" x14ac:dyDescent="0.35">
      <c r="A100" s="89" t="s">
        <v>16</v>
      </c>
      <c r="B100" s="90"/>
      <c r="C100" s="296" t="s">
        <v>64</v>
      </c>
      <c r="D100" s="296"/>
      <c r="E100" s="91" t="s">
        <v>65</v>
      </c>
      <c r="F100" s="91" t="s">
        <v>66</v>
      </c>
    </row>
    <row r="101" spans="1:42" x14ac:dyDescent="0.3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3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3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3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3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x14ac:dyDescent="0.35">
      <c r="A106" s="86"/>
      <c r="B106" s="87"/>
      <c r="C106" s="294">
        <f>SUM(C101:D105)</f>
        <v>0</v>
      </c>
      <c r="D106" s="294"/>
      <c r="E106" s="88"/>
      <c r="F106" s="98">
        <f>SUM(F101:F105)</f>
        <v>0</v>
      </c>
    </row>
    <row r="108" spans="1:42" s="99" customFormat="1" ht="15.5" x14ac:dyDescent="0.35">
      <c r="A108" s="99" t="s">
        <v>102</v>
      </c>
      <c r="C108" s="295"/>
      <c r="D108" s="295"/>
    </row>
    <row r="109" spans="1:42" s="26" customFormat="1" ht="25" x14ac:dyDescent="0.35">
      <c r="A109" s="25"/>
      <c r="C109" s="27"/>
      <c r="D109" s="27"/>
      <c r="E109" s="27"/>
      <c r="F109" s="28"/>
    </row>
    <row r="110" spans="1:42" s="3" customFormat="1" ht="28" customHeight="1" x14ac:dyDescent="0.35">
      <c r="A110" s="6" t="s">
        <v>67</v>
      </c>
      <c r="B110" s="6"/>
      <c r="C110" s="6"/>
      <c r="D110" s="6"/>
      <c r="E110" s="6"/>
      <c r="F110" s="6"/>
    </row>
    <row r="111" spans="1:42" ht="7.5" customHeight="1" x14ac:dyDescent="0.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35">
      <c r="A112" s="91" t="s">
        <v>68</v>
      </c>
      <c r="B112" s="91" t="s">
        <v>69</v>
      </c>
      <c r="C112" s="296" t="s">
        <v>70</v>
      </c>
      <c r="D112" s="296"/>
      <c r="E112" s="111" t="s">
        <v>71</v>
      </c>
    </row>
    <row r="113" spans="1:5" x14ac:dyDescent="0.35">
      <c r="A113" s="297" t="s">
        <v>5</v>
      </c>
      <c r="B113" s="84" t="s">
        <v>72</v>
      </c>
      <c r="C113" s="300">
        <f>MIN(C108,F106)</f>
        <v>0</v>
      </c>
      <c r="D113" s="301"/>
      <c r="E113" s="84"/>
    </row>
    <row r="114" spans="1:5" x14ac:dyDescent="0.35">
      <c r="A114" s="298"/>
      <c r="B114" s="30" t="s">
        <v>6</v>
      </c>
      <c r="C114" s="302">
        <v>0</v>
      </c>
      <c r="D114" s="303"/>
      <c r="E114" s="85"/>
    </row>
    <row r="115" spans="1:5" x14ac:dyDescent="0.35">
      <c r="A115" s="298"/>
      <c r="B115" s="30" t="s">
        <v>73</v>
      </c>
      <c r="C115" s="302">
        <v>0</v>
      </c>
      <c r="D115" s="303"/>
      <c r="E115" s="85"/>
    </row>
    <row r="116" spans="1:5" x14ac:dyDescent="0.35">
      <c r="A116" s="298"/>
      <c r="B116" s="30" t="s">
        <v>73</v>
      </c>
      <c r="C116" s="302">
        <v>0</v>
      </c>
      <c r="D116" s="303"/>
      <c r="E116" s="85"/>
    </row>
    <row r="117" spans="1:5" x14ac:dyDescent="0.35">
      <c r="A117" s="298"/>
      <c r="B117" s="30" t="s">
        <v>73</v>
      </c>
      <c r="C117" s="302">
        <v>0</v>
      </c>
      <c r="D117" s="303"/>
      <c r="E117" s="85"/>
    </row>
    <row r="118" spans="1:5" x14ac:dyDescent="0.35">
      <c r="A118" s="298"/>
      <c r="B118" s="30" t="s">
        <v>73</v>
      </c>
      <c r="C118" s="302">
        <v>0</v>
      </c>
      <c r="D118" s="303"/>
      <c r="E118" s="85"/>
    </row>
    <row r="119" spans="1:5" ht="14.5" x14ac:dyDescent="0.35">
      <c r="A119" s="298"/>
      <c r="B119" s="100" t="s">
        <v>29</v>
      </c>
      <c r="C119" s="283">
        <v>0</v>
      </c>
      <c r="D119" s="284"/>
      <c r="E119" s="101"/>
    </row>
    <row r="120" spans="1:5" x14ac:dyDescent="0.35">
      <c r="A120" s="299"/>
      <c r="B120" s="102" t="s">
        <v>74</v>
      </c>
      <c r="C120" s="308">
        <f>SUM(C113:D119)</f>
        <v>0</v>
      </c>
      <c r="D120" s="308"/>
      <c r="E120" s="102"/>
    </row>
    <row r="121" spans="1:5" x14ac:dyDescent="0.35">
      <c r="A121" s="297" t="s">
        <v>7</v>
      </c>
      <c r="B121" s="29" t="s">
        <v>76</v>
      </c>
      <c r="C121" s="309">
        <v>0</v>
      </c>
      <c r="D121" s="310"/>
    </row>
    <row r="122" spans="1:5" x14ac:dyDescent="0.35">
      <c r="A122" s="298"/>
      <c r="B122" s="30" t="s">
        <v>77</v>
      </c>
      <c r="C122" s="302">
        <v>0</v>
      </c>
      <c r="D122" s="303"/>
    </row>
    <row r="123" spans="1:5" x14ac:dyDescent="0.35">
      <c r="A123" s="298"/>
      <c r="B123" s="30" t="s">
        <v>73</v>
      </c>
      <c r="C123" s="302">
        <v>0</v>
      </c>
      <c r="D123" s="303"/>
    </row>
    <row r="124" spans="1:5" x14ac:dyDescent="0.35">
      <c r="A124" s="298"/>
      <c r="B124" s="30" t="s">
        <v>73</v>
      </c>
      <c r="C124" s="302">
        <v>0</v>
      </c>
      <c r="D124" s="303"/>
    </row>
    <row r="125" spans="1:5" x14ac:dyDescent="0.35">
      <c r="A125" s="298"/>
      <c r="B125" s="30" t="s">
        <v>73</v>
      </c>
      <c r="C125" s="302">
        <v>0</v>
      </c>
      <c r="D125" s="303"/>
    </row>
    <row r="126" spans="1:5" x14ac:dyDescent="0.35">
      <c r="A126" s="298"/>
      <c r="B126" s="30" t="s">
        <v>73</v>
      </c>
      <c r="C126" s="302">
        <v>0</v>
      </c>
      <c r="D126" s="303"/>
    </row>
    <row r="127" spans="1:5" ht="14.5" x14ac:dyDescent="0.35">
      <c r="A127" s="298"/>
      <c r="B127" s="100" t="s">
        <v>29</v>
      </c>
      <c r="C127" s="283">
        <v>0</v>
      </c>
      <c r="D127" s="284"/>
    </row>
    <row r="128" spans="1:5" x14ac:dyDescent="0.35">
      <c r="A128" s="299"/>
      <c r="B128" s="102" t="s">
        <v>75</v>
      </c>
      <c r="C128" s="308">
        <f>SUM(C121:D127)</f>
        <v>0</v>
      </c>
      <c r="D128" s="308"/>
    </row>
    <row r="129" spans="1:42" x14ac:dyDescent="0.35">
      <c r="A129" s="297" t="s">
        <v>78</v>
      </c>
      <c r="B129" s="84" t="s">
        <v>4</v>
      </c>
      <c r="C129" s="300">
        <f>C137-C120-C128-SUM(C130:D135)</f>
        <v>0</v>
      </c>
      <c r="D129" s="301"/>
    </row>
    <row r="130" spans="1:42" x14ac:dyDescent="0.35">
      <c r="A130" s="298"/>
      <c r="B130" s="30" t="s">
        <v>80</v>
      </c>
      <c r="C130" s="302">
        <v>0</v>
      </c>
      <c r="D130" s="303"/>
    </row>
    <row r="131" spans="1:42" x14ac:dyDescent="0.35">
      <c r="A131" s="298"/>
      <c r="B131" s="30" t="s">
        <v>73</v>
      </c>
      <c r="C131" s="302">
        <v>0</v>
      </c>
      <c r="D131" s="303"/>
    </row>
    <row r="132" spans="1:42" x14ac:dyDescent="0.35">
      <c r="A132" s="298"/>
      <c r="B132" s="30" t="s">
        <v>73</v>
      </c>
      <c r="C132" s="302">
        <v>0</v>
      </c>
      <c r="D132" s="303"/>
    </row>
    <row r="133" spans="1:42" x14ac:dyDescent="0.35">
      <c r="A133" s="298"/>
      <c r="B133" s="30" t="s">
        <v>73</v>
      </c>
      <c r="C133" s="302">
        <v>0</v>
      </c>
      <c r="D133" s="303"/>
    </row>
    <row r="134" spans="1:42" x14ac:dyDescent="0.35">
      <c r="A134" s="298"/>
      <c r="B134" s="30" t="s">
        <v>73</v>
      </c>
      <c r="C134" s="302">
        <v>0</v>
      </c>
      <c r="D134" s="303"/>
    </row>
    <row r="135" spans="1:42" ht="14.5" x14ac:dyDescent="0.35">
      <c r="A135" s="298"/>
      <c r="B135" s="100" t="s">
        <v>29</v>
      </c>
      <c r="C135" s="283">
        <v>0</v>
      </c>
      <c r="D135" s="284"/>
    </row>
    <row r="136" spans="1:42" x14ac:dyDescent="0.35">
      <c r="A136" s="299"/>
      <c r="B136" s="102" t="s">
        <v>79</v>
      </c>
      <c r="C136" s="308">
        <f>SUM(C129:D135)</f>
        <v>0</v>
      </c>
      <c r="D136" s="308"/>
    </row>
    <row r="137" spans="1:42" x14ac:dyDescent="0.35">
      <c r="A137" s="86" t="s">
        <v>81</v>
      </c>
      <c r="B137" s="87"/>
      <c r="C137" s="311">
        <f>C96</f>
        <v>0</v>
      </c>
      <c r="D137" s="312"/>
    </row>
    <row r="138" spans="1:42" s="26" customFormat="1" ht="25" x14ac:dyDescent="0.35">
      <c r="A138" s="25"/>
      <c r="C138" s="27"/>
      <c r="D138" s="27"/>
      <c r="E138" s="27"/>
      <c r="F138" s="28"/>
    </row>
    <row r="139" spans="1:42" s="3" customFormat="1" ht="28" customHeight="1" x14ac:dyDescent="0.35">
      <c r="A139" s="6" t="s">
        <v>177</v>
      </c>
      <c r="B139" s="6"/>
      <c r="C139" s="6"/>
      <c r="D139" s="6"/>
      <c r="E139" s="6"/>
      <c r="F139" s="6"/>
    </row>
    <row r="140" spans="1:42" ht="7.5" customHeight="1" x14ac:dyDescent="0.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35">
      <c r="A141" s="111" t="s">
        <v>26</v>
      </c>
      <c r="B141" s="172" t="s">
        <v>82</v>
      </c>
      <c r="C141" s="313" t="s">
        <v>25</v>
      </c>
      <c r="D141" s="314"/>
      <c r="E141" s="304" t="s">
        <v>103</v>
      </c>
      <c r="F141" s="305"/>
    </row>
    <row r="142" spans="1:42" x14ac:dyDescent="0.3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3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3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3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35">
      <c r="A146" s="85" t="s">
        <v>37</v>
      </c>
      <c r="B146" s="85">
        <f>G142</f>
        <v>0</v>
      </c>
      <c r="C146" s="270">
        <f t="shared" si="48"/>
        <v>0</v>
      </c>
      <c r="D146" s="270"/>
      <c r="E146" s="251"/>
      <c r="F146" s="252"/>
      <c r="G146" s="35"/>
    </row>
    <row r="147" spans="1:7" x14ac:dyDescent="0.35">
      <c r="A147" s="85" t="s">
        <v>41</v>
      </c>
      <c r="B147" s="85">
        <f>G142</f>
        <v>0</v>
      </c>
      <c r="C147" s="270">
        <f t="shared" si="48"/>
        <v>0</v>
      </c>
      <c r="D147" s="270"/>
      <c r="E147" s="251"/>
      <c r="F147" s="252"/>
      <c r="G147" s="35"/>
    </row>
    <row r="148" spans="1:7" x14ac:dyDescent="0.35">
      <c r="A148" s="85" t="s">
        <v>42</v>
      </c>
      <c r="B148" s="85">
        <f>G142</f>
        <v>0</v>
      </c>
      <c r="C148" s="270">
        <f t="shared" si="48"/>
        <v>0</v>
      </c>
      <c r="D148" s="270"/>
      <c r="E148" s="251"/>
      <c r="F148" s="252"/>
      <c r="G148" s="35"/>
    </row>
    <row r="149" spans="1:7" x14ac:dyDescent="0.35">
      <c r="A149" s="85" t="s">
        <v>43</v>
      </c>
      <c r="B149" s="85">
        <f>G142</f>
        <v>0</v>
      </c>
      <c r="C149" s="270">
        <f t="shared" si="48"/>
        <v>0</v>
      </c>
      <c r="D149" s="270"/>
      <c r="E149" s="251"/>
      <c r="F149" s="252"/>
      <c r="G149" s="35"/>
    </row>
    <row r="150" spans="1:7" x14ac:dyDescent="0.35">
      <c r="A150" s="85" t="s">
        <v>38</v>
      </c>
      <c r="B150" s="85">
        <f>G142</f>
        <v>0</v>
      </c>
      <c r="C150" s="270">
        <f t="shared" si="48"/>
        <v>0</v>
      </c>
      <c r="D150" s="270"/>
      <c r="E150" s="251"/>
      <c r="F150" s="252"/>
      <c r="G150" s="35"/>
    </row>
    <row r="151" spans="1:7" x14ac:dyDescent="0.35">
      <c r="A151" s="85" t="s">
        <v>39</v>
      </c>
      <c r="B151" s="85">
        <f>G142</f>
        <v>0</v>
      </c>
      <c r="C151" s="270">
        <f t="shared" si="48"/>
        <v>0</v>
      </c>
      <c r="D151" s="270"/>
      <c r="E151" s="251"/>
      <c r="F151" s="252"/>
      <c r="G151" s="35"/>
    </row>
    <row r="152" spans="1:7" x14ac:dyDescent="0.35">
      <c r="A152" s="85" t="s">
        <v>40</v>
      </c>
      <c r="B152" s="85">
        <f>G142</f>
        <v>0</v>
      </c>
      <c r="C152" s="270">
        <f t="shared" si="48"/>
        <v>0</v>
      </c>
      <c r="D152" s="270"/>
      <c r="E152" s="251"/>
      <c r="F152" s="252"/>
      <c r="G152" s="35"/>
    </row>
    <row r="153" spans="1:7" x14ac:dyDescent="0.35">
      <c r="A153" s="85" t="s">
        <v>44</v>
      </c>
      <c r="B153" s="85">
        <f>G142</f>
        <v>0</v>
      </c>
      <c r="C153" s="270">
        <f t="shared" si="48"/>
        <v>0</v>
      </c>
      <c r="D153" s="270"/>
      <c r="E153" s="251"/>
      <c r="F153" s="252"/>
      <c r="G153" s="35"/>
    </row>
    <row r="154" spans="1:7" x14ac:dyDescent="0.3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3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3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3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3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3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3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3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3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35">
      <c r="A163" s="85" t="s">
        <v>37</v>
      </c>
      <c r="B163" s="85" t="str">
        <f>G159</f>
        <v>X</v>
      </c>
      <c r="C163" s="270">
        <f t="shared" si="49"/>
        <v>0</v>
      </c>
      <c r="D163" s="270"/>
      <c r="E163" s="251"/>
      <c r="F163" s="252"/>
      <c r="G163" s="35"/>
    </row>
    <row r="164" spans="1:7" x14ac:dyDescent="0.35">
      <c r="A164" s="85" t="s">
        <v>41</v>
      </c>
      <c r="B164" s="85" t="str">
        <f>G159</f>
        <v>X</v>
      </c>
      <c r="C164" s="270">
        <f t="shared" si="49"/>
        <v>0</v>
      </c>
      <c r="D164" s="270"/>
      <c r="E164" s="251"/>
      <c r="F164" s="252"/>
      <c r="G164" s="35"/>
    </row>
    <row r="165" spans="1:7" x14ac:dyDescent="0.35">
      <c r="A165" s="85" t="s">
        <v>42</v>
      </c>
      <c r="B165" s="85" t="str">
        <f>G159</f>
        <v>X</v>
      </c>
      <c r="C165" s="270">
        <f t="shared" si="49"/>
        <v>0</v>
      </c>
      <c r="D165" s="270"/>
      <c r="E165" s="251"/>
      <c r="F165" s="252"/>
      <c r="G165" s="35"/>
    </row>
    <row r="166" spans="1:7" x14ac:dyDescent="0.35">
      <c r="A166" s="85" t="s">
        <v>43</v>
      </c>
      <c r="B166" s="85" t="str">
        <f>G159</f>
        <v>X</v>
      </c>
      <c r="C166" s="270">
        <f t="shared" si="49"/>
        <v>0</v>
      </c>
      <c r="D166" s="270"/>
      <c r="E166" s="251"/>
      <c r="F166" s="252"/>
      <c r="G166" s="35"/>
    </row>
    <row r="167" spans="1:7" x14ac:dyDescent="0.35">
      <c r="A167" s="85" t="s">
        <v>38</v>
      </c>
      <c r="B167" s="85" t="str">
        <f>G159</f>
        <v>X</v>
      </c>
      <c r="C167" s="270">
        <f t="shared" si="49"/>
        <v>0</v>
      </c>
      <c r="D167" s="270"/>
      <c r="E167" s="251"/>
      <c r="F167" s="252"/>
      <c r="G167" s="35"/>
    </row>
    <row r="168" spans="1:7" x14ac:dyDescent="0.35">
      <c r="A168" s="85" t="s">
        <v>39</v>
      </c>
      <c r="B168" s="85" t="str">
        <f>G159</f>
        <v>X</v>
      </c>
      <c r="C168" s="270">
        <f t="shared" si="49"/>
        <v>0</v>
      </c>
      <c r="D168" s="270"/>
      <c r="E168" s="251"/>
      <c r="F168" s="252"/>
      <c r="G168" s="35"/>
    </row>
    <row r="169" spans="1:7" x14ac:dyDescent="0.35">
      <c r="A169" s="85" t="s">
        <v>40</v>
      </c>
      <c r="B169" s="85" t="str">
        <f>G159</f>
        <v>X</v>
      </c>
      <c r="C169" s="270">
        <f t="shared" si="49"/>
        <v>0</v>
      </c>
      <c r="D169" s="270"/>
      <c r="E169" s="251"/>
      <c r="F169" s="252"/>
      <c r="G169" s="35"/>
    </row>
    <row r="170" spans="1:7" x14ac:dyDescent="0.35">
      <c r="A170" s="85" t="s">
        <v>44</v>
      </c>
      <c r="B170" s="85" t="str">
        <f>G159</f>
        <v>X</v>
      </c>
      <c r="C170" s="270">
        <f t="shared" si="49"/>
        <v>0</v>
      </c>
      <c r="D170" s="270"/>
      <c r="E170" s="251"/>
      <c r="F170" s="252"/>
      <c r="G170" s="35"/>
    </row>
    <row r="171" spans="1:7" x14ac:dyDescent="0.3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3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3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3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3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3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3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3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3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35">
      <c r="A180" s="85" t="s">
        <v>37</v>
      </c>
      <c r="B180" s="85" t="str">
        <f>G176</f>
        <v>X</v>
      </c>
      <c r="C180" s="270">
        <f t="shared" si="50"/>
        <v>0</v>
      </c>
      <c r="D180" s="270"/>
      <c r="E180" s="251"/>
      <c r="F180" s="252"/>
      <c r="G180" s="35"/>
    </row>
    <row r="181" spans="1:7" x14ac:dyDescent="0.35">
      <c r="A181" s="85" t="s">
        <v>41</v>
      </c>
      <c r="B181" s="85" t="str">
        <f>G176</f>
        <v>X</v>
      </c>
      <c r="C181" s="270">
        <f t="shared" si="50"/>
        <v>0</v>
      </c>
      <c r="D181" s="270"/>
      <c r="E181" s="251"/>
      <c r="F181" s="252"/>
      <c r="G181" s="35"/>
    </row>
    <row r="182" spans="1:7" x14ac:dyDescent="0.35">
      <c r="A182" s="85" t="s">
        <v>42</v>
      </c>
      <c r="B182" s="85" t="str">
        <f>G176</f>
        <v>X</v>
      </c>
      <c r="C182" s="270">
        <f t="shared" si="50"/>
        <v>0</v>
      </c>
      <c r="D182" s="270"/>
      <c r="E182" s="251"/>
      <c r="F182" s="252"/>
      <c r="G182" s="35"/>
    </row>
    <row r="183" spans="1:7" x14ac:dyDescent="0.35">
      <c r="A183" s="85" t="s">
        <v>43</v>
      </c>
      <c r="B183" s="85" t="str">
        <f>G176</f>
        <v>X</v>
      </c>
      <c r="C183" s="270">
        <f t="shared" si="50"/>
        <v>0</v>
      </c>
      <c r="D183" s="270"/>
      <c r="E183" s="251"/>
      <c r="F183" s="252"/>
      <c r="G183" s="35"/>
    </row>
    <row r="184" spans="1:7" x14ac:dyDescent="0.35">
      <c r="A184" s="85" t="s">
        <v>38</v>
      </c>
      <c r="B184" s="85" t="str">
        <f>G176</f>
        <v>X</v>
      </c>
      <c r="C184" s="270">
        <f t="shared" si="50"/>
        <v>0</v>
      </c>
      <c r="D184" s="270"/>
      <c r="E184" s="251"/>
      <c r="F184" s="252"/>
      <c r="G184" s="35"/>
    </row>
    <row r="185" spans="1:7" x14ac:dyDescent="0.35">
      <c r="A185" s="85" t="s">
        <v>39</v>
      </c>
      <c r="B185" s="85" t="str">
        <f>G176</f>
        <v>X</v>
      </c>
      <c r="C185" s="270">
        <f t="shared" si="50"/>
        <v>0</v>
      </c>
      <c r="D185" s="270"/>
      <c r="E185" s="251"/>
      <c r="F185" s="252"/>
      <c r="G185" s="35"/>
    </row>
    <row r="186" spans="1:7" x14ac:dyDescent="0.35">
      <c r="A186" s="85" t="s">
        <v>40</v>
      </c>
      <c r="B186" s="85" t="str">
        <f>G176</f>
        <v>X</v>
      </c>
      <c r="C186" s="270">
        <f t="shared" si="50"/>
        <v>0</v>
      </c>
      <c r="D186" s="270"/>
      <c r="E186" s="251"/>
      <c r="F186" s="252"/>
      <c r="G186" s="35"/>
    </row>
    <row r="187" spans="1:7" x14ac:dyDescent="0.35">
      <c r="A187" s="85" t="s">
        <v>44</v>
      </c>
      <c r="B187" s="85" t="str">
        <f>G176</f>
        <v>X</v>
      </c>
      <c r="C187" s="270">
        <f t="shared" si="50"/>
        <v>0</v>
      </c>
      <c r="D187" s="270"/>
      <c r="E187" s="251"/>
      <c r="F187" s="252"/>
      <c r="G187" s="35"/>
    </row>
    <row r="188" spans="1:7" x14ac:dyDescent="0.3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3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3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3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3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3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3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3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3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35">
      <c r="A197" s="85" t="s">
        <v>37</v>
      </c>
      <c r="B197" s="85" t="str">
        <f>G193</f>
        <v>X</v>
      </c>
      <c r="C197" s="270">
        <f t="shared" si="51"/>
        <v>0</v>
      </c>
      <c r="D197" s="270"/>
      <c r="E197" s="257"/>
      <c r="F197" s="258"/>
      <c r="G197" s="35"/>
    </row>
    <row r="198" spans="1:7" x14ac:dyDescent="0.35">
      <c r="A198" s="85" t="s">
        <v>41</v>
      </c>
      <c r="B198" s="85" t="str">
        <f>G193</f>
        <v>X</v>
      </c>
      <c r="C198" s="270">
        <f t="shared" si="51"/>
        <v>0</v>
      </c>
      <c r="D198" s="270"/>
      <c r="E198" s="257"/>
      <c r="F198" s="258"/>
      <c r="G198" s="35"/>
    </row>
    <row r="199" spans="1:7" x14ac:dyDescent="0.35">
      <c r="A199" s="85" t="s">
        <v>42</v>
      </c>
      <c r="B199" s="85" t="str">
        <f>G193</f>
        <v>X</v>
      </c>
      <c r="C199" s="270">
        <f t="shared" si="51"/>
        <v>0</v>
      </c>
      <c r="D199" s="270"/>
      <c r="E199" s="257"/>
      <c r="F199" s="258"/>
      <c r="G199" s="35"/>
    </row>
    <row r="200" spans="1:7" x14ac:dyDescent="0.35">
      <c r="A200" s="85" t="s">
        <v>43</v>
      </c>
      <c r="B200" s="85" t="str">
        <f>G193</f>
        <v>X</v>
      </c>
      <c r="C200" s="270">
        <f t="shared" si="51"/>
        <v>0</v>
      </c>
      <c r="D200" s="270"/>
      <c r="E200" s="257"/>
      <c r="F200" s="258"/>
      <c r="G200" s="35"/>
    </row>
    <row r="201" spans="1:7" x14ac:dyDescent="0.35">
      <c r="A201" s="85" t="s">
        <v>38</v>
      </c>
      <c r="B201" s="85" t="str">
        <f>G193</f>
        <v>X</v>
      </c>
      <c r="C201" s="270">
        <f t="shared" si="51"/>
        <v>0</v>
      </c>
      <c r="D201" s="270"/>
      <c r="E201" s="257"/>
      <c r="F201" s="258"/>
      <c r="G201" s="35"/>
    </row>
    <row r="202" spans="1:7" x14ac:dyDescent="0.35">
      <c r="A202" s="85" t="s">
        <v>39</v>
      </c>
      <c r="B202" s="85" t="str">
        <f>G193</f>
        <v>X</v>
      </c>
      <c r="C202" s="270">
        <f t="shared" si="51"/>
        <v>0</v>
      </c>
      <c r="D202" s="270"/>
      <c r="E202" s="257"/>
      <c r="F202" s="258"/>
      <c r="G202" s="35"/>
    </row>
    <row r="203" spans="1:7" x14ac:dyDescent="0.35">
      <c r="A203" s="85" t="s">
        <v>40</v>
      </c>
      <c r="B203" s="85" t="str">
        <f>G193</f>
        <v>X</v>
      </c>
      <c r="C203" s="270">
        <f t="shared" si="51"/>
        <v>0</v>
      </c>
      <c r="D203" s="270"/>
      <c r="E203" s="257"/>
      <c r="F203" s="258"/>
      <c r="G203" s="35"/>
    </row>
    <row r="204" spans="1:7" x14ac:dyDescent="0.35">
      <c r="A204" s="85" t="s">
        <v>44</v>
      </c>
      <c r="B204" s="85" t="str">
        <f>G193</f>
        <v>X</v>
      </c>
      <c r="C204" s="270">
        <f t="shared" si="51"/>
        <v>0</v>
      </c>
      <c r="D204" s="270"/>
      <c r="E204" s="257"/>
      <c r="F204" s="258"/>
      <c r="G204" s="35"/>
    </row>
    <row r="205" spans="1:7" x14ac:dyDescent="0.3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3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3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3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3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3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3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3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3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35">
      <c r="A214" s="85" t="s">
        <v>37</v>
      </c>
      <c r="B214" s="85" t="str">
        <f>G210</f>
        <v>X</v>
      </c>
      <c r="C214" s="270">
        <f t="shared" si="52"/>
        <v>0</v>
      </c>
      <c r="D214" s="270"/>
      <c r="E214" s="257"/>
      <c r="F214" s="258"/>
      <c r="G214" s="35"/>
    </row>
    <row r="215" spans="1:7" x14ac:dyDescent="0.35">
      <c r="A215" s="85" t="s">
        <v>41</v>
      </c>
      <c r="B215" s="85" t="str">
        <f>G210</f>
        <v>X</v>
      </c>
      <c r="C215" s="270">
        <f t="shared" si="52"/>
        <v>0</v>
      </c>
      <c r="D215" s="270"/>
      <c r="E215" s="257"/>
      <c r="F215" s="258"/>
      <c r="G215" s="35"/>
    </row>
    <row r="216" spans="1:7" x14ac:dyDescent="0.35">
      <c r="A216" s="85" t="s">
        <v>42</v>
      </c>
      <c r="B216" s="85" t="str">
        <f>G210</f>
        <v>X</v>
      </c>
      <c r="C216" s="270">
        <f t="shared" si="52"/>
        <v>0</v>
      </c>
      <c r="D216" s="270"/>
      <c r="E216" s="257"/>
      <c r="F216" s="258"/>
      <c r="G216" s="35"/>
    </row>
    <row r="217" spans="1:7" x14ac:dyDescent="0.35">
      <c r="A217" s="85" t="s">
        <v>43</v>
      </c>
      <c r="B217" s="85" t="str">
        <f>G210</f>
        <v>X</v>
      </c>
      <c r="C217" s="270">
        <f t="shared" si="52"/>
        <v>0</v>
      </c>
      <c r="D217" s="270"/>
      <c r="E217" s="257"/>
      <c r="F217" s="258"/>
      <c r="G217" s="35"/>
    </row>
    <row r="218" spans="1:7" x14ac:dyDescent="0.35">
      <c r="A218" s="85" t="s">
        <v>38</v>
      </c>
      <c r="B218" s="85" t="str">
        <f>G210</f>
        <v>X</v>
      </c>
      <c r="C218" s="270">
        <f t="shared" si="52"/>
        <v>0</v>
      </c>
      <c r="D218" s="270"/>
      <c r="E218" s="257"/>
      <c r="F218" s="258"/>
      <c r="G218" s="35"/>
    </row>
    <row r="219" spans="1:7" x14ac:dyDescent="0.35">
      <c r="A219" s="85" t="s">
        <v>39</v>
      </c>
      <c r="B219" s="85" t="str">
        <f>G210</f>
        <v>X</v>
      </c>
      <c r="C219" s="270">
        <f t="shared" si="52"/>
        <v>0</v>
      </c>
      <c r="D219" s="270"/>
      <c r="E219" s="257"/>
      <c r="F219" s="258"/>
      <c r="G219" s="35"/>
    </row>
    <row r="220" spans="1:7" x14ac:dyDescent="0.35">
      <c r="A220" s="85" t="s">
        <v>40</v>
      </c>
      <c r="B220" s="85" t="str">
        <f>G210</f>
        <v>X</v>
      </c>
      <c r="C220" s="270">
        <f t="shared" si="52"/>
        <v>0</v>
      </c>
      <c r="D220" s="270"/>
      <c r="E220" s="257"/>
      <c r="F220" s="258"/>
      <c r="G220" s="35"/>
    </row>
    <row r="221" spans="1:7" x14ac:dyDescent="0.35">
      <c r="A221" s="85" t="s">
        <v>44</v>
      </c>
      <c r="B221" s="85" t="str">
        <f>G210</f>
        <v>X</v>
      </c>
      <c r="C221" s="270">
        <f t="shared" si="52"/>
        <v>0</v>
      </c>
      <c r="D221" s="270"/>
      <c r="E221" s="257"/>
      <c r="F221" s="258"/>
      <c r="G221" s="35"/>
    </row>
    <row r="222" spans="1:7" x14ac:dyDescent="0.3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3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3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3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3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10RrqqQOVv2yZRfr471FgV3OgOjN8vGGWbqUcNtCGIR7CNqPiPw4sHrisDwmVcflM3yNmgSCd72ZzAGkr7pCBw==" saltValue="EblKtpEeLPcqbIw7TbuGMg=="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25" priority="30" operator="containsText" text="Choisir une catégorie">
      <formula>NOT(ISERROR(SEARCH("Choisir une catégorie",A46)))</formula>
    </cfRule>
  </conditionalFormatting>
  <conditionalFormatting sqref="A61:A70">
    <cfRule type="containsText" dxfId="124" priority="28" operator="containsText" text="Choisir une catégorie">
      <formula>NOT(ISERROR(SEARCH("Choisir une catégorie",A61)))</formula>
    </cfRule>
  </conditionalFormatting>
  <conditionalFormatting sqref="A76:A85">
    <cfRule type="containsText" dxfId="123" priority="25" operator="containsText" text="Choisir une catégorie">
      <formula>NOT(ISERROR(SEARCH("Choisir une catégorie",A76)))</formula>
    </cfRule>
  </conditionalFormatting>
  <conditionalFormatting sqref="A91">
    <cfRule type="containsText" dxfId="122" priority="23" operator="containsText" text="Choisir une catégorie">
      <formula>NOT(ISERROR(SEARCH("Choisir une catégorie",A91)))</formula>
    </cfRule>
  </conditionalFormatting>
  <conditionalFormatting sqref="A142:B175">
    <cfRule type="expression" dxfId="121" priority="2">
      <formula>$C142&gt;0.005</formula>
    </cfRule>
  </conditionalFormatting>
  <conditionalFormatting sqref="A31:C40">
    <cfRule type="expression" dxfId="120" priority="31">
      <formula>$G31&gt;$B$28</formula>
    </cfRule>
  </conditionalFormatting>
  <conditionalFormatting sqref="A159:F175">
    <cfRule type="expression" dxfId="119" priority="4">
      <formula>$G$175=0</formula>
    </cfRule>
  </conditionalFormatting>
  <conditionalFormatting sqref="A176:F192">
    <cfRule type="expression" dxfId="118" priority="16">
      <formula>$G$192=0</formula>
    </cfRule>
  </conditionalFormatting>
  <conditionalFormatting sqref="A193:F209">
    <cfRule type="expression" dxfId="117" priority="17">
      <formula>$G$209=0</formula>
    </cfRule>
  </conditionalFormatting>
  <conditionalFormatting sqref="A210:F226">
    <cfRule type="expression" dxfId="116" priority="18">
      <formula>$G$226=0</formula>
    </cfRule>
  </conditionalFormatting>
  <conditionalFormatting sqref="B76:B85">
    <cfRule type="containsText" dxfId="115" priority="24" operator="containsText" text="A préciser">
      <formula>NOT(ISERROR(SEARCH("A préciser",B76)))</formula>
    </cfRule>
  </conditionalFormatting>
  <conditionalFormatting sqref="B46:D55">
    <cfRule type="containsText" dxfId="114" priority="27" operator="containsText" text="Catégorie et niveau de qualification">
      <formula>NOT(ISERROR(SEARCH("Catégorie et niveau de qualification",B46)))</formula>
    </cfRule>
  </conditionalFormatting>
  <conditionalFormatting sqref="B61:D70">
    <cfRule type="containsText" dxfId="113" priority="26" operator="containsText" text="A préciser">
      <formula>NOT(ISERROR(SEARCH("A préciser",B61)))</formula>
    </cfRule>
  </conditionalFormatting>
  <conditionalFormatting sqref="C12">
    <cfRule type="expression" dxfId="112" priority="10">
      <formula>A$43&gt;$B$28</formula>
    </cfRule>
  </conditionalFormatting>
  <conditionalFormatting sqref="C142:D175">
    <cfRule type="cellIs" dxfId="111" priority="1" operator="greaterThan">
      <formula>0.005</formula>
    </cfRule>
  </conditionalFormatting>
  <conditionalFormatting sqref="E159">
    <cfRule type="expression" dxfId="110" priority="5">
      <formula>$G$175=0</formula>
    </cfRule>
  </conditionalFormatting>
  <conditionalFormatting sqref="E176">
    <cfRule type="expression" dxfId="109" priority="12">
      <formula>$G$192=0</formula>
    </cfRule>
  </conditionalFormatting>
  <conditionalFormatting sqref="E193">
    <cfRule type="expression" dxfId="108" priority="13">
      <formula>$G$209=0</formula>
    </cfRule>
  </conditionalFormatting>
  <conditionalFormatting sqref="E210">
    <cfRule type="expression" dxfId="107" priority="14">
      <formula>$G$226=0</formula>
    </cfRule>
  </conditionalFormatting>
  <conditionalFormatting sqref="E44:AR57 E74:AR87 E89:AR92 E94:AR96">
    <cfRule type="expression" dxfId="106" priority="32">
      <formula>C$43&gt;$B$28</formula>
    </cfRule>
  </conditionalFormatting>
  <conditionalFormatting sqref="E59:AR72">
    <cfRule type="expression" dxfId="105" priority="29">
      <formula>C$43&gt;$B$28</formula>
    </cfRule>
  </conditionalFormatting>
  <dataValidations count="10">
    <dataValidation type="list" allowBlank="1" showInputMessage="1" showErrorMessage="1" sqref="B28" xr:uid="{6BAB85D7-9F91-45C9-BD5E-26F22CF8B2EF}">
      <formula1>"1,2,3,4,5,6,7,8,9,10"</formula1>
    </dataValidation>
    <dataValidation type="list" allowBlank="1" showInputMessage="1" showErrorMessage="1" sqref="B20" xr:uid="{FE63BA80-2899-47B3-B3C1-BCEECF07A7E2}">
      <formula1>"Petite,Moyenne,Grande"</formula1>
    </dataValidation>
    <dataValidation type="list" allowBlank="1" showInputMessage="1" showErrorMessage="1" sqref="B22:B23" xr:uid="{D210C526-0335-4FC3-A034-7D154E7E730D}">
      <formula1>"Choisir une valeur,Assujetti à la TVA,Non assujetti à la TVA,Assujetti partiel à la TVA"</formula1>
    </dataValidation>
    <dataValidation type="list" allowBlank="1" showInputMessage="1" showErrorMessage="1" sqref="B27" xr:uid="{96C37114-6419-4EDA-8570-2A7BF4A8DAB3}">
      <formula1>"Economique,Non économique"</formula1>
    </dataValidation>
    <dataValidation type="list" allowBlank="1" showInputMessage="1" showErrorMessage="1" sqref="B31:B40" xr:uid="{0C7932F5-9E9D-4A79-B17B-F406168B2755}">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BF5E34C9-9DD3-4609-8098-6B040625C5C6}">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2BA999BC-3E34-43A1-AE3E-616FD2D39119}">
      <formula1>"Nombre de jours, Nombre de mois,Nombre d'ETPT"</formula1>
    </dataValidation>
    <dataValidation type="list" allowBlank="1" showInputMessage="1" showErrorMessage="1" sqref="A91:B91" xr:uid="{8BA9E50A-72EF-42D4-B005-70484FF3716E}">
      <formula1>"Charges connexes prises en compte à taux forfaitaire,Charges connexes réelles (à justifier)"</formula1>
    </dataValidation>
    <dataValidation type="list" allowBlank="1" showInputMessage="1" showErrorMessage="1" sqref="A76:A85" xr:uid="{3C5C1BA7-8C7C-47BF-9DD2-AC95C8BBEC02}">
      <formula1>$A$154:$A$157</formula1>
    </dataValidation>
    <dataValidation type="list" allowBlank="1" showInputMessage="1" showErrorMessage="1" sqref="A61:A70" xr:uid="{132EE732-4C67-4A09-9025-54F238F953D1}">
      <formula1>$A$145:$A$153</formula1>
    </dataValidation>
  </dataValidations>
  <hyperlinks>
    <hyperlink ref="A7" location="P05_BUD" display="Budget prévisionnel de l'opération" xr:uid="{66ECFCC1-AB30-420B-B962-A47127C52FCE}"/>
    <hyperlink ref="A9" location="P05_FIN" display="Plan de financement" xr:uid="{F72C9CE7-368A-4098-BAC6-3A33E7697C0C}"/>
    <hyperlink ref="A6" location="P05_CAR" display="Caractéristiques générales du projet" xr:uid="{A41A3B8D-9D52-4A6A-B69D-C63DB76AF311}"/>
    <hyperlink ref="A8" location="P05_COUT" display="Synthèse des coûts et montant de l'aide solicitée" xr:uid="{0D13DB35-D923-4256-A0D3-2B83D5959BB7}"/>
    <hyperlink ref="A10" location="P05_AIDE" display="Aide au remplissage des coûts sur votre espace web AGIR" xr:uid="{7F0D50E7-820E-4006-BE00-6BCB875EA35C}"/>
    <hyperlink ref="B14" location="'NOTICE  '!A1" display="Si vous avez le moindre doute, n'ésitez pas à consulter la notice" xr:uid="{4CFF0DDC-2A65-48EC-82BD-467B5003242C}"/>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04EE6-C1CE-4D2C-B6B4-A09B4F2E5C11}">
  <sheetPr codeName="Feuil7"/>
  <dimension ref="A1:AR226"/>
  <sheetViews>
    <sheetView showGridLines="0" zoomScale="85" zoomScaleNormal="85" workbookViewId="0">
      <selection activeCell="C12" sqref="C12"/>
    </sheetView>
  </sheetViews>
  <sheetFormatPr baseColWidth="10" defaultColWidth="11.453125" defaultRowHeight="14" x14ac:dyDescent="0.35"/>
  <cols>
    <col min="1" max="1" width="59.26953125" style="1" customWidth="1"/>
    <col min="2" max="2" width="53.54296875" style="1" customWidth="1"/>
    <col min="3" max="12" width="20.81640625" style="1" customWidth="1"/>
    <col min="13" max="14" width="14.26953125" style="1" customWidth="1"/>
    <col min="15" max="16" width="20.81640625" style="1" customWidth="1"/>
    <col min="17" max="18" width="14.26953125" style="1" customWidth="1"/>
    <col min="19" max="20" width="20.81640625" style="1" customWidth="1"/>
    <col min="21" max="22" width="14.26953125" style="1" customWidth="1"/>
    <col min="23" max="24" width="20.81640625" style="1" customWidth="1"/>
    <col min="25" max="26" width="14.26953125" style="1" customWidth="1"/>
    <col min="27" max="28" width="20.81640625" style="1" customWidth="1"/>
    <col min="29" max="30" width="14.26953125" style="1" customWidth="1"/>
    <col min="31" max="32" width="20.81640625" style="1" customWidth="1"/>
    <col min="33" max="34" width="14.26953125" style="1" customWidth="1"/>
    <col min="35" max="36" width="20.81640625" style="1" customWidth="1"/>
    <col min="37" max="38" width="14.26953125" style="1" customWidth="1"/>
    <col min="39" max="40" width="20.81640625" style="1" customWidth="1"/>
    <col min="41" max="42" width="14.26953125" style="1" customWidth="1"/>
    <col min="43" max="44" width="20.81640625" style="1" customWidth="1"/>
    <col min="45" max="16384" width="11.453125" style="1"/>
  </cols>
  <sheetData>
    <row r="1" spans="1:6" s="3" customFormat="1" ht="114.75" customHeight="1" x14ac:dyDescent="0.35">
      <c r="B1" s="263" t="s">
        <v>110</v>
      </c>
      <c r="C1" s="263"/>
      <c r="D1" s="263"/>
      <c r="E1" s="263"/>
      <c r="F1" s="12">
        <v>45292</v>
      </c>
    </row>
    <row r="2" spans="1:6" ht="34.5" customHeight="1" x14ac:dyDescent="0.35">
      <c r="A2" s="4" t="s">
        <v>8</v>
      </c>
      <c r="B2" s="5"/>
      <c r="C2" s="5"/>
      <c r="D2" s="5"/>
      <c r="E2" s="5"/>
      <c r="F2" s="5"/>
    </row>
    <row r="3" spans="1:6" s="3" customFormat="1" x14ac:dyDescent="0.35">
      <c r="A3" s="264"/>
      <c r="B3" s="264"/>
      <c r="C3" s="264"/>
      <c r="D3" s="264"/>
      <c r="E3" s="264"/>
      <c r="F3" s="264"/>
    </row>
    <row r="4" spans="1:6" s="3" customFormat="1" ht="29.25" customHeight="1" x14ac:dyDescent="0.35">
      <c r="A4" s="265" t="s">
        <v>0</v>
      </c>
      <c r="B4" s="265"/>
      <c r="C4" s="265"/>
      <c r="D4" s="265"/>
      <c r="E4" s="265"/>
      <c r="F4" s="265"/>
    </row>
    <row r="5" spans="1:6" s="3" customFormat="1" x14ac:dyDescent="0.35">
      <c r="A5" s="13" t="s">
        <v>86</v>
      </c>
      <c r="B5" s="1"/>
      <c r="C5" s="1"/>
      <c r="D5" s="1"/>
      <c r="E5" s="1"/>
      <c r="F5" s="1"/>
    </row>
    <row r="6" spans="1:6" s="3" customFormat="1" ht="14.5" x14ac:dyDescent="0.35">
      <c r="A6" s="113" t="s">
        <v>9</v>
      </c>
      <c r="B6" s="1"/>
      <c r="C6" s="1"/>
      <c r="D6" s="1"/>
      <c r="E6" s="1"/>
      <c r="F6" s="1"/>
    </row>
    <row r="7" spans="1:6" s="3" customFormat="1" ht="14.5" x14ac:dyDescent="0.35">
      <c r="A7" s="14" t="s">
        <v>21</v>
      </c>
      <c r="B7" s="1"/>
      <c r="C7" s="1"/>
      <c r="D7" s="1"/>
      <c r="E7" s="1"/>
      <c r="F7" s="1"/>
    </row>
    <row r="8" spans="1:6" s="3" customFormat="1" ht="14.5" x14ac:dyDescent="0.35">
      <c r="A8" s="14" t="s">
        <v>84</v>
      </c>
      <c r="B8" s="1"/>
      <c r="C8" s="1"/>
      <c r="D8" s="1"/>
      <c r="E8" s="1"/>
      <c r="F8" s="1"/>
    </row>
    <row r="9" spans="1:6" s="3" customFormat="1" ht="14.5" x14ac:dyDescent="0.35">
      <c r="A9" s="14" t="s">
        <v>67</v>
      </c>
      <c r="B9" s="1"/>
      <c r="C9" s="2"/>
      <c r="D9" s="2"/>
      <c r="E9" s="2"/>
      <c r="F9" s="2"/>
    </row>
    <row r="10" spans="1:6" s="3" customFormat="1" ht="14.5" x14ac:dyDescent="0.35">
      <c r="A10" s="136" t="s">
        <v>177</v>
      </c>
      <c r="B10" s="1"/>
      <c r="C10" s="2"/>
      <c r="D10" s="2"/>
      <c r="E10" s="2"/>
      <c r="F10" s="2"/>
    </row>
    <row r="11" spans="1:6" s="3" customFormat="1" ht="14.5" x14ac:dyDescent="0.35">
      <c r="A11" s="15"/>
      <c r="B11" s="16"/>
      <c r="C11" s="16"/>
      <c r="D11" s="16"/>
      <c r="E11" s="16"/>
      <c r="F11" s="16"/>
    </row>
    <row r="12" spans="1:6" s="3" customFormat="1" x14ac:dyDescent="0.35">
      <c r="B12" s="149" t="s">
        <v>117</v>
      </c>
      <c r="C12" s="148"/>
      <c r="D12" s="16"/>
      <c r="E12" s="16"/>
      <c r="F12" s="16"/>
    </row>
    <row r="13" spans="1:6" s="3" customFormat="1" ht="89.15" customHeight="1" x14ac:dyDescent="0.35">
      <c r="A13" s="261" t="s">
        <v>1</v>
      </c>
      <c r="B13" s="261"/>
      <c r="C13" s="261"/>
      <c r="D13" s="261"/>
      <c r="E13" s="261"/>
      <c r="F13" s="261"/>
    </row>
    <row r="14" spans="1:6" s="26" customFormat="1" ht="25" x14ac:dyDescent="0.35">
      <c r="A14" s="161" t="s">
        <v>169</v>
      </c>
      <c r="B14" s="162" t="s">
        <v>168</v>
      </c>
      <c r="C14" s="27"/>
      <c r="D14" s="27"/>
      <c r="E14" s="27"/>
      <c r="F14" s="28"/>
    </row>
    <row r="15" spans="1:6" s="3" customFormat="1" ht="28" customHeight="1" x14ac:dyDescent="0.35">
      <c r="A15" s="6" t="s">
        <v>9</v>
      </c>
      <c r="B15" s="6"/>
      <c r="C15" s="6"/>
      <c r="D15" s="6"/>
      <c r="E15" s="6"/>
      <c r="F15" s="6"/>
    </row>
    <row r="17" spans="1:39" ht="17.25" customHeight="1" x14ac:dyDescent="0.35">
      <c r="A17" s="24" t="s">
        <v>108</v>
      </c>
      <c r="B17" s="22"/>
      <c r="C17" s="22"/>
      <c r="D17" s="22"/>
      <c r="E17" s="22"/>
      <c r="F17" s="22"/>
    </row>
    <row r="18" spans="1:39" ht="7.5" customHeight="1" x14ac:dyDescent="0.35"/>
    <row r="19" spans="1:39" x14ac:dyDescent="0.35">
      <c r="A19" s="17" t="s">
        <v>11</v>
      </c>
      <c r="B19" s="269"/>
      <c r="C19" s="269"/>
      <c r="D19" s="269"/>
      <c r="E19" s="269"/>
    </row>
    <row r="20" spans="1:39" x14ac:dyDescent="0.35">
      <c r="A20" s="17" t="s">
        <v>13</v>
      </c>
      <c r="B20" s="18"/>
    </row>
    <row r="21" spans="1:39" x14ac:dyDescent="0.35">
      <c r="A21" s="17" t="s">
        <v>12</v>
      </c>
      <c r="B21" s="269"/>
      <c r="C21" s="269"/>
      <c r="D21" s="269"/>
      <c r="E21" s="269"/>
    </row>
    <row r="22" spans="1:39" x14ac:dyDescent="0.35">
      <c r="A22" s="17" t="s">
        <v>18</v>
      </c>
      <c r="B22" s="77"/>
    </row>
    <row r="23" spans="1:39" x14ac:dyDescent="0.35">
      <c r="B23" s="7"/>
    </row>
    <row r="24" spans="1:39" s="23" customFormat="1" ht="17.25" customHeight="1" x14ac:dyDescent="0.35">
      <c r="A24" s="24" t="s">
        <v>10</v>
      </c>
      <c r="B24" s="22"/>
      <c r="C24" s="22"/>
      <c r="D24" s="22"/>
      <c r="E24" s="22"/>
      <c r="F24" s="22"/>
    </row>
    <row r="25" spans="1:39" ht="7.5" customHeight="1" x14ac:dyDescent="0.35"/>
    <row r="26" spans="1:39" x14ac:dyDescent="0.35">
      <c r="A26" s="17" t="s">
        <v>170</v>
      </c>
      <c r="B26" s="262">
        <f>'Partenaire 1-coordinateur'!B26</f>
        <v>0</v>
      </c>
      <c r="C26" s="262"/>
      <c r="D26" s="262"/>
      <c r="E26" s="262"/>
    </row>
    <row r="27" spans="1:39" x14ac:dyDescent="0.35">
      <c r="A27" s="17" t="s">
        <v>109</v>
      </c>
      <c r="B27" s="19"/>
    </row>
    <row r="28" spans="1:39" x14ac:dyDescent="0.35">
      <c r="A28" s="17" t="s">
        <v>14</v>
      </c>
      <c r="B28" s="19">
        <f>'Partenaire 1-coordinateur'!B28</f>
        <v>1</v>
      </c>
    </row>
    <row r="29" spans="1:39" ht="7.5" customHeight="1" x14ac:dyDescent="0.35"/>
    <row r="30" spans="1:39" x14ac:dyDescent="0.35">
      <c r="A30" s="20" t="s">
        <v>15</v>
      </c>
      <c r="B30" s="21" t="s">
        <v>16</v>
      </c>
      <c r="C30" s="271" t="s">
        <v>17</v>
      </c>
      <c r="D30" s="272"/>
      <c r="E30" s="272"/>
      <c r="F30" s="273"/>
    </row>
    <row r="31" spans="1:39" s="8" customFormat="1" x14ac:dyDescent="0.3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3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3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3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3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3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3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3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3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3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5" x14ac:dyDescent="0.35">
      <c r="A41" s="25"/>
      <c r="C41" s="27"/>
      <c r="D41" s="27"/>
      <c r="E41" s="27"/>
      <c r="F41" s="28"/>
    </row>
    <row r="42" spans="1:44" s="3" customFormat="1" ht="28" customHeight="1" x14ac:dyDescent="0.35">
      <c r="A42" s="6" t="s">
        <v>21</v>
      </c>
      <c r="B42" s="6"/>
      <c r="C42" s="6"/>
      <c r="D42" s="6"/>
      <c r="E42" s="6"/>
      <c r="F42" s="6"/>
    </row>
    <row r="43" spans="1:44" ht="7.5" customHeight="1" x14ac:dyDescent="0.3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4.5" x14ac:dyDescent="0.3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 x14ac:dyDescent="0.3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3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3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3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3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3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3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3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3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3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3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ht="14.5" x14ac:dyDescent="0.3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x14ac:dyDescent="0.3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x14ac:dyDescent="0.3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 x14ac:dyDescent="0.3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3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3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x14ac:dyDescent="0.3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 x14ac:dyDescent="0.3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 x14ac:dyDescent="0.3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3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3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3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3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3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ht="14.5" x14ac:dyDescent="0.3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x14ac:dyDescent="0.3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x14ac:dyDescent="0.3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 x14ac:dyDescent="0.3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3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3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3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3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3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3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3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3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3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3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ht="14.5" x14ac:dyDescent="0.3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x14ac:dyDescent="0.3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x14ac:dyDescent="0.3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 x14ac:dyDescent="0.3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3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x14ac:dyDescent="0.3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x14ac:dyDescent="0.3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 x14ac:dyDescent="0.3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x14ac:dyDescent="0.3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5" x14ac:dyDescent="0.35">
      <c r="A97" s="25"/>
      <c r="C97" s="27"/>
      <c r="D97" s="27"/>
      <c r="E97" s="27"/>
      <c r="F97" s="28"/>
    </row>
    <row r="98" spans="1:42" s="3" customFormat="1" ht="28" customHeight="1" x14ac:dyDescent="0.35">
      <c r="A98" s="6" t="s">
        <v>85</v>
      </c>
      <c r="B98" s="6"/>
      <c r="C98" s="6"/>
      <c r="D98" s="6"/>
      <c r="E98" s="6"/>
      <c r="F98" s="6"/>
    </row>
    <row r="99" spans="1:42" ht="27" customHeight="1" x14ac:dyDescent="0.3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28" x14ac:dyDescent="0.35">
      <c r="A100" s="89" t="s">
        <v>16</v>
      </c>
      <c r="B100" s="90"/>
      <c r="C100" s="296" t="s">
        <v>64</v>
      </c>
      <c r="D100" s="296"/>
      <c r="E100" s="91" t="s">
        <v>65</v>
      </c>
      <c r="F100" s="91" t="s">
        <v>66</v>
      </c>
    </row>
    <row r="101" spans="1:42" x14ac:dyDescent="0.3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3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3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3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3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x14ac:dyDescent="0.35">
      <c r="A106" s="86"/>
      <c r="B106" s="87"/>
      <c r="C106" s="294">
        <f>SUM(C101:D105)</f>
        <v>0</v>
      </c>
      <c r="D106" s="294"/>
      <c r="E106" s="88"/>
      <c r="F106" s="98">
        <f>SUM(F101:F105)</f>
        <v>0</v>
      </c>
    </row>
    <row r="108" spans="1:42" s="99" customFormat="1" ht="15.5" x14ac:dyDescent="0.35">
      <c r="A108" s="99" t="s">
        <v>102</v>
      </c>
      <c r="C108" s="295"/>
      <c r="D108" s="295"/>
    </row>
    <row r="109" spans="1:42" s="26" customFormat="1" ht="25" x14ac:dyDescent="0.35">
      <c r="A109" s="25"/>
      <c r="C109" s="27"/>
      <c r="D109" s="27"/>
      <c r="E109" s="27"/>
      <c r="F109" s="28"/>
    </row>
    <row r="110" spans="1:42" s="3" customFormat="1" ht="28" customHeight="1" x14ac:dyDescent="0.35">
      <c r="A110" s="6" t="s">
        <v>67</v>
      </c>
      <c r="B110" s="6"/>
      <c r="C110" s="6"/>
      <c r="D110" s="6"/>
      <c r="E110" s="6"/>
      <c r="F110" s="6"/>
    </row>
    <row r="111" spans="1:42" ht="7.5" customHeight="1" x14ac:dyDescent="0.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35">
      <c r="A112" s="91" t="s">
        <v>68</v>
      </c>
      <c r="B112" s="91" t="s">
        <v>69</v>
      </c>
      <c r="C112" s="296" t="s">
        <v>70</v>
      </c>
      <c r="D112" s="296"/>
      <c r="E112" s="111" t="s">
        <v>71</v>
      </c>
    </row>
    <row r="113" spans="1:5" x14ac:dyDescent="0.35">
      <c r="A113" s="297" t="s">
        <v>5</v>
      </c>
      <c r="B113" s="84" t="s">
        <v>72</v>
      </c>
      <c r="C113" s="300">
        <f>MIN(C108,F106)</f>
        <v>0</v>
      </c>
      <c r="D113" s="301"/>
      <c r="E113" s="84"/>
    </row>
    <row r="114" spans="1:5" x14ac:dyDescent="0.35">
      <c r="A114" s="298"/>
      <c r="B114" s="30" t="s">
        <v>6</v>
      </c>
      <c r="C114" s="302">
        <v>0</v>
      </c>
      <c r="D114" s="303"/>
      <c r="E114" s="85"/>
    </row>
    <row r="115" spans="1:5" x14ac:dyDescent="0.35">
      <c r="A115" s="298"/>
      <c r="B115" s="30" t="s">
        <v>73</v>
      </c>
      <c r="C115" s="302">
        <v>0</v>
      </c>
      <c r="D115" s="303"/>
      <c r="E115" s="85"/>
    </row>
    <row r="116" spans="1:5" x14ac:dyDescent="0.35">
      <c r="A116" s="298"/>
      <c r="B116" s="30" t="s">
        <v>73</v>
      </c>
      <c r="C116" s="302">
        <v>0</v>
      </c>
      <c r="D116" s="303"/>
      <c r="E116" s="85"/>
    </row>
    <row r="117" spans="1:5" x14ac:dyDescent="0.35">
      <c r="A117" s="298"/>
      <c r="B117" s="30" t="s">
        <v>73</v>
      </c>
      <c r="C117" s="302">
        <v>0</v>
      </c>
      <c r="D117" s="303"/>
      <c r="E117" s="85"/>
    </row>
    <row r="118" spans="1:5" x14ac:dyDescent="0.35">
      <c r="A118" s="298"/>
      <c r="B118" s="30" t="s">
        <v>73</v>
      </c>
      <c r="C118" s="302">
        <v>0</v>
      </c>
      <c r="D118" s="303"/>
      <c r="E118" s="85"/>
    </row>
    <row r="119" spans="1:5" ht="14.5" x14ac:dyDescent="0.35">
      <c r="A119" s="298"/>
      <c r="B119" s="100" t="s">
        <v>29</v>
      </c>
      <c r="C119" s="283">
        <v>0</v>
      </c>
      <c r="D119" s="284"/>
      <c r="E119" s="101"/>
    </row>
    <row r="120" spans="1:5" x14ac:dyDescent="0.35">
      <c r="A120" s="299"/>
      <c r="B120" s="102" t="s">
        <v>74</v>
      </c>
      <c r="C120" s="308">
        <f>SUM(C113:D119)</f>
        <v>0</v>
      </c>
      <c r="D120" s="308"/>
      <c r="E120" s="102"/>
    </row>
    <row r="121" spans="1:5" x14ac:dyDescent="0.35">
      <c r="A121" s="297" t="s">
        <v>7</v>
      </c>
      <c r="B121" s="29" t="s">
        <v>76</v>
      </c>
      <c r="C121" s="309">
        <v>0</v>
      </c>
      <c r="D121" s="310"/>
    </row>
    <row r="122" spans="1:5" x14ac:dyDescent="0.35">
      <c r="A122" s="298"/>
      <c r="B122" s="30" t="s">
        <v>77</v>
      </c>
      <c r="C122" s="302">
        <v>0</v>
      </c>
      <c r="D122" s="303"/>
    </row>
    <row r="123" spans="1:5" x14ac:dyDescent="0.35">
      <c r="A123" s="298"/>
      <c r="B123" s="30" t="s">
        <v>73</v>
      </c>
      <c r="C123" s="302">
        <v>0</v>
      </c>
      <c r="D123" s="303"/>
    </row>
    <row r="124" spans="1:5" x14ac:dyDescent="0.35">
      <c r="A124" s="298"/>
      <c r="B124" s="30" t="s">
        <v>73</v>
      </c>
      <c r="C124" s="302">
        <v>0</v>
      </c>
      <c r="D124" s="303"/>
    </row>
    <row r="125" spans="1:5" x14ac:dyDescent="0.35">
      <c r="A125" s="298"/>
      <c r="B125" s="30" t="s">
        <v>73</v>
      </c>
      <c r="C125" s="302">
        <v>0</v>
      </c>
      <c r="D125" s="303"/>
    </row>
    <row r="126" spans="1:5" x14ac:dyDescent="0.35">
      <c r="A126" s="298"/>
      <c r="B126" s="30" t="s">
        <v>73</v>
      </c>
      <c r="C126" s="302">
        <v>0</v>
      </c>
      <c r="D126" s="303"/>
    </row>
    <row r="127" spans="1:5" ht="14.5" x14ac:dyDescent="0.35">
      <c r="A127" s="298"/>
      <c r="B127" s="100" t="s">
        <v>29</v>
      </c>
      <c r="C127" s="283">
        <v>0</v>
      </c>
      <c r="D127" s="284"/>
    </row>
    <row r="128" spans="1:5" x14ac:dyDescent="0.35">
      <c r="A128" s="299"/>
      <c r="B128" s="102" t="s">
        <v>75</v>
      </c>
      <c r="C128" s="308">
        <f>SUM(C121:D127)</f>
        <v>0</v>
      </c>
      <c r="D128" s="308"/>
    </row>
    <row r="129" spans="1:42" x14ac:dyDescent="0.35">
      <c r="A129" s="297" t="s">
        <v>78</v>
      </c>
      <c r="B129" s="84" t="s">
        <v>4</v>
      </c>
      <c r="C129" s="300">
        <f>C137-C120-C128-SUM(C130:D135)</f>
        <v>0</v>
      </c>
      <c r="D129" s="301"/>
    </row>
    <row r="130" spans="1:42" x14ac:dyDescent="0.35">
      <c r="A130" s="298"/>
      <c r="B130" s="30" t="s">
        <v>80</v>
      </c>
      <c r="C130" s="302">
        <v>0</v>
      </c>
      <c r="D130" s="303"/>
    </row>
    <row r="131" spans="1:42" x14ac:dyDescent="0.35">
      <c r="A131" s="298"/>
      <c r="B131" s="30" t="s">
        <v>73</v>
      </c>
      <c r="C131" s="302">
        <v>0</v>
      </c>
      <c r="D131" s="303"/>
    </row>
    <row r="132" spans="1:42" x14ac:dyDescent="0.35">
      <c r="A132" s="298"/>
      <c r="B132" s="30" t="s">
        <v>73</v>
      </c>
      <c r="C132" s="302">
        <v>0</v>
      </c>
      <c r="D132" s="303"/>
    </row>
    <row r="133" spans="1:42" x14ac:dyDescent="0.35">
      <c r="A133" s="298"/>
      <c r="B133" s="30" t="s">
        <v>73</v>
      </c>
      <c r="C133" s="302">
        <v>0</v>
      </c>
      <c r="D133" s="303"/>
    </row>
    <row r="134" spans="1:42" x14ac:dyDescent="0.35">
      <c r="A134" s="298"/>
      <c r="B134" s="30" t="s">
        <v>73</v>
      </c>
      <c r="C134" s="302">
        <v>0</v>
      </c>
      <c r="D134" s="303"/>
    </row>
    <row r="135" spans="1:42" ht="14.5" x14ac:dyDescent="0.35">
      <c r="A135" s="298"/>
      <c r="B135" s="100" t="s">
        <v>29</v>
      </c>
      <c r="C135" s="283">
        <v>0</v>
      </c>
      <c r="D135" s="284"/>
    </row>
    <row r="136" spans="1:42" x14ac:dyDescent="0.35">
      <c r="A136" s="299"/>
      <c r="B136" s="102" t="s">
        <v>79</v>
      </c>
      <c r="C136" s="308">
        <f>SUM(C129:D135)</f>
        <v>0</v>
      </c>
      <c r="D136" s="308"/>
    </row>
    <row r="137" spans="1:42" x14ac:dyDescent="0.35">
      <c r="A137" s="86" t="s">
        <v>81</v>
      </c>
      <c r="B137" s="87"/>
      <c r="C137" s="311">
        <f>C96</f>
        <v>0</v>
      </c>
      <c r="D137" s="312"/>
    </row>
    <row r="138" spans="1:42" s="26" customFormat="1" ht="25" x14ac:dyDescent="0.35">
      <c r="A138" s="25"/>
      <c r="C138" s="27"/>
      <c r="D138" s="27"/>
      <c r="E138" s="27"/>
      <c r="F138" s="28"/>
    </row>
    <row r="139" spans="1:42" s="3" customFormat="1" ht="28" customHeight="1" x14ac:dyDescent="0.35">
      <c r="A139" s="6" t="s">
        <v>177</v>
      </c>
      <c r="B139" s="6"/>
      <c r="C139" s="6"/>
      <c r="D139" s="6"/>
      <c r="E139" s="6"/>
      <c r="F139" s="6"/>
    </row>
    <row r="140" spans="1:42" ht="7.5" customHeight="1" x14ac:dyDescent="0.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35">
      <c r="A141" s="111" t="s">
        <v>26</v>
      </c>
      <c r="B141" s="172" t="s">
        <v>82</v>
      </c>
      <c r="C141" s="313" t="s">
        <v>25</v>
      </c>
      <c r="D141" s="314"/>
      <c r="E141" s="304" t="s">
        <v>103</v>
      </c>
      <c r="F141" s="305"/>
    </row>
    <row r="142" spans="1:42" x14ac:dyDescent="0.3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3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3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3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35">
      <c r="A146" s="85" t="s">
        <v>37</v>
      </c>
      <c r="B146" s="85">
        <f>G142</f>
        <v>0</v>
      </c>
      <c r="C146" s="270">
        <f t="shared" si="48"/>
        <v>0</v>
      </c>
      <c r="D146" s="270"/>
      <c r="E146" s="251"/>
      <c r="F146" s="252"/>
      <c r="G146" s="35"/>
    </row>
    <row r="147" spans="1:7" x14ac:dyDescent="0.35">
      <c r="A147" s="85" t="s">
        <v>41</v>
      </c>
      <c r="B147" s="85">
        <f>G142</f>
        <v>0</v>
      </c>
      <c r="C147" s="270">
        <f t="shared" si="48"/>
        <v>0</v>
      </c>
      <c r="D147" s="270"/>
      <c r="E147" s="251"/>
      <c r="F147" s="252"/>
      <c r="G147" s="35"/>
    </row>
    <row r="148" spans="1:7" x14ac:dyDescent="0.35">
      <c r="A148" s="85" t="s">
        <v>42</v>
      </c>
      <c r="B148" s="85">
        <f>G142</f>
        <v>0</v>
      </c>
      <c r="C148" s="270">
        <f t="shared" si="48"/>
        <v>0</v>
      </c>
      <c r="D148" s="270"/>
      <c r="E148" s="251"/>
      <c r="F148" s="252"/>
      <c r="G148" s="35"/>
    </row>
    <row r="149" spans="1:7" x14ac:dyDescent="0.35">
      <c r="A149" s="85" t="s">
        <v>43</v>
      </c>
      <c r="B149" s="85">
        <f>G142</f>
        <v>0</v>
      </c>
      <c r="C149" s="270">
        <f t="shared" si="48"/>
        <v>0</v>
      </c>
      <c r="D149" s="270"/>
      <c r="E149" s="251"/>
      <c r="F149" s="252"/>
      <c r="G149" s="35"/>
    </row>
    <row r="150" spans="1:7" x14ac:dyDescent="0.35">
      <c r="A150" s="85" t="s">
        <v>38</v>
      </c>
      <c r="B150" s="85">
        <f>G142</f>
        <v>0</v>
      </c>
      <c r="C150" s="270">
        <f t="shared" si="48"/>
        <v>0</v>
      </c>
      <c r="D150" s="270"/>
      <c r="E150" s="251"/>
      <c r="F150" s="252"/>
      <c r="G150" s="35"/>
    </row>
    <row r="151" spans="1:7" x14ac:dyDescent="0.35">
      <c r="A151" s="85" t="s">
        <v>39</v>
      </c>
      <c r="B151" s="85">
        <f>G142</f>
        <v>0</v>
      </c>
      <c r="C151" s="270">
        <f t="shared" si="48"/>
        <v>0</v>
      </c>
      <c r="D151" s="270"/>
      <c r="E151" s="251"/>
      <c r="F151" s="252"/>
      <c r="G151" s="35"/>
    </row>
    <row r="152" spans="1:7" x14ac:dyDescent="0.35">
      <c r="A152" s="85" t="s">
        <v>40</v>
      </c>
      <c r="B152" s="85">
        <f>G142</f>
        <v>0</v>
      </c>
      <c r="C152" s="270">
        <f t="shared" si="48"/>
        <v>0</v>
      </c>
      <c r="D152" s="270"/>
      <c r="E152" s="251"/>
      <c r="F152" s="252"/>
      <c r="G152" s="35"/>
    </row>
    <row r="153" spans="1:7" x14ac:dyDescent="0.35">
      <c r="A153" s="85" t="s">
        <v>44</v>
      </c>
      <c r="B153" s="85">
        <f>G142</f>
        <v>0</v>
      </c>
      <c r="C153" s="270">
        <f t="shared" si="48"/>
        <v>0</v>
      </c>
      <c r="D153" s="270"/>
      <c r="E153" s="251"/>
      <c r="F153" s="252"/>
      <c r="G153" s="35"/>
    </row>
    <row r="154" spans="1:7" x14ac:dyDescent="0.3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3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3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3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3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3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3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3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3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35">
      <c r="A163" s="85" t="s">
        <v>37</v>
      </c>
      <c r="B163" s="85" t="str">
        <f>G159</f>
        <v>X</v>
      </c>
      <c r="C163" s="270">
        <f t="shared" si="49"/>
        <v>0</v>
      </c>
      <c r="D163" s="270"/>
      <c r="E163" s="251"/>
      <c r="F163" s="252"/>
      <c r="G163" s="35"/>
    </row>
    <row r="164" spans="1:7" x14ac:dyDescent="0.35">
      <c r="A164" s="85" t="s">
        <v>41</v>
      </c>
      <c r="B164" s="85" t="str">
        <f>G159</f>
        <v>X</v>
      </c>
      <c r="C164" s="270">
        <f t="shared" si="49"/>
        <v>0</v>
      </c>
      <c r="D164" s="270"/>
      <c r="E164" s="251"/>
      <c r="F164" s="252"/>
      <c r="G164" s="35"/>
    </row>
    <row r="165" spans="1:7" x14ac:dyDescent="0.35">
      <c r="A165" s="85" t="s">
        <v>42</v>
      </c>
      <c r="B165" s="85" t="str">
        <f>G159</f>
        <v>X</v>
      </c>
      <c r="C165" s="270">
        <f t="shared" si="49"/>
        <v>0</v>
      </c>
      <c r="D165" s="270"/>
      <c r="E165" s="251"/>
      <c r="F165" s="252"/>
      <c r="G165" s="35"/>
    </row>
    <row r="166" spans="1:7" x14ac:dyDescent="0.35">
      <c r="A166" s="85" t="s">
        <v>43</v>
      </c>
      <c r="B166" s="85" t="str">
        <f>G159</f>
        <v>X</v>
      </c>
      <c r="C166" s="270">
        <f t="shared" si="49"/>
        <v>0</v>
      </c>
      <c r="D166" s="270"/>
      <c r="E166" s="251"/>
      <c r="F166" s="252"/>
      <c r="G166" s="35"/>
    </row>
    <row r="167" spans="1:7" x14ac:dyDescent="0.35">
      <c r="A167" s="85" t="s">
        <v>38</v>
      </c>
      <c r="B167" s="85" t="str">
        <f>G159</f>
        <v>X</v>
      </c>
      <c r="C167" s="270">
        <f t="shared" si="49"/>
        <v>0</v>
      </c>
      <c r="D167" s="270"/>
      <c r="E167" s="251"/>
      <c r="F167" s="252"/>
      <c r="G167" s="35"/>
    </row>
    <row r="168" spans="1:7" x14ac:dyDescent="0.35">
      <c r="A168" s="85" t="s">
        <v>39</v>
      </c>
      <c r="B168" s="85" t="str">
        <f>G159</f>
        <v>X</v>
      </c>
      <c r="C168" s="270">
        <f t="shared" si="49"/>
        <v>0</v>
      </c>
      <c r="D168" s="270"/>
      <c r="E168" s="251"/>
      <c r="F168" s="252"/>
      <c r="G168" s="35"/>
    </row>
    <row r="169" spans="1:7" x14ac:dyDescent="0.35">
      <c r="A169" s="85" t="s">
        <v>40</v>
      </c>
      <c r="B169" s="85" t="str">
        <f>G159</f>
        <v>X</v>
      </c>
      <c r="C169" s="270">
        <f t="shared" si="49"/>
        <v>0</v>
      </c>
      <c r="D169" s="270"/>
      <c r="E169" s="251"/>
      <c r="F169" s="252"/>
      <c r="G169" s="35"/>
    </row>
    <row r="170" spans="1:7" x14ac:dyDescent="0.35">
      <c r="A170" s="85" t="s">
        <v>44</v>
      </c>
      <c r="B170" s="85" t="str">
        <f>G159</f>
        <v>X</v>
      </c>
      <c r="C170" s="270">
        <f t="shared" si="49"/>
        <v>0</v>
      </c>
      <c r="D170" s="270"/>
      <c r="E170" s="251"/>
      <c r="F170" s="252"/>
      <c r="G170" s="35"/>
    </row>
    <row r="171" spans="1:7" x14ac:dyDescent="0.3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3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3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3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3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3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3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3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3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35">
      <c r="A180" s="85" t="s">
        <v>37</v>
      </c>
      <c r="B180" s="85" t="str">
        <f>G176</f>
        <v>X</v>
      </c>
      <c r="C180" s="270">
        <f t="shared" si="50"/>
        <v>0</v>
      </c>
      <c r="D180" s="270"/>
      <c r="E180" s="251"/>
      <c r="F180" s="252"/>
      <c r="G180" s="35"/>
    </row>
    <row r="181" spans="1:7" x14ac:dyDescent="0.35">
      <c r="A181" s="85" t="s">
        <v>41</v>
      </c>
      <c r="B181" s="85" t="str">
        <f>G176</f>
        <v>X</v>
      </c>
      <c r="C181" s="270">
        <f t="shared" si="50"/>
        <v>0</v>
      </c>
      <c r="D181" s="270"/>
      <c r="E181" s="251"/>
      <c r="F181" s="252"/>
      <c r="G181" s="35"/>
    </row>
    <row r="182" spans="1:7" x14ac:dyDescent="0.35">
      <c r="A182" s="85" t="s">
        <v>42</v>
      </c>
      <c r="B182" s="85" t="str">
        <f>G176</f>
        <v>X</v>
      </c>
      <c r="C182" s="270">
        <f t="shared" si="50"/>
        <v>0</v>
      </c>
      <c r="D182" s="270"/>
      <c r="E182" s="251"/>
      <c r="F182" s="252"/>
      <c r="G182" s="35"/>
    </row>
    <row r="183" spans="1:7" x14ac:dyDescent="0.35">
      <c r="A183" s="85" t="s">
        <v>43</v>
      </c>
      <c r="B183" s="85" t="str">
        <f>G176</f>
        <v>X</v>
      </c>
      <c r="C183" s="270">
        <f t="shared" si="50"/>
        <v>0</v>
      </c>
      <c r="D183" s="270"/>
      <c r="E183" s="251"/>
      <c r="F183" s="252"/>
      <c r="G183" s="35"/>
    </row>
    <row r="184" spans="1:7" x14ac:dyDescent="0.35">
      <c r="A184" s="85" t="s">
        <v>38</v>
      </c>
      <c r="B184" s="85" t="str">
        <f>G176</f>
        <v>X</v>
      </c>
      <c r="C184" s="270">
        <f t="shared" si="50"/>
        <v>0</v>
      </c>
      <c r="D184" s="270"/>
      <c r="E184" s="251"/>
      <c r="F184" s="252"/>
      <c r="G184" s="35"/>
    </row>
    <row r="185" spans="1:7" x14ac:dyDescent="0.35">
      <c r="A185" s="85" t="s">
        <v>39</v>
      </c>
      <c r="B185" s="85" t="str">
        <f>G176</f>
        <v>X</v>
      </c>
      <c r="C185" s="270">
        <f t="shared" si="50"/>
        <v>0</v>
      </c>
      <c r="D185" s="270"/>
      <c r="E185" s="251"/>
      <c r="F185" s="252"/>
      <c r="G185" s="35"/>
    </row>
    <row r="186" spans="1:7" x14ac:dyDescent="0.35">
      <c r="A186" s="85" t="s">
        <v>40</v>
      </c>
      <c r="B186" s="85" t="str">
        <f>G176</f>
        <v>X</v>
      </c>
      <c r="C186" s="270">
        <f t="shared" si="50"/>
        <v>0</v>
      </c>
      <c r="D186" s="270"/>
      <c r="E186" s="251"/>
      <c r="F186" s="252"/>
      <c r="G186" s="35"/>
    </row>
    <row r="187" spans="1:7" x14ac:dyDescent="0.35">
      <c r="A187" s="85" t="s">
        <v>44</v>
      </c>
      <c r="B187" s="85" t="str">
        <f>G176</f>
        <v>X</v>
      </c>
      <c r="C187" s="270">
        <f t="shared" si="50"/>
        <v>0</v>
      </c>
      <c r="D187" s="270"/>
      <c r="E187" s="251"/>
      <c r="F187" s="252"/>
      <c r="G187" s="35"/>
    </row>
    <row r="188" spans="1:7" x14ac:dyDescent="0.3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3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3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3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3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3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3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3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3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35">
      <c r="A197" s="85" t="s">
        <v>37</v>
      </c>
      <c r="B197" s="85" t="str">
        <f>G193</f>
        <v>X</v>
      </c>
      <c r="C197" s="270">
        <f t="shared" si="51"/>
        <v>0</v>
      </c>
      <c r="D197" s="270"/>
      <c r="E197" s="257"/>
      <c r="F197" s="258"/>
      <c r="G197" s="35"/>
    </row>
    <row r="198" spans="1:7" x14ac:dyDescent="0.35">
      <c r="A198" s="85" t="s">
        <v>41</v>
      </c>
      <c r="B198" s="85" t="str">
        <f>G193</f>
        <v>X</v>
      </c>
      <c r="C198" s="270">
        <f t="shared" si="51"/>
        <v>0</v>
      </c>
      <c r="D198" s="270"/>
      <c r="E198" s="257"/>
      <c r="F198" s="258"/>
      <c r="G198" s="35"/>
    </row>
    <row r="199" spans="1:7" x14ac:dyDescent="0.35">
      <c r="A199" s="85" t="s">
        <v>42</v>
      </c>
      <c r="B199" s="85" t="str">
        <f>G193</f>
        <v>X</v>
      </c>
      <c r="C199" s="270">
        <f t="shared" si="51"/>
        <v>0</v>
      </c>
      <c r="D199" s="270"/>
      <c r="E199" s="257"/>
      <c r="F199" s="258"/>
      <c r="G199" s="35"/>
    </row>
    <row r="200" spans="1:7" x14ac:dyDescent="0.35">
      <c r="A200" s="85" t="s">
        <v>43</v>
      </c>
      <c r="B200" s="85" t="str">
        <f>G193</f>
        <v>X</v>
      </c>
      <c r="C200" s="270">
        <f t="shared" si="51"/>
        <v>0</v>
      </c>
      <c r="D200" s="270"/>
      <c r="E200" s="257"/>
      <c r="F200" s="258"/>
      <c r="G200" s="35"/>
    </row>
    <row r="201" spans="1:7" x14ac:dyDescent="0.35">
      <c r="A201" s="85" t="s">
        <v>38</v>
      </c>
      <c r="B201" s="85" t="str">
        <f>G193</f>
        <v>X</v>
      </c>
      <c r="C201" s="270">
        <f t="shared" si="51"/>
        <v>0</v>
      </c>
      <c r="D201" s="270"/>
      <c r="E201" s="257"/>
      <c r="F201" s="258"/>
      <c r="G201" s="35"/>
    </row>
    <row r="202" spans="1:7" x14ac:dyDescent="0.35">
      <c r="A202" s="85" t="s">
        <v>39</v>
      </c>
      <c r="B202" s="85" t="str">
        <f>G193</f>
        <v>X</v>
      </c>
      <c r="C202" s="270">
        <f t="shared" si="51"/>
        <v>0</v>
      </c>
      <c r="D202" s="270"/>
      <c r="E202" s="257"/>
      <c r="F202" s="258"/>
      <c r="G202" s="35"/>
    </row>
    <row r="203" spans="1:7" x14ac:dyDescent="0.35">
      <c r="A203" s="85" t="s">
        <v>40</v>
      </c>
      <c r="B203" s="85" t="str">
        <f>G193</f>
        <v>X</v>
      </c>
      <c r="C203" s="270">
        <f t="shared" si="51"/>
        <v>0</v>
      </c>
      <c r="D203" s="270"/>
      <c r="E203" s="257"/>
      <c r="F203" s="258"/>
      <c r="G203" s="35"/>
    </row>
    <row r="204" spans="1:7" x14ac:dyDescent="0.35">
      <c r="A204" s="85" t="s">
        <v>44</v>
      </c>
      <c r="B204" s="85" t="str">
        <f>G193</f>
        <v>X</v>
      </c>
      <c r="C204" s="270">
        <f t="shared" si="51"/>
        <v>0</v>
      </c>
      <c r="D204" s="270"/>
      <c r="E204" s="257"/>
      <c r="F204" s="258"/>
      <c r="G204" s="35"/>
    </row>
    <row r="205" spans="1:7" x14ac:dyDescent="0.3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3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3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3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3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3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3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3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3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35">
      <c r="A214" s="85" t="s">
        <v>37</v>
      </c>
      <c r="B214" s="85" t="str">
        <f>G210</f>
        <v>X</v>
      </c>
      <c r="C214" s="270">
        <f t="shared" si="52"/>
        <v>0</v>
      </c>
      <c r="D214" s="270"/>
      <c r="E214" s="257"/>
      <c r="F214" s="258"/>
      <c r="G214" s="35"/>
    </row>
    <row r="215" spans="1:7" x14ac:dyDescent="0.35">
      <c r="A215" s="85" t="s">
        <v>41</v>
      </c>
      <c r="B215" s="85" t="str">
        <f>G210</f>
        <v>X</v>
      </c>
      <c r="C215" s="270">
        <f t="shared" si="52"/>
        <v>0</v>
      </c>
      <c r="D215" s="270"/>
      <c r="E215" s="257"/>
      <c r="F215" s="258"/>
      <c r="G215" s="35"/>
    </row>
    <row r="216" spans="1:7" x14ac:dyDescent="0.35">
      <c r="A216" s="85" t="s">
        <v>42</v>
      </c>
      <c r="B216" s="85" t="str">
        <f>G210</f>
        <v>X</v>
      </c>
      <c r="C216" s="270">
        <f t="shared" si="52"/>
        <v>0</v>
      </c>
      <c r="D216" s="270"/>
      <c r="E216" s="257"/>
      <c r="F216" s="258"/>
      <c r="G216" s="35"/>
    </row>
    <row r="217" spans="1:7" x14ac:dyDescent="0.35">
      <c r="A217" s="85" t="s">
        <v>43</v>
      </c>
      <c r="B217" s="85" t="str">
        <f>G210</f>
        <v>X</v>
      </c>
      <c r="C217" s="270">
        <f t="shared" si="52"/>
        <v>0</v>
      </c>
      <c r="D217" s="270"/>
      <c r="E217" s="257"/>
      <c r="F217" s="258"/>
      <c r="G217" s="35"/>
    </row>
    <row r="218" spans="1:7" x14ac:dyDescent="0.35">
      <c r="A218" s="85" t="s">
        <v>38</v>
      </c>
      <c r="B218" s="85" t="str">
        <f>G210</f>
        <v>X</v>
      </c>
      <c r="C218" s="270">
        <f t="shared" si="52"/>
        <v>0</v>
      </c>
      <c r="D218" s="270"/>
      <c r="E218" s="257"/>
      <c r="F218" s="258"/>
      <c r="G218" s="35"/>
    </row>
    <row r="219" spans="1:7" x14ac:dyDescent="0.35">
      <c r="A219" s="85" t="s">
        <v>39</v>
      </c>
      <c r="B219" s="85" t="str">
        <f>G210</f>
        <v>X</v>
      </c>
      <c r="C219" s="270">
        <f t="shared" si="52"/>
        <v>0</v>
      </c>
      <c r="D219" s="270"/>
      <c r="E219" s="257"/>
      <c r="F219" s="258"/>
      <c r="G219" s="35"/>
    </row>
    <row r="220" spans="1:7" x14ac:dyDescent="0.35">
      <c r="A220" s="85" t="s">
        <v>40</v>
      </c>
      <c r="B220" s="85" t="str">
        <f>G210</f>
        <v>X</v>
      </c>
      <c r="C220" s="270">
        <f t="shared" si="52"/>
        <v>0</v>
      </c>
      <c r="D220" s="270"/>
      <c r="E220" s="257"/>
      <c r="F220" s="258"/>
      <c r="G220" s="35"/>
    </row>
    <row r="221" spans="1:7" x14ac:dyDescent="0.35">
      <c r="A221" s="85" t="s">
        <v>44</v>
      </c>
      <c r="B221" s="85" t="str">
        <f>G210</f>
        <v>X</v>
      </c>
      <c r="C221" s="270">
        <f t="shared" si="52"/>
        <v>0</v>
      </c>
      <c r="D221" s="270"/>
      <c r="E221" s="257"/>
      <c r="F221" s="258"/>
      <c r="G221" s="35"/>
    </row>
    <row r="222" spans="1:7" x14ac:dyDescent="0.3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3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3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3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3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vgGy5ckvT25ep1PuxGuxG3gu0FVoeOqiEGIb35GjnqqpGadOxVROXNxt+oBx1s+4vu5uoyZyKRmHBgelvCMTw==" saltValue="iqJoL7NbeJkVBq8N+lK/rA=="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04" priority="30" operator="containsText" text="Choisir une catégorie">
      <formula>NOT(ISERROR(SEARCH("Choisir une catégorie",A46)))</formula>
    </cfRule>
  </conditionalFormatting>
  <conditionalFormatting sqref="A61:A70">
    <cfRule type="containsText" dxfId="103" priority="28" operator="containsText" text="Choisir une catégorie">
      <formula>NOT(ISERROR(SEARCH("Choisir une catégorie",A61)))</formula>
    </cfRule>
  </conditionalFormatting>
  <conditionalFormatting sqref="A76:A85">
    <cfRule type="containsText" dxfId="102" priority="25" operator="containsText" text="Choisir une catégorie">
      <formula>NOT(ISERROR(SEARCH("Choisir une catégorie",A76)))</formula>
    </cfRule>
  </conditionalFormatting>
  <conditionalFormatting sqref="A91">
    <cfRule type="containsText" dxfId="101" priority="23" operator="containsText" text="Choisir une catégorie">
      <formula>NOT(ISERROR(SEARCH("Choisir une catégorie",A91)))</formula>
    </cfRule>
  </conditionalFormatting>
  <conditionalFormatting sqref="A142:B175">
    <cfRule type="expression" dxfId="100" priority="2">
      <formula>$C142&gt;0.005</formula>
    </cfRule>
  </conditionalFormatting>
  <conditionalFormatting sqref="A31:C40">
    <cfRule type="expression" dxfId="99" priority="31">
      <formula>$G31&gt;$B$28</formula>
    </cfRule>
  </conditionalFormatting>
  <conditionalFormatting sqref="A159:F175">
    <cfRule type="expression" dxfId="98" priority="4">
      <formula>$G$175=0</formula>
    </cfRule>
  </conditionalFormatting>
  <conditionalFormatting sqref="A176:F192">
    <cfRule type="expression" dxfId="97" priority="16">
      <formula>$G$192=0</formula>
    </cfRule>
  </conditionalFormatting>
  <conditionalFormatting sqref="A193:F209">
    <cfRule type="expression" dxfId="96" priority="17">
      <formula>$G$209=0</formula>
    </cfRule>
  </conditionalFormatting>
  <conditionalFormatting sqref="A210:F226">
    <cfRule type="expression" dxfId="95" priority="18">
      <formula>$G$226=0</formula>
    </cfRule>
  </conditionalFormatting>
  <conditionalFormatting sqref="B76:B85">
    <cfRule type="containsText" dxfId="94" priority="24" operator="containsText" text="A préciser">
      <formula>NOT(ISERROR(SEARCH("A préciser",B76)))</formula>
    </cfRule>
  </conditionalFormatting>
  <conditionalFormatting sqref="B46:D55">
    <cfRule type="containsText" dxfId="93" priority="27" operator="containsText" text="Catégorie et niveau de qualification">
      <formula>NOT(ISERROR(SEARCH("Catégorie et niveau de qualification",B46)))</formula>
    </cfRule>
  </conditionalFormatting>
  <conditionalFormatting sqref="B61:D70">
    <cfRule type="containsText" dxfId="92" priority="26" operator="containsText" text="A préciser">
      <formula>NOT(ISERROR(SEARCH("A préciser",B61)))</formula>
    </cfRule>
  </conditionalFormatting>
  <conditionalFormatting sqref="C12">
    <cfRule type="expression" dxfId="91" priority="10">
      <formula>A$43&gt;$B$28</formula>
    </cfRule>
  </conditionalFormatting>
  <conditionalFormatting sqref="C142:D175">
    <cfRule type="cellIs" dxfId="90" priority="1" operator="greaterThan">
      <formula>0.005</formula>
    </cfRule>
  </conditionalFormatting>
  <conditionalFormatting sqref="E159">
    <cfRule type="expression" dxfId="89" priority="5">
      <formula>$G$175=0</formula>
    </cfRule>
  </conditionalFormatting>
  <conditionalFormatting sqref="E176">
    <cfRule type="expression" dxfId="88" priority="12">
      <formula>$G$192=0</formula>
    </cfRule>
  </conditionalFormatting>
  <conditionalFormatting sqref="E193">
    <cfRule type="expression" dxfId="87" priority="13">
      <formula>$G$209=0</formula>
    </cfRule>
  </conditionalFormatting>
  <conditionalFormatting sqref="E210">
    <cfRule type="expression" dxfId="86" priority="14">
      <formula>$G$226=0</formula>
    </cfRule>
  </conditionalFormatting>
  <conditionalFormatting sqref="E44:AR57 E74:AR87 E89:AR92 E94:AR96">
    <cfRule type="expression" dxfId="85" priority="32">
      <formula>C$43&gt;$B$28</formula>
    </cfRule>
  </conditionalFormatting>
  <conditionalFormatting sqref="E59:AR72">
    <cfRule type="expression" dxfId="84" priority="29">
      <formula>C$43&gt;$B$28</formula>
    </cfRule>
  </conditionalFormatting>
  <dataValidations count="10">
    <dataValidation type="list" allowBlank="1" showInputMessage="1" showErrorMessage="1" sqref="A61:A70" xr:uid="{3459DCC7-6E07-472A-B75F-19EC43B6671F}">
      <formula1>$A$145:$A$153</formula1>
    </dataValidation>
    <dataValidation type="list" allowBlank="1" showInputMessage="1" showErrorMessage="1" sqref="A76:A85" xr:uid="{3AC7D465-9A96-41B2-9B2A-57A99162519A}">
      <formula1>$A$154:$A$157</formula1>
    </dataValidation>
    <dataValidation type="list" allowBlank="1" showInputMessage="1" showErrorMessage="1" sqref="A91:B91" xr:uid="{4798A427-5F33-45AF-A563-E1FAFA4FACF7}">
      <formula1>"Charges connexes prises en compte à taux forfaitaire,Charges connexes réelles (à justifier)"</formula1>
    </dataValidation>
    <dataValidation type="list" allowBlank="1" showInputMessage="1" showErrorMessage="1" sqref="E45 I45 M45 Q45 U45 Y45 AC45 AG45 AK45 AO45" xr:uid="{DB003001-4643-4967-A45D-9F00C9505762}">
      <formula1>"Nombre de jours, Nombre de mois,Nombre d'ETPT"</formula1>
    </dataValidation>
    <dataValidation type="list" allowBlank="1" showInputMessage="1" showErrorMessage="1" sqref="A46:A55" xr:uid="{E3113B57-CFF3-4B59-A44D-49C50B64D890}">
      <formula1>"Choisir une catégorie,Statutaire de la fonction publique,Non statutaire de la fonction publique,Personnel hors fonction publique"</formula1>
    </dataValidation>
    <dataValidation type="list" allowBlank="1" showInputMessage="1" showErrorMessage="1" sqref="B31:B40" xr:uid="{A95B78C1-201E-4483-A0EF-4D976BE8BE9D}">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6C3E0A3E-7000-4924-996C-50B27BAE3F35}">
      <formula1>"Economique,Non économique"</formula1>
    </dataValidation>
    <dataValidation type="list" allowBlank="1" showInputMessage="1" showErrorMessage="1" sqref="B22:B23" xr:uid="{B70842F6-C33B-4888-950A-1C4AAF42814B}">
      <formula1>"Choisir une valeur,Assujetti à la TVA,Non assujetti à la TVA,Assujetti partiel à la TVA"</formula1>
    </dataValidation>
    <dataValidation type="list" allowBlank="1" showInputMessage="1" showErrorMessage="1" sqref="B20" xr:uid="{2A2848C5-BA8E-4D22-8853-EBCC5D7567F3}">
      <formula1>"Petite,Moyenne,Grande"</formula1>
    </dataValidation>
    <dataValidation type="list" allowBlank="1" showInputMessage="1" showErrorMessage="1" sqref="B28" xr:uid="{0E1D367F-DBE5-4A93-9595-86B61C9FFCEE}">
      <formula1>"1,2,3,4,5,6,7,8,9,10"</formula1>
    </dataValidation>
  </dataValidations>
  <hyperlinks>
    <hyperlink ref="A7" location="P06_BUD" display="Budget prévisionnel de l'opération" xr:uid="{2FF6476C-A80C-4CA5-8581-7125074ADA96}"/>
    <hyperlink ref="A9" location="P06_FIN" display="Plan de financement" xr:uid="{0958D5CA-AC3F-4A1A-8FA0-3FF717BB8394}"/>
    <hyperlink ref="A6" location="P06_CAR" display="Caractéristiques générales du projet" xr:uid="{17E7753E-0119-47DA-B880-EC5BCE65D89A}"/>
    <hyperlink ref="A8" location="P06_COUT" display="Synthèse des coûts et montant de l'aide solicitée" xr:uid="{725EF990-977C-4FB5-8BDA-DA12BD642731}"/>
    <hyperlink ref="A10" location="P06_AIDE" display="Aide au remplissage des coûts sur votre espace web AGIR" xr:uid="{A7253D36-5E87-4F84-A7B1-BE3E2ACC2FCD}"/>
    <hyperlink ref="B14" location="'NOTICE  '!A1" display="Si vous avez le moindre doute, n'ésitez pas à consulter la notice" xr:uid="{DE086951-8E14-43DD-86BA-D181ADC64B15}"/>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CF3F1-CB34-4FB3-A7F5-B6A4B4984830}">
  <sheetPr codeName="Feuil8"/>
  <dimension ref="A1:AR226"/>
  <sheetViews>
    <sheetView showGridLines="0" zoomScale="85" zoomScaleNormal="85" workbookViewId="0">
      <selection activeCell="C12" sqref="C12"/>
    </sheetView>
  </sheetViews>
  <sheetFormatPr baseColWidth="10" defaultColWidth="11.453125" defaultRowHeight="14" x14ac:dyDescent="0.35"/>
  <cols>
    <col min="1" max="1" width="59.26953125" style="1" customWidth="1"/>
    <col min="2" max="2" width="53.54296875" style="1" customWidth="1"/>
    <col min="3" max="12" width="20.81640625" style="1" customWidth="1"/>
    <col min="13" max="14" width="14.26953125" style="1" customWidth="1"/>
    <col min="15" max="16" width="20.81640625" style="1" customWidth="1"/>
    <col min="17" max="18" width="14.26953125" style="1" customWidth="1"/>
    <col min="19" max="20" width="20.81640625" style="1" customWidth="1"/>
    <col min="21" max="22" width="14.26953125" style="1" customWidth="1"/>
    <col min="23" max="24" width="20.81640625" style="1" customWidth="1"/>
    <col min="25" max="26" width="14.26953125" style="1" customWidth="1"/>
    <col min="27" max="28" width="20.81640625" style="1" customWidth="1"/>
    <col min="29" max="30" width="14.26953125" style="1" customWidth="1"/>
    <col min="31" max="32" width="20.81640625" style="1" customWidth="1"/>
    <col min="33" max="34" width="14.26953125" style="1" customWidth="1"/>
    <col min="35" max="36" width="20.81640625" style="1" customWidth="1"/>
    <col min="37" max="38" width="14.26953125" style="1" customWidth="1"/>
    <col min="39" max="40" width="20.81640625" style="1" customWidth="1"/>
    <col min="41" max="42" width="14.26953125" style="1" customWidth="1"/>
    <col min="43" max="44" width="20.81640625" style="1" customWidth="1"/>
    <col min="45" max="16384" width="11.453125" style="1"/>
  </cols>
  <sheetData>
    <row r="1" spans="1:6" s="3" customFormat="1" ht="114.75" customHeight="1" x14ac:dyDescent="0.35">
      <c r="B1" s="263" t="s">
        <v>110</v>
      </c>
      <c r="C1" s="263"/>
      <c r="D1" s="263"/>
      <c r="E1" s="263"/>
      <c r="F1" s="12">
        <v>45292</v>
      </c>
    </row>
    <row r="2" spans="1:6" ht="34.5" customHeight="1" x14ac:dyDescent="0.35">
      <c r="A2" s="4" t="s">
        <v>8</v>
      </c>
      <c r="B2" s="5"/>
      <c r="C2" s="5"/>
      <c r="D2" s="5"/>
      <c r="E2" s="5"/>
      <c r="F2" s="5"/>
    </row>
    <row r="3" spans="1:6" s="3" customFormat="1" x14ac:dyDescent="0.35">
      <c r="A3" s="264"/>
      <c r="B3" s="264"/>
      <c r="C3" s="264"/>
      <c r="D3" s="264"/>
      <c r="E3" s="264"/>
      <c r="F3" s="264"/>
    </row>
    <row r="4" spans="1:6" s="3" customFormat="1" ht="29.25" customHeight="1" x14ac:dyDescent="0.35">
      <c r="A4" s="265" t="s">
        <v>0</v>
      </c>
      <c r="B4" s="265"/>
      <c r="C4" s="265"/>
      <c r="D4" s="265"/>
      <c r="E4" s="265"/>
      <c r="F4" s="265"/>
    </row>
    <row r="5" spans="1:6" s="3" customFormat="1" x14ac:dyDescent="0.35">
      <c r="A5" s="13" t="s">
        <v>86</v>
      </c>
      <c r="B5" s="1"/>
      <c r="C5" s="1"/>
      <c r="D5" s="1"/>
      <c r="E5" s="1"/>
      <c r="F5" s="1"/>
    </row>
    <row r="6" spans="1:6" s="3" customFormat="1" ht="14.5" x14ac:dyDescent="0.35">
      <c r="A6" s="113" t="s">
        <v>9</v>
      </c>
      <c r="B6" s="1"/>
      <c r="C6" s="1"/>
      <c r="D6" s="1"/>
      <c r="E6" s="1"/>
      <c r="F6" s="1"/>
    </row>
    <row r="7" spans="1:6" s="3" customFormat="1" ht="14.5" x14ac:dyDescent="0.35">
      <c r="A7" s="14" t="s">
        <v>21</v>
      </c>
      <c r="B7" s="1"/>
      <c r="C7" s="1"/>
      <c r="D7" s="1"/>
      <c r="E7" s="1"/>
      <c r="F7" s="1"/>
    </row>
    <row r="8" spans="1:6" s="3" customFormat="1" ht="14.5" x14ac:dyDescent="0.35">
      <c r="A8" s="14" t="s">
        <v>84</v>
      </c>
      <c r="B8" s="1"/>
      <c r="C8" s="1"/>
      <c r="D8" s="1"/>
      <c r="E8" s="1"/>
      <c r="F8" s="1"/>
    </row>
    <row r="9" spans="1:6" s="3" customFormat="1" ht="14.5" x14ac:dyDescent="0.35">
      <c r="A9" s="14" t="s">
        <v>67</v>
      </c>
      <c r="B9" s="1"/>
      <c r="C9" s="2"/>
      <c r="D9" s="2"/>
      <c r="E9" s="2"/>
      <c r="F9" s="2"/>
    </row>
    <row r="10" spans="1:6" s="3" customFormat="1" ht="14.5" x14ac:dyDescent="0.35">
      <c r="A10" s="136" t="s">
        <v>177</v>
      </c>
      <c r="B10" s="1"/>
      <c r="C10" s="2"/>
      <c r="D10" s="2"/>
      <c r="E10" s="2"/>
      <c r="F10" s="2"/>
    </row>
    <row r="11" spans="1:6" s="3" customFormat="1" ht="14.5" x14ac:dyDescent="0.35">
      <c r="A11" s="15"/>
      <c r="B11" s="16"/>
      <c r="C11" s="16"/>
      <c r="D11" s="16"/>
      <c r="E11" s="16"/>
      <c r="F11" s="16"/>
    </row>
    <row r="12" spans="1:6" s="3" customFormat="1" x14ac:dyDescent="0.35">
      <c r="B12" s="149" t="s">
        <v>117</v>
      </c>
      <c r="C12" s="148"/>
      <c r="D12" s="16"/>
      <c r="E12" s="16"/>
      <c r="F12" s="16"/>
    </row>
    <row r="13" spans="1:6" s="3" customFormat="1" ht="89.15" customHeight="1" x14ac:dyDescent="0.35">
      <c r="A13" s="261" t="s">
        <v>1</v>
      </c>
      <c r="B13" s="261"/>
      <c r="C13" s="261"/>
      <c r="D13" s="261"/>
      <c r="E13" s="261"/>
      <c r="F13" s="261"/>
    </row>
    <row r="14" spans="1:6" s="26" customFormat="1" ht="25" x14ac:dyDescent="0.35">
      <c r="A14" s="161" t="s">
        <v>169</v>
      </c>
      <c r="B14" s="162" t="s">
        <v>168</v>
      </c>
      <c r="C14" s="27"/>
      <c r="D14" s="27"/>
      <c r="E14" s="27"/>
      <c r="F14" s="28"/>
    </row>
    <row r="15" spans="1:6" s="3" customFormat="1" ht="28" customHeight="1" x14ac:dyDescent="0.35">
      <c r="A15" s="6" t="s">
        <v>9</v>
      </c>
      <c r="B15" s="6"/>
      <c r="C15" s="6"/>
      <c r="D15" s="6"/>
      <c r="E15" s="6"/>
      <c r="F15" s="6"/>
    </row>
    <row r="17" spans="1:39" ht="17.25" customHeight="1" x14ac:dyDescent="0.35">
      <c r="A17" s="24" t="s">
        <v>108</v>
      </c>
      <c r="B17" s="22"/>
      <c r="C17" s="22"/>
      <c r="D17" s="22"/>
      <c r="E17" s="22"/>
      <c r="F17" s="22"/>
    </row>
    <row r="18" spans="1:39" ht="7.5" customHeight="1" x14ac:dyDescent="0.35"/>
    <row r="19" spans="1:39" x14ac:dyDescent="0.35">
      <c r="A19" s="17" t="s">
        <v>11</v>
      </c>
      <c r="B19" s="269"/>
      <c r="C19" s="269"/>
      <c r="D19" s="269"/>
      <c r="E19" s="269"/>
    </row>
    <row r="20" spans="1:39" x14ac:dyDescent="0.35">
      <c r="A20" s="17" t="s">
        <v>13</v>
      </c>
      <c r="B20" s="18"/>
    </row>
    <row r="21" spans="1:39" x14ac:dyDescent="0.35">
      <c r="A21" s="17" t="s">
        <v>12</v>
      </c>
      <c r="B21" s="269"/>
      <c r="C21" s="269"/>
      <c r="D21" s="269"/>
      <c r="E21" s="269"/>
    </row>
    <row r="22" spans="1:39" x14ac:dyDescent="0.35">
      <c r="A22" s="17" t="s">
        <v>18</v>
      </c>
      <c r="B22" s="77"/>
    </row>
    <row r="23" spans="1:39" x14ac:dyDescent="0.35">
      <c r="B23" s="7"/>
    </row>
    <row r="24" spans="1:39" s="23" customFormat="1" ht="17.25" customHeight="1" x14ac:dyDescent="0.35">
      <c r="A24" s="24" t="s">
        <v>10</v>
      </c>
      <c r="B24" s="22"/>
      <c r="C24" s="22"/>
      <c r="D24" s="22"/>
      <c r="E24" s="22"/>
      <c r="F24" s="22"/>
    </row>
    <row r="25" spans="1:39" ht="7.5" customHeight="1" x14ac:dyDescent="0.35"/>
    <row r="26" spans="1:39" x14ac:dyDescent="0.35">
      <c r="A26" s="17" t="s">
        <v>170</v>
      </c>
      <c r="B26" s="262">
        <f>'Partenaire 1-coordinateur'!B26</f>
        <v>0</v>
      </c>
      <c r="C26" s="262"/>
      <c r="D26" s="262"/>
      <c r="E26" s="262"/>
    </row>
    <row r="27" spans="1:39" x14ac:dyDescent="0.35">
      <c r="A27" s="17" t="s">
        <v>109</v>
      </c>
      <c r="B27" s="19"/>
    </row>
    <row r="28" spans="1:39" x14ac:dyDescent="0.35">
      <c r="A28" s="17" t="s">
        <v>14</v>
      </c>
      <c r="B28" s="19">
        <f>'Partenaire 1-coordinateur'!B28</f>
        <v>1</v>
      </c>
    </row>
    <row r="29" spans="1:39" ht="7.5" customHeight="1" x14ac:dyDescent="0.35"/>
    <row r="30" spans="1:39" x14ac:dyDescent="0.35">
      <c r="A30" s="20" t="s">
        <v>15</v>
      </c>
      <c r="B30" s="21" t="s">
        <v>16</v>
      </c>
      <c r="C30" s="271" t="s">
        <v>17</v>
      </c>
      <c r="D30" s="272"/>
      <c r="E30" s="272"/>
      <c r="F30" s="273"/>
    </row>
    <row r="31" spans="1:39" s="8" customFormat="1" x14ac:dyDescent="0.35">
      <c r="A31" s="9" t="str">
        <f>IF($B$28&lt;G31,"","Lot "&amp;G31)</f>
        <v>Lot 1</v>
      </c>
      <c r="B31" s="11">
        <f>'Partenaire 1-coordinateur'!B31</f>
        <v>0</v>
      </c>
      <c r="C31" s="266">
        <f>'Partenaire 1-coordinateur'!C31</f>
        <v>0</v>
      </c>
      <c r="D31" s="267"/>
      <c r="E31" s="267"/>
      <c r="F31" s="268"/>
      <c r="G31" s="10">
        <v>1</v>
      </c>
      <c r="K31" s="10">
        <v>1</v>
      </c>
      <c r="O31" s="10">
        <v>1</v>
      </c>
      <c r="S31" s="10">
        <v>1</v>
      </c>
      <c r="W31" s="10">
        <v>1</v>
      </c>
      <c r="AA31" s="10">
        <v>1</v>
      </c>
      <c r="AE31" s="10">
        <v>1</v>
      </c>
      <c r="AI31" s="10">
        <v>1</v>
      </c>
      <c r="AM31" s="10">
        <v>1</v>
      </c>
    </row>
    <row r="32" spans="1:39" s="8" customFormat="1" x14ac:dyDescent="0.35">
      <c r="A32" s="9" t="str">
        <f t="shared" ref="A32:A40" si="0">IF($B$28&lt;G32,"","Lot "&amp;G32)</f>
        <v/>
      </c>
      <c r="B32" s="11">
        <f>'Partenaire 1-coordinateur'!B32</f>
        <v>0</v>
      </c>
      <c r="C32" s="266">
        <f>'Partenaire 1-coordinateur'!C32</f>
        <v>0</v>
      </c>
      <c r="D32" s="267"/>
      <c r="E32" s="267"/>
      <c r="F32" s="268"/>
      <c r="G32" s="10">
        <v>2</v>
      </c>
      <c r="K32" s="10">
        <v>2</v>
      </c>
      <c r="O32" s="10">
        <v>2</v>
      </c>
      <c r="S32" s="10">
        <v>2</v>
      </c>
      <c r="W32" s="10">
        <v>2</v>
      </c>
      <c r="AA32" s="10">
        <v>2</v>
      </c>
      <c r="AE32" s="10">
        <v>2</v>
      </c>
      <c r="AI32" s="10">
        <v>2</v>
      </c>
      <c r="AM32" s="10">
        <v>2</v>
      </c>
    </row>
    <row r="33" spans="1:44" s="8" customFormat="1" x14ac:dyDescent="0.35">
      <c r="A33" s="9" t="str">
        <f t="shared" si="0"/>
        <v/>
      </c>
      <c r="B33" s="11">
        <f>'Partenaire 1-coordinateur'!B33</f>
        <v>0</v>
      </c>
      <c r="C33" s="266">
        <f>'Partenaire 1-coordinateur'!C33</f>
        <v>0</v>
      </c>
      <c r="D33" s="267"/>
      <c r="E33" s="267"/>
      <c r="F33" s="268"/>
      <c r="G33" s="10">
        <v>3</v>
      </c>
      <c r="K33" s="10">
        <v>3</v>
      </c>
      <c r="O33" s="10">
        <v>3</v>
      </c>
      <c r="S33" s="10">
        <v>3</v>
      </c>
      <c r="W33" s="10">
        <v>3</v>
      </c>
      <c r="AA33" s="10">
        <v>3</v>
      </c>
      <c r="AE33" s="10">
        <v>3</v>
      </c>
      <c r="AI33" s="10">
        <v>3</v>
      </c>
      <c r="AM33" s="10">
        <v>3</v>
      </c>
    </row>
    <row r="34" spans="1:44" s="8" customFormat="1" x14ac:dyDescent="0.35">
      <c r="A34" s="9" t="str">
        <f t="shared" si="0"/>
        <v/>
      </c>
      <c r="B34" s="11">
        <f>'Partenaire 1-coordinateur'!B34</f>
        <v>0</v>
      </c>
      <c r="C34" s="266">
        <f>'Partenaire 1-coordinateur'!C34</f>
        <v>0</v>
      </c>
      <c r="D34" s="267"/>
      <c r="E34" s="267"/>
      <c r="F34" s="268"/>
      <c r="G34" s="10">
        <v>4</v>
      </c>
      <c r="K34" s="10">
        <v>4</v>
      </c>
      <c r="O34" s="10">
        <v>4</v>
      </c>
      <c r="S34" s="10">
        <v>4</v>
      </c>
      <c r="W34" s="10">
        <v>4</v>
      </c>
      <c r="AA34" s="10">
        <v>4</v>
      </c>
      <c r="AE34" s="10">
        <v>4</v>
      </c>
      <c r="AI34" s="10">
        <v>4</v>
      </c>
      <c r="AM34" s="10">
        <v>4</v>
      </c>
    </row>
    <row r="35" spans="1:44" s="8" customFormat="1" x14ac:dyDescent="0.35">
      <c r="A35" s="9" t="str">
        <f t="shared" si="0"/>
        <v/>
      </c>
      <c r="B35" s="11">
        <f>'Partenaire 1-coordinateur'!B35</f>
        <v>0</v>
      </c>
      <c r="C35" s="266">
        <f>'Partenaire 1-coordinateur'!C35</f>
        <v>0</v>
      </c>
      <c r="D35" s="267"/>
      <c r="E35" s="267"/>
      <c r="F35" s="268"/>
      <c r="G35" s="10">
        <v>5</v>
      </c>
      <c r="K35" s="10">
        <v>5</v>
      </c>
      <c r="O35" s="10">
        <v>5</v>
      </c>
      <c r="S35" s="10">
        <v>5</v>
      </c>
      <c r="W35" s="10">
        <v>5</v>
      </c>
      <c r="AA35" s="10">
        <v>5</v>
      </c>
      <c r="AE35" s="10">
        <v>5</v>
      </c>
      <c r="AI35" s="10">
        <v>5</v>
      </c>
      <c r="AM35" s="10">
        <v>5</v>
      </c>
    </row>
    <row r="36" spans="1:44" s="8" customFormat="1" x14ac:dyDescent="0.35">
      <c r="A36" s="9" t="str">
        <f t="shared" si="0"/>
        <v/>
      </c>
      <c r="B36" s="11">
        <f>'Partenaire 1-coordinateur'!B36</f>
        <v>0</v>
      </c>
      <c r="C36" s="266">
        <f>'Partenaire 1-coordinateur'!C36</f>
        <v>0</v>
      </c>
      <c r="D36" s="267"/>
      <c r="E36" s="267"/>
      <c r="F36" s="268"/>
      <c r="G36" s="10">
        <v>6</v>
      </c>
      <c r="K36" s="10">
        <v>6</v>
      </c>
      <c r="O36" s="10">
        <v>6</v>
      </c>
      <c r="S36" s="10">
        <v>6</v>
      </c>
      <c r="W36" s="10">
        <v>6</v>
      </c>
      <c r="AA36" s="10">
        <v>6</v>
      </c>
      <c r="AE36" s="10">
        <v>6</v>
      </c>
      <c r="AI36" s="10">
        <v>6</v>
      </c>
      <c r="AM36" s="10">
        <v>6</v>
      </c>
    </row>
    <row r="37" spans="1:44" s="8" customFormat="1" x14ac:dyDescent="0.35">
      <c r="A37" s="9" t="str">
        <f t="shared" si="0"/>
        <v/>
      </c>
      <c r="B37" s="11">
        <f>'Partenaire 1-coordinateur'!B37</f>
        <v>0</v>
      </c>
      <c r="C37" s="266">
        <f>'Partenaire 1-coordinateur'!C37</f>
        <v>0</v>
      </c>
      <c r="D37" s="267"/>
      <c r="E37" s="267"/>
      <c r="F37" s="268"/>
      <c r="G37" s="10">
        <v>7</v>
      </c>
      <c r="K37" s="10">
        <v>7</v>
      </c>
      <c r="O37" s="10">
        <v>7</v>
      </c>
      <c r="S37" s="10">
        <v>7</v>
      </c>
      <c r="W37" s="10">
        <v>7</v>
      </c>
      <c r="AA37" s="10">
        <v>7</v>
      </c>
      <c r="AE37" s="10">
        <v>7</v>
      </c>
      <c r="AI37" s="10">
        <v>7</v>
      </c>
      <c r="AM37" s="10">
        <v>7</v>
      </c>
    </row>
    <row r="38" spans="1:44" s="8" customFormat="1" x14ac:dyDescent="0.35">
      <c r="A38" s="9" t="str">
        <f t="shared" si="0"/>
        <v/>
      </c>
      <c r="B38" s="11">
        <f>'Partenaire 1-coordinateur'!B38</f>
        <v>0</v>
      </c>
      <c r="C38" s="266">
        <f>'Partenaire 1-coordinateur'!C38</f>
        <v>0</v>
      </c>
      <c r="D38" s="267"/>
      <c r="E38" s="267"/>
      <c r="F38" s="268"/>
      <c r="G38" s="10">
        <v>8</v>
      </c>
      <c r="K38" s="10">
        <v>8</v>
      </c>
      <c r="O38" s="10">
        <v>8</v>
      </c>
      <c r="S38" s="10">
        <v>8</v>
      </c>
      <c r="W38" s="10">
        <v>8</v>
      </c>
      <c r="AA38" s="10">
        <v>8</v>
      </c>
      <c r="AE38" s="10">
        <v>8</v>
      </c>
      <c r="AI38" s="10">
        <v>8</v>
      </c>
      <c r="AM38" s="10">
        <v>8</v>
      </c>
    </row>
    <row r="39" spans="1:44" s="8" customFormat="1" x14ac:dyDescent="0.35">
      <c r="A39" s="9" t="str">
        <f t="shared" si="0"/>
        <v/>
      </c>
      <c r="B39" s="11">
        <f>'Partenaire 1-coordinateur'!B39</f>
        <v>0</v>
      </c>
      <c r="C39" s="266">
        <f>'Partenaire 1-coordinateur'!C39</f>
        <v>0</v>
      </c>
      <c r="D39" s="267"/>
      <c r="E39" s="267"/>
      <c r="F39" s="268"/>
      <c r="G39" s="10">
        <v>9</v>
      </c>
      <c r="K39" s="10">
        <v>9</v>
      </c>
      <c r="O39" s="10">
        <v>9</v>
      </c>
      <c r="S39" s="10">
        <v>9</v>
      </c>
      <c r="W39" s="10">
        <v>9</v>
      </c>
      <c r="AA39" s="10">
        <v>9</v>
      </c>
      <c r="AE39" s="10">
        <v>9</v>
      </c>
      <c r="AI39" s="10">
        <v>9</v>
      </c>
      <c r="AM39" s="10">
        <v>9</v>
      </c>
    </row>
    <row r="40" spans="1:44" s="8" customFormat="1" x14ac:dyDescent="0.35">
      <c r="A40" s="9" t="str">
        <f t="shared" si="0"/>
        <v/>
      </c>
      <c r="B40" s="11">
        <f>'Partenaire 1-coordinateur'!B40</f>
        <v>0</v>
      </c>
      <c r="C40" s="266">
        <f>'Partenaire 1-coordinateur'!C40</f>
        <v>0</v>
      </c>
      <c r="D40" s="267"/>
      <c r="E40" s="267"/>
      <c r="F40" s="268"/>
      <c r="G40" s="10">
        <v>10</v>
      </c>
      <c r="K40" s="10">
        <v>10</v>
      </c>
      <c r="O40" s="10">
        <v>10</v>
      </c>
      <c r="S40" s="10">
        <v>10</v>
      </c>
      <c r="W40" s="10">
        <v>10</v>
      </c>
      <c r="AA40" s="10">
        <v>10</v>
      </c>
      <c r="AE40" s="10">
        <v>10</v>
      </c>
      <c r="AI40" s="10">
        <v>10</v>
      </c>
      <c r="AM40" s="10">
        <v>10</v>
      </c>
    </row>
    <row r="41" spans="1:44" s="26" customFormat="1" ht="25" x14ac:dyDescent="0.35">
      <c r="A41" s="25"/>
      <c r="C41" s="27"/>
      <c r="D41" s="27"/>
      <c r="E41" s="27"/>
      <c r="F41" s="28"/>
    </row>
    <row r="42" spans="1:44" s="3" customFormat="1" ht="28" customHeight="1" x14ac:dyDescent="0.35">
      <c r="A42" s="6" t="s">
        <v>21</v>
      </c>
      <c r="B42" s="6"/>
      <c r="C42" s="6"/>
      <c r="D42" s="6"/>
      <c r="E42" s="6"/>
      <c r="F42" s="6"/>
    </row>
    <row r="43" spans="1:44" ht="7.5" customHeight="1" x14ac:dyDescent="0.3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4.5" x14ac:dyDescent="0.35">
      <c r="A44" s="274" t="s">
        <v>106</v>
      </c>
      <c r="B44" s="275"/>
      <c r="C44" s="306" t="s">
        <v>3</v>
      </c>
      <c r="D44" s="307"/>
      <c r="E44" s="274" t="str">
        <f>$A$31</f>
        <v>Lot 1</v>
      </c>
      <c r="F44" s="276"/>
      <c r="G44" s="276"/>
      <c r="H44" s="275"/>
      <c r="I44" s="274" t="str">
        <f>$A$32</f>
        <v/>
      </c>
      <c r="J44" s="276"/>
      <c r="K44" s="276"/>
      <c r="L44" s="275"/>
      <c r="M44" s="274" t="str">
        <f>$A$33</f>
        <v/>
      </c>
      <c r="N44" s="276"/>
      <c r="O44" s="276"/>
      <c r="P44" s="275"/>
      <c r="Q44" s="274" t="str">
        <f>$A$34</f>
        <v/>
      </c>
      <c r="R44" s="276"/>
      <c r="S44" s="276"/>
      <c r="T44" s="275"/>
      <c r="U44" s="274" t="str">
        <f>$A$35</f>
        <v/>
      </c>
      <c r="V44" s="276"/>
      <c r="W44" s="276"/>
      <c r="X44" s="275"/>
      <c r="Y44" s="274" t="str">
        <f>$A$36</f>
        <v/>
      </c>
      <c r="Z44" s="276"/>
      <c r="AA44" s="276"/>
      <c r="AB44" s="275"/>
      <c r="AC44" s="274" t="str">
        <f>$A$37</f>
        <v/>
      </c>
      <c r="AD44" s="276"/>
      <c r="AE44" s="276"/>
      <c r="AF44" s="275"/>
      <c r="AG44" s="274" t="str">
        <f>$A$38</f>
        <v/>
      </c>
      <c r="AH44" s="276"/>
      <c r="AI44" s="276"/>
      <c r="AJ44" s="275"/>
      <c r="AK44" s="274" t="str">
        <f>$A$39</f>
        <v/>
      </c>
      <c r="AL44" s="276"/>
      <c r="AM44" s="276"/>
      <c r="AN44" s="275"/>
      <c r="AO44" s="274" t="str">
        <f>$A$40</f>
        <v/>
      </c>
      <c r="AP44" s="276"/>
      <c r="AQ44" s="276"/>
      <c r="AR44" s="275"/>
    </row>
    <row r="45" spans="1:44" s="8" customFormat="1" ht="28" x14ac:dyDescent="0.35">
      <c r="A45" s="36" t="s">
        <v>26</v>
      </c>
      <c r="B45" s="38" t="s">
        <v>105</v>
      </c>
      <c r="C45" s="182" t="s">
        <v>25</v>
      </c>
      <c r="D45" s="183" t="s">
        <v>27</v>
      </c>
      <c r="E45" s="173" t="s">
        <v>30</v>
      </c>
      <c r="F45" s="37" t="str">
        <f>IF(E45="Nombre de jours","€ / jour",IF(E45="Nombre de mois","€ / mois","€ / ETPT"))</f>
        <v>€ / mois</v>
      </c>
      <c r="G45" s="37" t="s">
        <v>25</v>
      </c>
      <c r="H45" s="38" t="s">
        <v>27</v>
      </c>
      <c r="I45" s="173" t="s">
        <v>30</v>
      </c>
      <c r="J45" s="37" t="str">
        <f>IF(I45="Nombre de jours","€ / jour",IF(I45="Nombre de mois","€ / mois","€ / ETPT"))</f>
        <v>€ / mois</v>
      </c>
      <c r="K45" s="37" t="s">
        <v>25</v>
      </c>
      <c r="L45" s="38" t="s">
        <v>27</v>
      </c>
      <c r="M45" s="173" t="s">
        <v>30</v>
      </c>
      <c r="N45" s="37" t="str">
        <f>IF(M45="Nombre de jours","€ / jour",IF(M45="Nombre de mois","€ / mois","€ / ETPT"))</f>
        <v>€ / mois</v>
      </c>
      <c r="O45" s="37" t="s">
        <v>25</v>
      </c>
      <c r="P45" s="38" t="s">
        <v>27</v>
      </c>
      <c r="Q45" s="173" t="s">
        <v>30</v>
      </c>
      <c r="R45" s="37" t="str">
        <f>IF(Q45="Nombre de jours","€ / jour",IF(Q45="Nombre de mois","€ / mois","€ / ETPT"))</f>
        <v>€ / mois</v>
      </c>
      <c r="S45" s="37" t="s">
        <v>25</v>
      </c>
      <c r="T45" s="38" t="s">
        <v>27</v>
      </c>
      <c r="U45" s="173" t="s">
        <v>30</v>
      </c>
      <c r="V45" s="37" t="str">
        <f>IF(U45="Nombre de jours","€ / jour",IF(U45="Nombre de mois","€ / mois","€ / ETPT"))</f>
        <v>€ / mois</v>
      </c>
      <c r="W45" s="37" t="s">
        <v>25</v>
      </c>
      <c r="X45" s="38" t="s">
        <v>27</v>
      </c>
      <c r="Y45" s="173" t="s">
        <v>30</v>
      </c>
      <c r="Z45" s="37" t="str">
        <f>IF(Y45="Nombre de jours","€ / jour",IF(Y45="Nombre de mois","€ / mois","€ / ETPT"))</f>
        <v>€ / mois</v>
      </c>
      <c r="AA45" s="37" t="s">
        <v>25</v>
      </c>
      <c r="AB45" s="38" t="s">
        <v>27</v>
      </c>
      <c r="AC45" s="173" t="s">
        <v>30</v>
      </c>
      <c r="AD45" s="37" t="str">
        <f>IF(AC45="Nombre de jours","€ / jour",IF(AC45="Nombre de mois","€ / mois","€ / ETPT"))</f>
        <v>€ / mois</v>
      </c>
      <c r="AE45" s="37" t="s">
        <v>25</v>
      </c>
      <c r="AF45" s="38" t="s">
        <v>27</v>
      </c>
      <c r="AG45" s="173" t="s">
        <v>30</v>
      </c>
      <c r="AH45" s="37" t="str">
        <f>IF(AG45="Nombre de jours","€ / jour",IF(AG45="Nombre de mois","€ / mois","€ / ETPT"))</f>
        <v>€ / mois</v>
      </c>
      <c r="AI45" s="37" t="s">
        <v>25</v>
      </c>
      <c r="AJ45" s="38" t="s">
        <v>27</v>
      </c>
      <c r="AK45" s="173" t="s">
        <v>30</v>
      </c>
      <c r="AL45" s="37" t="str">
        <f>IF(AK45="Nombre de jours","€ / jour",IF(AK45="Nombre de mois","€ / mois","€ / ETPT"))</f>
        <v>€ / mois</v>
      </c>
      <c r="AM45" s="37" t="s">
        <v>25</v>
      </c>
      <c r="AN45" s="38" t="s">
        <v>27</v>
      </c>
      <c r="AO45" s="173" t="s">
        <v>30</v>
      </c>
      <c r="AP45" s="37" t="str">
        <f>IF(AO45="Nombre de jours","€ / jour",IF(AO45="Nombre de mois","€ / mois","€ / ETPT"))</f>
        <v>€ / mois</v>
      </c>
      <c r="AQ45" s="37" t="s">
        <v>25</v>
      </c>
      <c r="AR45" s="38" t="s">
        <v>27</v>
      </c>
    </row>
    <row r="46" spans="1:44" s="8" customFormat="1" x14ac:dyDescent="0.35">
      <c r="A46" s="45" t="s">
        <v>28</v>
      </c>
      <c r="B46" s="46" t="s">
        <v>24</v>
      </c>
      <c r="C46" s="175">
        <f t="shared" ref="C46:C57" si="1">IF($B$28&gt;=1,G46,0)+IF($B$28&gt;=2,K46,0)+IF($B$28&gt;=3,O46,0)+IF($B$28&gt;=4,S46,0)+IF($B$28&gt;=5,W46,0)+IF($B$28&gt;=6,AA46,0)+IF($B$28&gt;=7,AE46,0)+IF($B$28&gt;=8,AI46,0)+IF($B$28&gt;=9,AM46,0)+IF($B$28&gt;=10,AQ46)</f>
        <v>0</v>
      </c>
      <c r="D46" s="174">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35">
      <c r="A47" s="55" t="s">
        <v>22</v>
      </c>
      <c r="B47" s="56" t="s">
        <v>24</v>
      </c>
      <c r="C47" s="176">
        <f t="shared" si="1"/>
        <v>0</v>
      </c>
      <c r="D47" s="177">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35">
      <c r="A48" s="55" t="s">
        <v>2</v>
      </c>
      <c r="B48" s="56" t="s">
        <v>24</v>
      </c>
      <c r="C48" s="176">
        <f t="shared" si="1"/>
        <v>0</v>
      </c>
      <c r="D48" s="177">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35">
      <c r="A49" s="55" t="s">
        <v>31</v>
      </c>
      <c r="B49" s="56" t="s">
        <v>24</v>
      </c>
      <c r="C49" s="176">
        <f t="shared" si="1"/>
        <v>0</v>
      </c>
      <c r="D49" s="177">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35">
      <c r="A50" s="55" t="s">
        <v>31</v>
      </c>
      <c r="B50" s="56" t="s">
        <v>24</v>
      </c>
      <c r="C50" s="176">
        <f t="shared" si="1"/>
        <v>0</v>
      </c>
      <c r="D50" s="177">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35">
      <c r="A51" s="55" t="s">
        <v>31</v>
      </c>
      <c r="B51" s="56" t="s">
        <v>24</v>
      </c>
      <c r="C51" s="176">
        <f t="shared" si="1"/>
        <v>0</v>
      </c>
      <c r="D51" s="177">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35">
      <c r="A52" s="55" t="s">
        <v>31</v>
      </c>
      <c r="B52" s="56" t="s">
        <v>24</v>
      </c>
      <c r="C52" s="176">
        <f t="shared" si="1"/>
        <v>0</v>
      </c>
      <c r="D52" s="177">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35">
      <c r="A53" s="55" t="s">
        <v>31</v>
      </c>
      <c r="B53" s="56" t="s">
        <v>24</v>
      </c>
      <c r="C53" s="176">
        <f t="shared" si="1"/>
        <v>0</v>
      </c>
      <c r="D53" s="177">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35">
      <c r="A54" s="55" t="s">
        <v>31</v>
      </c>
      <c r="B54" s="56" t="s">
        <v>24</v>
      </c>
      <c r="C54" s="176">
        <f t="shared" si="1"/>
        <v>0</v>
      </c>
      <c r="D54" s="177">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35">
      <c r="A55" s="55" t="s">
        <v>31</v>
      </c>
      <c r="B55" s="56" t="s">
        <v>24</v>
      </c>
      <c r="C55" s="176">
        <f t="shared" si="1"/>
        <v>0</v>
      </c>
      <c r="D55" s="177">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ht="14.5" x14ac:dyDescent="0.35">
      <c r="A56" s="67" t="s">
        <v>29</v>
      </c>
      <c r="B56" s="68"/>
      <c r="C56" s="178">
        <f t="shared" si="1"/>
        <v>0</v>
      </c>
      <c r="D56" s="179">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x14ac:dyDescent="0.35">
      <c r="A57" s="39" t="s">
        <v>107</v>
      </c>
      <c r="B57" s="40"/>
      <c r="C57" s="184">
        <f t="shared" si="1"/>
        <v>0</v>
      </c>
      <c r="D57" s="185">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x14ac:dyDescent="0.35">
      <c r="A59" s="274" t="s">
        <v>33</v>
      </c>
      <c r="B59" s="275"/>
      <c r="C59" s="306" t="s">
        <v>3</v>
      </c>
      <c r="D59" s="307"/>
      <c r="E59" s="274" t="str">
        <f>$A$31</f>
        <v>Lot 1</v>
      </c>
      <c r="F59" s="276"/>
      <c r="G59" s="276"/>
      <c r="H59" s="275"/>
      <c r="I59" s="274" t="str">
        <f>$A$32</f>
        <v/>
      </c>
      <c r="J59" s="276"/>
      <c r="K59" s="276"/>
      <c r="L59" s="275"/>
      <c r="M59" s="274" t="str">
        <f>$A$33</f>
        <v/>
      </c>
      <c r="N59" s="276"/>
      <c r="O59" s="276"/>
      <c r="P59" s="275"/>
      <c r="Q59" s="274" t="str">
        <f>$A$34</f>
        <v/>
      </c>
      <c r="R59" s="276"/>
      <c r="S59" s="276"/>
      <c r="T59" s="275"/>
      <c r="U59" s="274" t="str">
        <f>$A$35</f>
        <v/>
      </c>
      <c r="V59" s="276"/>
      <c r="W59" s="276"/>
      <c r="X59" s="275"/>
      <c r="Y59" s="274" t="str">
        <f>$A$36</f>
        <v/>
      </c>
      <c r="Z59" s="276"/>
      <c r="AA59" s="276"/>
      <c r="AB59" s="275"/>
      <c r="AC59" s="274" t="str">
        <f>$A$37</f>
        <v/>
      </c>
      <c r="AD59" s="276"/>
      <c r="AE59" s="276"/>
      <c r="AF59" s="275"/>
      <c r="AG59" s="274" t="str">
        <f>$A$38</f>
        <v/>
      </c>
      <c r="AH59" s="276"/>
      <c r="AI59" s="276"/>
      <c r="AJ59" s="275"/>
      <c r="AK59" s="274" t="str">
        <f>$A$39</f>
        <v/>
      </c>
      <c r="AL59" s="276"/>
      <c r="AM59" s="276"/>
      <c r="AN59" s="275"/>
      <c r="AO59" s="274" t="str">
        <f>$A$40</f>
        <v/>
      </c>
      <c r="AP59" s="276"/>
      <c r="AQ59" s="276"/>
      <c r="AR59" s="275"/>
    </row>
    <row r="60" spans="1:44" s="8" customFormat="1" ht="28" x14ac:dyDescent="0.35">
      <c r="A60" s="36" t="s">
        <v>26</v>
      </c>
      <c r="B60" s="38" t="s">
        <v>105</v>
      </c>
      <c r="C60" s="182" t="s">
        <v>34</v>
      </c>
      <c r="D60" s="183" t="s">
        <v>35</v>
      </c>
      <c r="E60" s="41"/>
      <c r="F60" s="42"/>
      <c r="G60" s="37" t="str">
        <f>IF($B$28&lt;E$43,"","Dépenses prévisionnelles HTR")</f>
        <v>Dépenses prévisionnelles HTR</v>
      </c>
      <c r="H60" s="38" t="str">
        <f>IF($B$28&lt;F$43,"","Dépenses éligibles prévisionnelles HTR")</f>
        <v>Dépenses éligibles prévisionnelles HTR</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35">
      <c r="A61" s="45" t="s">
        <v>36</v>
      </c>
      <c r="B61" s="46" t="s">
        <v>32</v>
      </c>
      <c r="C61" s="175">
        <f t="shared" ref="C61:C72" si="23">IF($B$28&gt;=1,G61,0)+IF($B$28&gt;=2,K61,0)+IF($B$28&gt;=3,O61,0)+IF($B$28&gt;=4,S61,0)+IF($B$28&gt;=5,W61,0)+IF($B$28&gt;=6,AA61,0)+IF($B$28&gt;=7,AE61,0)+IF($B$28&gt;=8,AI61,0)+IF($B$28&gt;=9,AM61,0)+IF($B$28&gt;=10,AQ61)</f>
        <v>0</v>
      </c>
      <c r="D61" s="174">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35">
      <c r="A62" s="55" t="s">
        <v>37</v>
      </c>
      <c r="B62" s="56" t="s">
        <v>32</v>
      </c>
      <c r="C62" s="176">
        <f t="shared" si="23"/>
        <v>0</v>
      </c>
      <c r="D62" s="177">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x14ac:dyDescent="0.35">
      <c r="A63" s="55" t="s">
        <v>41</v>
      </c>
      <c r="B63" s="56" t="s">
        <v>32</v>
      </c>
      <c r="C63" s="176">
        <f t="shared" si="23"/>
        <v>0</v>
      </c>
      <c r="D63" s="177">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 x14ac:dyDescent="0.35">
      <c r="A64" s="55" t="s">
        <v>42</v>
      </c>
      <c r="B64" s="56" t="s">
        <v>32</v>
      </c>
      <c r="C64" s="176">
        <f t="shared" si="23"/>
        <v>0</v>
      </c>
      <c r="D64" s="177">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 x14ac:dyDescent="0.35">
      <c r="A65" s="55" t="s">
        <v>43</v>
      </c>
      <c r="B65" s="56" t="s">
        <v>32</v>
      </c>
      <c r="C65" s="176">
        <f t="shared" si="23"/>
        <v>0</v>
      </c>
      <c r="D65" s="177">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35">
      <c r="A66" s="55" t="s">
        <v>38</v>
      </c>
      <c r="B66" s="56" t="s">
        <v>32</v>
      </c>
      <c r="C66" s="176">
        <f t="shared" si="23"/>
        <v>0</v>
      </c>
      <c r="D66" s="177">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35">
      <c r="A67" s="55" t="s">
        <v>39</v>
      </c>
      <c r="B67" s="56" t="s">
        <v>32</v>
      </c>
      <c r="C67" s="176">
        <f t="shared" si="23"/>
        <v>0</v>
      </c>
      <c r="D67" s="177">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35">
      <c r="A68" s="55" t="s">
        <v>40</v>
      </c>
      <c r="B68" s="56" t="s">
        <v>32</v>
      </c>
      <c r="C68" s="176">
        <f t="shared" si="23"/>
        <v>0</v>
      </c>
      <c r="D68" s="177">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35">
      <c r="A69" s="55" t="s">
        <v>31</v>
      </c>
      <c r="B69" s="56" t="s">
        <v>32</v>
      </c>
      <c r="C69" s="176">
        <f t="shared" si="23"/>
        <v>0</v>
      </c>
      <c r="D69" s="177">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35">
      <c r="A70" s="55" t="s">
        <v>31</v>
      </c>
      <c r="B70" s="56" t="s">
        <v>32</v>
      </c>
      <c r="C70" s="176">
        <f t="shared" si="23"/>
        <v>0</v>
      </c>
      <c r="D70" s="177">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ht="14.5" x14ac:dyDescent="0.35">
      <c r="A71" s="67" t="s">
        <v>29</v>
      </c>
      <c r="B71" s="68"/>
      <c r="C71" s="178">
        <f t="shared" si="23"/>
        <v>0</v>
      </c>
      <c r="D71" s="179">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x14ac:dyDescent="0.35">
      <c r="A72" s="39" t="s">
        <v>60</v>
      </c>
      <c r="B72" s="40"/>
      <c r="C72" s="184">
        <f t="shared" si="23"/>
        <v>0</v>
      </c>
      <c r="D72" s="185">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x14ac:dyDescent="0.35">
      <c r="A74" s="274" t="s">
        <v>48</v>
      </c>
      <c r="B74" s="275"/>
      <c r="C74" s="306" t="s">
        <v>3</v>
      </c>
      <c r="D74" s="307"/>
      <c r="E74" s="274" t="str">
        <f>$A$31</f>
        <v>Lot 1</v>
      </c>
      <c r="F74" s="276"/>
      <c r="G74" s="276"/>
      <c r="H74" s="275"/>
      <c r="I74" s="274" t="str">
        <f>$A$32</f>
        <v/>
      </c>
      <c r="J74" s="276"/>
      <c r="K74" s="276"/>
      <c r="L74" s="275"/>
      <c r="M74" s="274" t="str">
        <f>$A$33</f>
        <v/>
      </c>
      <c r="N74" s="276"/>
      <c r="O74" s="276"/>
      <c r="P74" s="275"/>
      <c r="Q74" s="274" t="str">
        <f>$A$34</f>
        <v/>
      </c>
      <c r="R74" s="276"/>
      <c r="S74" s="276"/>
      <c r="T74" s="275"/>
      <c r="U74" s="274" t="str">
        <f>$A$35</f>
        <v/>
      </c>
      <c r="V74" s="276"/>
      <c r="W74" s="276"/>
      <c r="X74" s="275"/>
      <c r="Y74" s="274" t="str">
        <f>$A$36</f>
        <v/>
      </c>
      <c r="Z74" s="276"/>
      <c r="AA74" s="276"/>
      <c r="AB74" s="275"/>
      <c r="AC74" s="274" t="str">
        <f>$A$37</f>
        <v/>
      </c>
      <c r="AD74" s="276"/>
      <c r="AE74" s="276"/>
      <c r="AF74" s="275"/>
      <c r="AG74" s="274" t="str">
        <f>$A$38</f>
        <v/>
      </c>
      <c r="AH74" s="276"/>
      <c r="AI74" s="276"/>
      <c r="AJ74" s="275"/>
      <c r="AK74" s="274" t="str">
        <f>$A$39</f>
        <v/>
      </c>
      <c r="AL74" s="276"/>
      <c r="AM74" s="276"/>
      <c r="AN74" s="275"/>
      <c r="AO74" s="274" t="str">
        <f>$A$40</f>
        <v/>
      </c>
      <c r="AP74" s="276"/>
      <c r="AQ74" s="276"/>
      <c r="AR74" s="275"/>
    </row>
    <row r="75" spans="1:44" s="8" customFormat="1" ht="28" x14ac:dyDescent="0.35">
      <c r="A75" s="36" t="s">
        <v>26</v>
      </c>
      <c r="B75" s="38" t="s">
        <v>105</v>
      </c>
      <c r="C75" s="182" t="s">
        <v>34</v>
      </c>
      <c r="D75" s="183" t="s">
        <v>35</v>
      </c>
      <c r="E75" s="41"/>
      <c r="F75" s="42"/>
      <c r="G75" s="37" t="str">
        <f>IF($B$28&lt;E$43,"","Dépenses prévisionnelles HTR")</f>
        <v>Dépenses prévisionnelles HTR</v>
      </c>
      <c r="H75" s="38" t="str">
        <f>IF($B$28&lt;F$43,"","Dépenses éligibles prévisionnelles HTR")</f>
        <v>Dépenses éligibles prévisionnelles HTR</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35">
      <c r="A76" s="45" t="s">
        <v>53</v>
      </c>
      <c r="B76" s="46" t="s">
        <v>32</v>
      </c>
      <c r="C76" s="175">
        <f t="shared" ref="C76:C87" si="35">IF($B$28&gt;=1,G76,0)+IF($B$28&gt;=2,K76,0)+IF($B$28&gt;=3,O76,0)+IF($B$28&gt;=4,S76,0)+IF($B$28&gt;=5,W76,0)+IF($B$28&gt;=6,AA76,0)+IF($B$28&gt;=7,AE76,0)+IF($B$28&gt;=8,AI76,0)+IF($B$28&gt;=9,AM76,0)+IF($B$28&gt;=10,AQ76)</f>
        <v>0</v>
      </c>
      <c r="D76" s="174">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35">
      <c r="A77" s="55" t="s">
        <v>50</v>
      </c>
      <c r="B77" s="56" t="s">
        <v>32</v>
      </c>
      <c r="C77" s="176">
        <f t="shared" si="35"/>
        <v>0</v>
      </c>
      <c r="D77" s="177">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35">
      <c r="A78" s="55" t="s">
        <v>51</v>
      </c>
      <c r="B78" s="56" t="s">
        <v>32</v>
      </c>
      <c r="C78" s="176">
        <f t="shared" si="35"/>
        <v>0</v>
      </c>
      <c r="D78" s="177">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35">
      <c r="A79" s="55" t="s">
        <v>52</v>
      </c>
      <c r="B79" s="56" t="s">
        <v>32</v>
      </c>
      <c r="C79" s="176">
        <f t="shared" si="35"/>
        <v>0</v>
      </c>
      <c r="D79" s="177">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35">
      <c r="A80" s="55" t="s">
        <v>31</v>
      </c>
      <c r="B80" s="56" t="s">
        <v>32</v>
      </c>
      <c r="C80" s="176">
        <f t="shared" si="35"/>
        <v>0</v>
      </c>
      <c r="D80" s="177">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35">
      <c r="A81" s="55" t="s">
        <v>31</v>
      </c>
      <c r="B81" s="56" t="s">
        <v>32</v>
      </c>
      <c r="C81" s="176">
        <f t="shared" si="35"/>
        <v>0</v>
      </c>
      <c r="D81" s="177">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35">
      <c r="A82" s="55" t="s">
        <v>31</v>
      </c>
      <c r="B82" s="56" t="s">
        <v>32</v>
      </c>
      <c r="C82" s="176">
        <f t="shared" si="35"/>
        <v>0</v>
      </c>
      <c r="D82" s="177">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35">
      <c r="A83" s="55" t="s">
        <v>31</v>
      </c>
      <c r="B83" s="56" t="s">
        <v>32</v>
      </c>
      <c r="C83" s="176">
        <f t="shared" si="35"/>
        <v>0</v>
      </c>
      <c r="D83" s="177">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35">
      <c r="A84" s="55" t="s">
        <v>31</v>
      </c>
      <c r="B84" s="56" t="s">
        <v>32</v>
      </c>
      <c r="C84" s="176">
        <f t="shared" si="35"/>
        <v>0</v>
      </c>
      <c r="D84" s="177">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35">
      <c r="A85" s="55" t="s">
        <v>31</v>
      </c>
      <c r="B85" s="56" t="s">
        <v>32</v>
      </c>
      <c r="C85" s="176">
        <f t="shared" si="35"/>
        <v>0</v>
      </c>
      <c r="D85" s="177">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ht="14.5" x14ac:dyDescent="0.35">
      <c r="A86" s="67" t="s">
        <v>29</v>
      </c>
      <c r="B86" s="68"/>
      <c r="C86" s="178">
        <f t="shared" si="35"/>
        <v>0</v>
      </c>
      <c r="D86" s="179">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x14ac:dyDescent="0.35">
      <c r="A87" s="39" t="s">
        <v>59</v>
      </c>
      <c r="B87" s="40"/>
      <c r="C87" s="184">
        <f t="shared" si="35"/>
        <v>0</v>
      </c>
      <c r="D87" s="185">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x14ac:dyDescent="0.35">
      <c r="A89" s="279" t="s">
        <v>54</v>
      </c>
      <c r="B89" s="280"/>
      <c r="C89" s="306" t="s">
        <v>3</v>
      </c>
      <c r="D89" s="307"/>
      <c r="E89" s="274" t="str">
        <f>$A$31</f>
        <v>Lot 1</v>
      </c>
      <c r="F89" s="276"/>
      <c r="G89" s="276"/>
      <c r="H89" s="275"/>
      <c r="I89" s="274" t="str">
        <f>$A$32</f>
        <v/>
      </c>
      <c r="J89" s="276"/>
      <c r="K89" s="276"/>
      <c r="L89" s="275"/>
      <c r="M89" s="274" t="str">
        <f>$A$33</f>
        <v/>
      </c>
      <c r="N89" s="276"/>
      <c r="O89" s="276"/>
      <c r="P89" s="275"/>
      <c r="Q89" s="274" t="str">
        <f>$A$34</f>
        <v/>
      </c>
      <c r="R89" s="276"/>
      <c r="S89" s="276"/>
      <c r="T89" s="275"/>
      <c r="U89" s="274" t="str">
        <f>$A$35</f>
        <v/>
      </c>
      <c r="V89" s="276"/>
      <c r="W89" s="276"/>
      <c r="X89" s="275"/>
      <c r="Y89" s="274" t="str">
        <f>$A$36</f>
        <v/>
      </c>
      <c r="Z89" s="276"/>
      <c r="AA89" s="276"/>
      <c r="AB89" s="275"/>
      <c r="AC89" s="274" t="str">
        <f>$A$37</f>
        <v/>
      </c>
      <c r="AD89" s="276"/>
      <c r="AE89" s="276"/>
      <c r="AF89" s="275"/>
      <c r="AG89" s="274" t="str">
        <f>$A$38</f>
        <v/>
      </c>
      <c r="AH89" s="276"/>
      <c r="AI89" s="276"/>
      <c r="AJ89" s="275"/>
      <c r="AK89" s="274" t="str">
        <f>$A$39</f>
        <v/>
      </c>
      <c r="AL89" s="276"/>
      <c r="AM89" s="276"/>
      <c r="AN89" s="275"/>
      <c r="AO89" s="274" t="str">
        <f>$A$40</f>
        <v/>
      </c>
      <c r="AP89" s="276"/>
      <c r="AQ89" s="276"/>
      <c r="AR89" s="275"/>
    </row>
    <row r="90" spans="1:44" s="8" customFormat="1" ht="28" x14ac:dyDescent="0.35">
      <c r="A90" s="281"/>
      <c r="B90" s="282"/>
      <c r="C90" s="182" t="s">
        <v>34</v>
      </c>
      <c r="D90" s="183" t="s">
        <v>35</v>
      </c>
      <c r="E90" s="41"/>
      <c r="F90" s="42"/>
      <c r="G90" s="37" t="str">
        <f>IF($B$28&lt;E$43,"","Dépenses prévisionnelles HTR")</f>
        <v>Dépenses prévisionnelles HTR</v>
      </c>
      <c r="H90" s="38" t="str">
        <f>IF($B$28&lt;F$43,"","Dépenses éligibles prévisionnelles HTR")</f>
        <v>Dépenses éligibles prévisionnelles HTR</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35">
      <c r="A91" s="277" t="s">
        <v>55</v>
      </c>
      <c r="B91" s="278"/>
      <c r="C91" s="175">
        <f>IF($B$28&gt;=1,G91,0)+IF($B$28&gt;=2,K91,0)+IF($B$28&gt;=3,O91,0)+IF($B$28&gt;=4,S91,0)+IF($B$28&gt;=5,W91,0)+IF($B$28&gt;=6,AA91,0)+IF($B$28&gt;=7,AE91,0)+IF($B$28&gt;=8,AI91,0)+IF($B$28&gt;=9,AM91,0)+IF($B$28&gt;=10,AQ91)</f>
        <v>0</v>
      </c>
      <c r="D91" s="174">
        <f>IF($B$28&gt;=1,H91,0)+IF($B$28&gt;=2,L91,0)+IF($B$28&gt;=3,P91,0)+IF($B$28&gt;=4,T91,0)+IF($B$28&gt;=5,X91,0)+IF($B$28&gt;=6,AB91,0)+IF($B$28&gt;=7,AF91,0)+IF($B$28&gt;=8,AJ91,0)+IF($B$28&gt;=9,AN91,0)+IF($B$28&gt;=10,AR91)</f>
        <v>0</v>
      </c>
      <c r="E91" s="47"/>
      <c r="F91" s="48"/>
      <c r="G91" s="49"/>
      <c r="H91" s="174">
        <f>IF($A91="Charges connexes réelles (à justifier)",IF(G91="",0,G91),ROUND(MIN(IF(G91="",0,G91),IFERROR(20%*(G87+G72+G57),0)),2))</f>
        <v>0</v>
      </c>
      <c r="I91" s="47"/>
      <c r="J91" s="48"/>
      <c r="K91" s="49"/>
      <c r="L91" s="174">
        <f>IF($A91="Charges connexes réelles (à justifier)",IF(K91="",0,K91),ROUND(MIN(IF(K91="",0,K91),IFERROR(20%*(K87+K72+K57),0)),2))</f>
        <v>0</v>
      </c>
      <c r="M91" s="47"/>
      <c r="N91" s="48"/>
      <c r="O91" s="49"/>
      <c r="P91" s="174">
        <f>IF($A91="Charges connexes réelles (à justifier)",IF(O91="",0,O91),ROUND(MIN(IF(O91="",0,O91),IFERROR(20%*(O87+O72+O57),0)),2))</f>
        <v>0</v>
      </c>
      <c r="Q91" s="47"/>
      <c r="R91" s="48"/>
      <c r="S91" s="49"/>
      <c r="T91" s="174">
        <f>IF($A91="Charges connexes réelles (à justifier)",IF(S91="",0,S91),ROUND(MIN(IF(S91="",0,S91),IFERROR(20%*(S87+S72+S57),0)),2))</f>
        <v>0</v>
      </c>
      <c r="U91" s="47"/>
      <c r="V91" s="48"/>
      <c r="W91" s="49"/>
      <c r="X91" s="174">
        <f>IF($A91="Charges connexes réelles (à justifier)",IF(W91="",0,W91),ROUND(MIN(IF(W91="",0,W91),IFERROR(20%*(W87+W72+W57),0)),2))</f>
        <v>0</v>
      </c>
      <c r="Y91" s="47"/>
      <c r="Z91" s="48"/>
      <c r="AA91" s="49"/>
      <c r="AB91" s="174">
        <f>IF($A91="Charges connexes réelles (à justifier)",IF(AA91="",0,AA91),ROUND(MIN(IF(AA91="",0,AA91),IFERROR(20%*(AA87+AA72+AA57),0)),2))</f>
        <v>0</v>
      </c>
      <c r="AC91" s="47"/>
      <c r="AD91" s="48"/>
      <c r="AE91" s="49"/>
      <c r="AF91" s="174">
        <f>IF($A91="Charges connexes réelles (à justifier)",IF(AE91="",0,AE91),ROUND(MIN(IF(AE91="",0,AE91),IFERROR(20%*(AE87+AE72+AE57),0)),2))</f>
        <v>0</v>
      </c>
      <c r="AG91" s="47"/>
      <c r="AH91" s="48"/>
      <c r="AI91" s="49"/>
      <c r="AJ91" s="174">
        <f>IF($A91="Charges connexes réelles (à justifier)",IF(AI91="",0,AI91),ROUND(MIN(IF(AI91="",0,AI91),IFERROR(20%*(AI87+AI72+AI57),0)),2))</f>
        <v>0</v>
      </c>
      <c r="AK91" s="47"/>
      <c r="AL91" s="48"/>
      <c r="AM91" s="49"/>
      <c r="AN91" s="174">
        <f>IF($A91="Charges connexes réelles (à justifier)",IF(AM91="",0,AM91),ROUND(MIN(IF(AM91="",0,AM91),IFERROR(20%*(AM87+AM72+AM57),0)),2))</f>
        <v>0</v>
      </c>
      <c r="AO91" s="53"/>
      <c r="AP91" s="54"/>
      <c r="AQ91" s="49"/>
      <c r="AR91" s="174">
        <f>IF($A91="Charges connexes réelles (à justifier)",IF(AQ91="",0,AQ91),ROUND(MIN(IF(AQ91="",0,AQ91),IFERROR(20%*(AQ87+AQ72+AQ57),0)),2))</f>
        <v>0</v>
      </c>
    </row>
    <row r="92" spans="1:44" x14ac:dyDescent="0.35">
      <c r="A92" s="39" t="s">
        <v>57</v>
      </c>
      <c r="B92" s="40"/>
      <c r="C92" s="180">
        <f>IF($B$28&gt;=1,G92,0)+IF($B$28&gt;=2,K92,0)+IF($B$28&gt;=3,O92,0)+IF($B$28&gt;=4,S92,0)+IF($B$28&gt;=5,W92,0)+IF($B$28&gt;=6,AA92,0)+IF($B$28&gt;=7,AE92,0)+IF($B$28&gt;=8,AI92,0)+IF($B$28&gt;=9,AM92,0)+IF($B$28&gt;=10,AQ92)</f>
        <v>0</v>
      </c>
      <c r="D92" s="181">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x14ac:dyDescent="0.35">
      <c r="A94" s="285" t="s">
        <v>56</v>
      </c>
      <c r="B94" s="286"/>
      <c r="C94" s="306" t="s">
        <v>3</v>
      </c>
      <c r="D94" s="307"/>
      <c r="E94" s="289" t="str">
        <f>$A$31</f>
        <v>Lot 1</v>
      </c>
      <c r="F94" s="290"/>
      <c r="G94" s="290"/>
      <c r="H94" s="291"/>
      <c r="I94" s="289" t="str">
        <f>$A$32</f>
        <v/>
      </c>
      <c r="J94" s="290"/>
      <c r="K94" s="290"/>
      <c r="L94" s="291"/>
      <c r="M94" s="289" t="str">
        <f>$A$33</f>
        <v/>
      </c>
      <c r="N94" s="290"/>
      <c r="O94" s="290"/>
      <c r="P94" s="291"/>
      <c r="Q94" s="289" t="str">
        <f>$A$34</f>
        <v/>
      </c>
      <c r="R94" s="290"/>
      <c r="S94" s="290"/>
      <c r="T94" s="291"/>
      <c r="U94" s="289" t="str">
        <f>$A$35</f>
        <v/>
      </c>
      <c r="V94" s="290"/>
      <c r="W94" s="290"/>
      <c r="X94" s="291"/>
      <c r="Y94" s="289" t="str">
        <f>$A$36</f>
        <v/>
      </c>
      <c r="Z94" s="290"/>
      <c r="AA94" s="290"/>
      <c r="AB94" s="291"/>
      <c r="AC94" s="289" t="str">
        <f>$A$37</f>
        <v/>
      </c>
      <c r="AD94" s="290"/>
      <c r="AE94" s="290"/>
      <c r="AF94" s="291"/>
      <c r="AG94" s="289" t="str">
        <f>$A$38</f>
        <v/>
      </c>
      <c r="AH94" s="290"/>
      <c r="AI94" s="290"/>
      <c r="AJ94" s="291"/>
      <c r="AK94" s="289" t="str">
        <f>$A$39</f>
        <v/>
      </c>
      <c r="AL94" s="290"/>
      <c r="AM94" s="290"/>
      <c r="AN94" s="291"/>
      <c r="AO94" s="289" t="str">
        <f>$A$40</f>
        <v/>
      </c>
      <c r="AP94" s="290"/>
      <c r="AQ94" s="290"/>
      <c r="AR94" s="291"/>
    </row>
    <row r="95" spans="1:44" s="8" customFormat="1" ht="28" x14ac:dyDescent="0.35">
      <c r="A95" s="287"/>
      <c r="B95" s="288"/>
      <c r="C95" s="182" t="s">
        <v>34</v>
      </c>
      <c r="D95" s="183" t="s">
        <v>35</v>
      </c>
      <c r="E95" s="103"/>
      <c r="F95" s="104"/>
      <c r="G95" s="105" t="str">
        <f>IF($B$28&lt;E$43,"","Dépenses prévisionnelles HTR")</f>
        <v>Dépenses prévisionnelles HTR</v>
      </c>
      <c r="H95" s="106" t="str">
        <f>IF($B$28&lt;F$43,"","Dépenses éligibles prévisionnelles HTR")</f>
        <v>Dépenses éligibles prévisionnelles HTR</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x14ac:dyDescent="0.35">
      <c r="A96" s="86" t="s">
        <v>58</v>
      </c>
      <c r="B96" s="87"/>
      <c r="C96" s="184">
        <f>IF(AQ$43&gt;$B$28,0,IFERROR(C57,0)+IFERROR(C72,0)+IFERROR(C87,0)+IFERROR(C92,0))</f>
        <v>0</v>
      </c>
      <c r="D96" s="185">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5" x14ac:dyDescent="0.35">
      <c r="A97" s="25"/>
      <c r="C97" s="27"/>
      <c r="D97" s="27"/>
      <c r="E97" s="27"/>
      <c r="F97" s="28"/>
    </row>
    <row r="98" spans="1:42" s="3" customFormat="1" ht="28" customHeight="1" x14ac:dyDescent="0.35">
      <c r="A98" s="6" t="s">
        <v>85</v>
      </c>
      <c r="B98" s="6"/>
      <c r="C98" s="6"/>
      <c r="D98" s="6"/>
      <c r="E98" s="6"/>
      <c r="F98" s="6"/>
    </row>
    <row r="99" spans="1:42" ht="27" customHeight="1" x14ac:dyDescent="0.3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28" x14ac:dyDescent="0.35">
      <c r="A100" s="89" t="s">
        <v>16</v>
      </c>
      <c r="B100" s="90"/>
      <c r="C100" s="296" t="s">
        <v>64</v>
      </c>
      <c r="D100" s="296"/>
      <c r="E100" s="91" t="s">
        <v>65</v>
      </c>
      <c r="F100" s="91" t="s">
        <v>66</v>
      </c>
    </row>
    <row r="101" spans="1:42" x14ac:dyDescent="0.35">
      <c r="A101" s="78" t="s">
        <v>19</v>
      </c>
      <c r="B101" s="79"/>
      <c r="C101" s="292">
        <f>IF(AND($B$28&gt;=1,$B$31=$A101),H$96,0)+IF(AND($B$28&gt;=2,$B$32=$A101),L$96,0)+IF(AND($B$28&gt;=3,$B$33=$A101),P$96,0)+IF(AND($B$28&gt;=4,$B$34=$A101),T$96,0)+IF(AND($B$28&gt;=5,$B$35=$A101),X$96,0)+IF(AND($B$28&gt;=6,$B$36=$A101),AB$96,0)+IF(AND($B$28&gt;=7,$B$37=$A101),AF$96,0)+IF(AND($B$28&gt;=8,$B$38=$A101),AJ$96,0)+IF(AND($B$28&gt;=9,$B$39=$A101),AN$96,0)+IF(AND($B$28&gt;=10,$B$40=$A101),AR$96,0)</f>
        <v>0</v>
      </c>
      <c r="D101" s="292"/>
      <c r="E101" s="92">
        <f>IF($B$27="Non économique",100%,50%+IF($B$20="Petite",20%,IF($B$20="Moyenne",10%,0%)))</f>
        <v>0.5</v>
      </c>
      <c r="F101" s="95">
        <f>ROUND(C101*E101,2)</f>
        <v>0</v>
      </c>
    </row>
    <row r="102" spans="1:42" x14ac:dyDescent="0.35">
      <c r="A102" s="80" t="s">
        <v>20</v>
      </c>
      <c r="B102" s="81"/>
      <c r="C102" s="270">
        <f>IF(AND($B$28&gt;=1,$B$31=$A102),H$96,0)+IF(AND($B$28&gt;=2,$B$32=$A102),L$96,0)+IF(AND($B$28&gt;=3,$B$33=$A102),P$96,0)+IF(AND($B$28&gt;=4,$B$34=$A102),T$96,0)+IF(AND($B$28&gt;=5,$B$35=$A102),X$96,0)+IF(AND($B$28&gt;=6,$B$36=$A102),AB$96,0)+IF(AND($B$28&gt;=7,$B$37=$A102),AF$96,0)+IF(AND($B$28&gt;=8,$B$38=$A102),AJ$96,0)+IF(AND($B$28&gt;=9,$B$39=$A102),AN$96,0)+IF(AND($B$28&gt;=10,$B$40=$A102),AR$96,0)</f>
        <v>0</v>
      </c>
      <c r="D102" s="270"/>
      <c r="E102" s="93">
        <f>IF($B$27="Non économique",50%,50%+IF($B$20="Petite",20%,IF($B$20="Moyenne",10%,0%)))</f>
        <v>0.5</v>
      </c>
      <c r="F102" s="96">
        <f t="shared" ref="F102:F105" si="47">ROUND(C102*E102,2)</f>
        <v>0</v>
      </c>
    </row>
    <row r="103" spans="1:42" x14ac:dyDescent="0.35">
      <c r="A103" s="80" t="s">
        <v>23</v>
      </c>
      <c r="B103" s="81"/>
      <c r="C103" s="270">
        <f>IF(AND($B$28&gt;=1,$B$31=$A103),H$96,0)+IF(AND($B$28&gt;=2,$B$32=$A103),L$96,0)+IF(AND($B$28&gt;=3,$B$33=$A103),P$96,0)+IF(AND($B$28&gt;=4,$B$34=$A103),T$96,0)+IF(AND($B$28&gt;=5,$B$35=$A103),X$96,0)+IF(AND($B$28&gt;=6,$B$36=$A103),AB$96,0)+IF(AND($B$28&gt;=7,$B$37=$A103),AF$96,0)+IF(AND($B$28&gt;=8,$B$38=$A103),AJ$96,0)+IF(AND($B$28&gt;=9,$B$39=$A103),AN$96,0)+IF(AND($B$28&gt;=10,$B$40=$A103),AR$96,0)</f>
        <v>0</v>
      </c>
      <c r="D103" s="270"/>
      <c r="E103" s="93">
        <f>IF($B$27="Non économique",50%,25%+IF($B$20="Petite",20%,IF($B$20="Moyenne",10%,0%)))</f>
        <v>0.25</v>
      </c>
      <c r="F103" s="96">
        <f t="shared" si="47"/>
        <v>0</v>
      </c>
    </row>
    <row r="104" spans="1:42" x14ac:dyDescent="0.35">
      <c r="A104" s="80" t="s">
        <v>62</v>
      </c>
      <c r="B104" s="81"/>
      <c r="C104" s="270">
        <f>IF(AND($B$28&gt;=1,$B$31=$A104),H$96,0)+IF(AND($B$28&gt;=2,$B$32=$A104),L$96,0)+IF(AND($B$28&gt;=3,$B$33=$A104),P$96,0)+IF(AND($B$28&gt;=4,$B$34=$A104),T$96,0)+IF(AND($B$28&gt;=5,$B$35=$A104),X$96,0)+IF(AND($B$28&gt;=6,$B$36=$A104),AB$96,0)+IF(AND($B$28&gt;=7,$B$37=$A104),AF$96,0)+IF(AND($B$28&gt;=8,$B$38=$A104),AJ$96,0)+IF(AND($B$28&gt;=9,$B$39=$A104),AN$96,0)+IF(AND($B$28&gt;=10,$B$40=$A104),AR$96,0)</f>
        <v>0</v>
      </c>
      <c r="D104" s="270"/>
      <c r="E104" s="93">
        <f>IF($B$27="Non économique",0%,IF(OR($B$20="Petite",$B$20="Moyenne"),50%,0%))</f>
        <v>0</v>
      </c>
      <c r="F104" s="96">
        <f t="shared" si="47"/>
        <v>0</v>
      </c>
    </row>
    <row r="105" spans="1:42" x14ac:dyDescent="0.35">
      <c r="A105" s="82" t="s">
        <v>63</v>
      </c>
      <c r="B105" s="83"/>
      <c r="C105" s="293">
        <f>IF(AND($B$28&gt;=1,$B$31=$A105),H$96,0)+IF(AND($B$28&gt;=2,$B$32=$A105),L$96,0)+IF(AND($B$28&gt;=3,$B$33=$A105),P$96,0)+IF(AND($B$28&gt;=4,$B$34=$A105),T$96,0)+IF(AND($B$28&gt;=5,$B$35=$A105),X$96,0)+IF(AND($B$28&gt;=6,$B$36=$A105),AB$96,0)+IF(AND($B$28&gt;=7,$B$37=$A105),AF$96,0)+IF(AND($B$28&gt;=8,$B$38=$A105),AJ$96,0)+IF(AND($B$28&gt;=9,$B$39=$A105),AN$96,0)+IF(AND($B$28&gt;=10,$B$40=$A105),AR$96,0)</f>
        <v>0</v>
      </c>
      <c r="D105" s="293"/>
      <c r="E105" s="94">
        <f>IF($B$27="Non économique",0%,IF(OR($B$20="Petite",$B$20="Moyenne"),50%,15%))</f>
        <v>0.15</v>
      </c>
      <c r="F105" s="97">
        <f t="shared" si="47"/>
        <v>0</v>
      </c>
    </row>
    <row r="106" spans="1:42" x14ac:dyDescent="0.35">
      <c r="A106" s="86"/>
      <c r="B106" s="87"/>
      <c r="C106" s="294">
        <f>SUM(C101:D105)</f>
        <v>0</v>
      </c>
      <c r="D106" s="294"/>
      <c r="E106" s="88"/>
      <c r="F106" s="98">
        <f>SUM(F101:F105)</f>
        <v>0</v>
      </c>
    </row>
    <row r="108" spans="1:42" s="99" customFormat="1" ht="15.5" x14ac:dyDescent="0.35">
      <c r="A108" s="99" t="s">
        <v>102</v>
      </c>
      <c r="C108" s="295"/>
      <c r="D108" s="295"/>
    </row>
    <row r="109" spans="1:42" s="26" customFormat="1" ht="25" x14ac:dyDescent="0.35">
      <c r="A109" s="25"/>
      <c r="C109" s="27"/>
      <c r="D109" s="27"/>
      <c r="E109" s="27"/>
      <c r="F109" s="28"/>
    </row>
    <row r="110" spans="1:42" s="3" customFormat="1" ht="28" customHeight="1" x14ac:dyDescent="0.35">
      <c r="A110" s="6" t="s">
        <v>67</v>
      </c>
      <c r="B110" s="6"/>
      <c r="C110" s="6"/>
      <c r="D110" s="6"/>
      <c r="E110" s="6"/>
      <c r="F110" s="6"/>
    </row>
    <row r="111" spans="1:42" ht="7.5" customHeight="1" x14ac:dyDescent="0.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35">
      <c r="A112" s="91" t="s">
        <v>68</v>
      </c>
      <c r="B112" s="91" t="s">
        <v>69</v>
      </c>
      <c r="C112" s="296" t="s">
        <v>70</v>
      </c>
      <c r="D112" s="296"/>
      <c r="E112" s="111" t="s">
        <v>71</v>
      </c>
    </row>
    <row r="113" spans="1:5" x14ac:dyDescent="0.35">
      <c r="A113" s="297" t="s">
        <v>5</v>
      </c>
      <c r="B113" s="84" t="s">
        <v>72</v>
      </c>
      <c r="C113" s="300">
        <f>MIN(C108,F106)</f>
        <v>0</v>
      </c>
      <c r="D113" s="301"/>
      <c r="E113" s="84"/>
    </row>
    <row r="114" spans="1:5" x14ac:dyDescent="0.35">
      <c r="A114" s="298"/>
      <c r="B114" s="30" t="s">
        <v>6</v>
      </c>
      <c r="C114" s="302">
        <v>0</v>
      </c>
      <c r="D114" s="303"/>
      <c r="E114" s="85"/>
    </row>
    <row r="115" spans="1:5" x14ac:dyDescent="0.35">
      <c r="A115" s="298"/>
      <c r="B115" s="30" t="s">
        <v>73</v>
      </c>
      <c r="C115" s="302">
        <v>0</v>
      </c>
      <c r="D115" s="303"/>
      <c r="E115" s="85"/>
    </row>
    <row r="116" spans="1:5" x14ac:dyDescent="0.35">
      <c r="A116" s="298"/>
      <c r="B116" s="30" t="s">
        <v>73</v>
      </c>
      <c r="C116" s="302">
        <v>0</v>
      </c>
      <c r="D116" s="303"/>
      <c r="E116" s="85"/>
    </row>
    <row r="117" spans="1:5" x14ac:dyDescent="0.35">
      <c r="A117" s="298"/>
      <c r="B117" s="30" t="s">
        <v>73</v>
      </c>
      <c r="C117" s="302">
        <v>0</v>
      </c>
      <c r="D117" s="303"/>
      <c r="E117" s="85"/>
    </row>
    <row r="118" spans="1:5" x14ac:dyDescent="0.35">
      <c r="A118" s="298"/>
      <c r="B118" s="30" t="s">
        <v>73</v>
      </c>
      <c r="C118" s="302">
        <v>0</v>
      </c>
      <c r="D118" s="303"/>
      <c r="E118" s="85"/>
    </row>
    <row r="119" spans="1:5" ht="14.5" x14ac:dyDescent="0.35">
      <c r="A119" s="298"/>
      <c r="B119" s="100" t="s">
        <v>29</v>
      </c>
      <c r="C119" s="283">
        <v>0</v>
      </c>
      <c r="D119" s="284"/>
      <c r="E119" s="101"/>
    </row>
    <row r="120" spans="1:5" x14ac:dyDescent="0.35">
      <c r="A120" s="299"/>
      <c r="B120" s="102" t="s">
        <v>74</v>
      </c>
      <c r="C120" s="308">
        <f>SUM(C113:D119)</f>
        <v>0</v>
      </c>
      <c r="D120" s="308"/>
      <c r="E120" s="102"/>
    </row>
    <row r="121" spans="1:5" x14ac:dyDescent="0.35">
      <c r="A121" s="297" t="s">
        <v>7</v>
      </c>
      <c r="B121" s="29" t="s">
        <v>76</v>
      </c>
      <c r="C121" s="309">
        <v>0</v>
      </c>
      <c r="D121" s="310"/>
    </row>
    <row r="122" spans="1:5" x14ac:dyDescent="0.35">
      <c r="A122" s="298"/>
      <c r="B122" s="30" t="s">
        <v>77</v>
      </c>
      <c r="C122" s="302">
        <v>0</v>
      </c>
      <c r="D122" s="303"/>
    </row>
    <row r="123" spans="1:5" x14ac:dyDescent="0.35">
      <c r="A123" s="298"/>
      <c r="B123" s="30" t="s">
        <v>73</v>
      </c>
      <c r="C123" s="302">
        <v>0</v>
      </c>
      <c r="D123" s="303"/>
    </row>
    <row r="124" spans="1:5" x14ac:dyDescent="0.35">
      <c r="A124" s="298"/>
      <c r="B124" s="30" t="s">
        <v>73</v>
      </c>
      <c r="C124" s="302">
        <v>0</v>
      </c>
      <c r="D124" s="303"/>
    </row>
    <row r="125" spans="1:5" x14ac:dyDescent="0.35">
      <c r="A125" s="298"/>
      <c r="B125" s="30" t="s">
        <v>73</v>
      </c>
      <c r="C125" s="302">
        <v>0</v>
      </c>
      <c r="D125" s="303"/>
    </row>
    <row r="126" spans="1:5" x14ac:dyDescent="0.35">
      <c r="A126" s="298"/>
      <c r="B126" s="30" t="s">
        <v>73</v>
      </c>
      <c r="C126" s="302">
        <v>0</v>
      </c>
      <c r="D126" s="303"/>
    </row>
    <row r="127" spans="1:5" ht="14.5" x14ac:dyDescent="0.35">
      <c r="A127" s="298"/>
      <c r="B127" s="100" t="s">
        <v>29</v>
      </c>
      <c r="C127" s="283">
        <v>0</v>
      </c>
      <c r="D127" s="284"/>
    </row>
    <row r="128" spans="1:5" x14ac:dyDescent="0.35">
      <c r="A128" s="299"/>
      <c r="B128" s="102" t="s">
        <v>75</v>
      </c>
      <c r="C128" s="308">
        <f>SUM(C121:D127)</f>
        <v>0</v>
      </c>
      <c r="D128" s="308"/>
    </row>
    <row r="129" spans="1:42" x14ac:dyDescent="0.35">
      <c r="A129" s="297" t="s">
        <v>78</v>
      </c>
      <c r="B129" s="84" t="s">
        <v>4</v>
      </c>
      <c r="C129" s="300">
        <f>C137-C120-C128-SUM(C130:D135)</f>
        <v>0</v>
      </c>
      <c r="D129" s="301"/>
    </row>
    <row r="130" spans="1:42" x14ac:dyDescent="0.35">
      <c r="A130" s="298"/>
      <c r="B130" s="30" t="s">
        <v>80</v>
      </c>
      <c r="C130" s="302">
        <v>0</v>
      </c>
      <c r="D130" s="303"/>
    </row>
    <row r="131" spans="1:42" x14ac:dyDescent="0.35">
      <c r="A131" s="298"/>
      <c r="B131" s="30" t="s">
        <v>73</v>
      </c>
      <c r="C131" s="302">
        <v>0</v>
      </c>
      <c r="D131" s="303"/>
    </row>
    <row r="132" spans="1:42" x14ac:dyDescent="0.35">
      <c r="A132" s="298"/>
      <c r="B132" s="30" t="s">
        <v>73</v>
      </c>
      <c r="C132" s="302">
        <v>0</v>
      </c>
      <c r="D132" s="303"/>
    </row>
    <row r="133" spans="1:42" x14ac:dyDescent="0.35">
      <c r="A133" s="298"/>
      <c r="B133" s="30" t="s">
        <v>73</v>
      </c>
      <c r="C133" s="302">
        <v>0</v>
      </c>
      <c r="D133" s="303"/>
    </row>
    <row r="134" spans="1:42" x14ac:dyDescent="0.35">
      <c r="A134" s="298"/>
      <c r="B134" s="30" t="s">
        <v>73</v>
      </c>
      <c r="C134" s="302">
        <v>0</v>
      </c>
      <c r="D134" s="303"/>
    </row>
    <row r="135" spans="1:42" ht="14.5" x14ac:dyDescent="0.35">
      <c r="A135" s="298"/>
      <c r="B135" s="100" t="s">
        <v>29</v>
      </c>
      <c r="C135" s="283">
        <v>0</v>
      </c>
      <c r="D135" s="284"/>
    </row>
    <row r="136" spans="1:42" x14ac:dyDescent="0.35">
      <c r="A136" s="299"/>
      <c r="B136" s="102" t="s">
        <v>79</v>
      </c>
      <c r="C136" s="308">
        <f>SUM(C129:D135)</f>
        <v>0</v>
      </c>
      <c r="D136" s="308"/>
    </row>
    <row r="137" spans="1:42" x14ac:dyDescent="0.35">
      <c r="A137" s="86" t="s">
        <v>81</v>
      </c>
      <c r="B137" s="87"/>
      <c r="C137" s="311">
        <f>C96</f>
        <v>0</v>
      </c>
      <c r="D137" s="312"/>
    </row>
    <row r="138" spans="1:42" s="26" customFormat="1" ht="25" x14ac:dyDescent="0.35">
      <c r="A138" s="25"/>
      <c r="C138" s="27"/>
      <c r="D138" s="27"/>
      <c r="E138" s="27"/>
      <c r="F138" s="28"/>
    </row>
    <row r="139" spans="1:42" s="3" customFormat="1" ht="28" customHeight="1" x14ac:dyDescent="0.35">
      <c r="A139" s="6" t="s">
        <v>177</v>
      </c>
      <c r="B139" s="6"/>
      <c r="C139" s="6"/>
      <c r="D139" s="6"/>
      <c r="E139" s="6"/>
      <c r="F139" s="6"/>
    </row>
    <row r="140" spans="1:42" ht="7.5" customHeight="1" x14ac:dyDescent="0.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35">
      <c r="A141" s="111" t="s">
        <v>26</v>
      </c>
      <c r="B141" s="172" t="s">
        <v>82</v>
      </c>
      <c r="C141" s="313" t="s">
        <v>25</v>
      </c>
      <c r="D141" s="314"/>
      <c r="E141" s="304" t="s">
        <v>103</v>
      </c>
      <c r="F141" s="305"/>
    </row>
    <row r="142" spans="1:42" x14ac:dyDescent="0.35">
      <c r="A142" s="84" t="s">
        <v>46</v>
      </c>
      <c r="B142" s="84">
        <f>G142</f>
        <v>0</v>
      </c>
      <c r="C142" s="29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92"/>
      <c r="E142" s="249">
        <f>SUM(C142:D158)</f>
        <v>0</v>
      </c>
      <c r="F142" s="250"/>
      <c r="G142" s="35">
        <f>IF(B31="","X",B31)</f>
        <v>0</v>
      </c>
    </row>
    <row r="143" spans="1:42" x14ac:dyDescent="0.35">
      <c r="A143" s="85" t="s">
        <v>45</v>
      </c>
      <c r="B143" s="85">
        <f>G142</f>
        <v>0</v>
      </c>
      <c r="C143" s="270">
        <f>IF(AND($B$28&gt;=1,$B$31=$B143),SUMIFS($G$46:$G$56,$A$46:$A$56,"Non statutaire de la fonction publique"),0)+IF(AND($B$28&gt;=2,$B$32=$B143),SUMIFS($K$46:$K$56,$A$46:$A$56,"Non statutaire de la fonction publique"),0)+IF(AND($B$28&gt;=3,$B$33=$B143),SUMIFS($O$46:$O$56,$A$46:$A$56,"Non statutaire de la fonction publique"),0)+IF(AND($B$28&gt;=4,$B$34=$B143),SUMIFS($S$46:$S$56,$A$46:$A$56,"Non statutaire de la fonction publique"),0)+IF(AND($B$28&gt;=5,$B$35=$B143),SUMIFS($W$46:$W$56,$A$46:$A$56,"Non statutaire de la fonction publique"),0)+IF(AND($B$28&gt;=6,$B$36=$B143),SUMIFS($AA$46:$AA$56,$A$46:$A$56,"Non statutaire de la fonction publique"),0)+IF(AND($B$28&gt;=7,$B$37=$B143),SUMIFS($AE$46:$AE$56,$A$46:$A$56,"Non statutaire de la fonction publique"),0)+IF(AND($B$28&gt;=8,$B$38=$B143),SUMIFS($AI$46:$AI$56,$A$46:$A$56,"Non statutaire de la fonction publique"),0)+IF(AND($B$28&gt;=9,$B$39=$B143),SUMIFS($AM$46:$AM$56,$A$46:$A$56,"Non statutaire de la fonction publique"),0)+IF(AND($B$28&gt;=10,$B$40=$B143),SUMIFS($AQ$46:$AQ$56,$A$46:$A$56,"Non statutaire de la fonction publique"),0)</f>
        <v>0</v>
      </c>
      <c r="D143" s="270"/>
      <c r="E143" s="251"/>
      <c r="F143" s="252"/>
      <c r="G143" s="35"/>
    </row>
    <row r="144" spans="1:42" x14ac:dyDescent="0.35">
      <c r="A144" s="85" t="s">
        <v>47</v>
      </c>
      <c r="B144" s="85">
        <f>G142</f>
        <v>0</v>
      </c>
      <c r="C144" s="270">
        <f>IF(AND($B$28&gt;=1,$B$31=$B144),SUMIFS($G$46:$G$56,$A$46:$A$56,"Personnel hors fonction publique"),0)+IF(AND($B$28&gt;=2,$B$32=$B144),SUMIFS($K$46:$K$56,$A$46:$A$56,"Personnel hors fonction publique"),0)+IF(AND($B$28&gt;=3,$B$33=$B144),SUMIFS($O$46:$O$56,$A$46:$A$56,"Personnel hors fonction publique"),0)+IF(AND($B$28&gt;=4,$B$34=$B144),SUMIFS($S$46:$S$56,$A$46:$A$56,"Personnel hors fonction publique"),0)+IF(AND($B$28&gt;=5,$B$35=$B144),SUMIFS($W$46:$W$56,$A$46:$A$56,"Personnel hors fonction publique"),0)+IF(AND($B$28&gt;=6,$B$36=$B144),SUMIFS($AA$46:$AA$56,$A$46:$A$56,"Personnel hors fonction publique"),0)+IF(AND($B$28&gt;=7,$B$37=$B144),SUMIFS($AE$46:$AE$56,$A$46:$A$56,"Personnel hors fonction publique"),0)+IF(AND($B$28&gt;=8,$B$38=$B144),SUMIFS($AI$46:$AI$56,$A$46:$A$56,"Personnel hors fonction publique"),0)+IF(AND($B$28&gt;=9,$B$39=$B144),SUMIFS($AM$46:$AM$56,$A$46:$A$56,"Personnel hors fonction publique"),0)+IF(AND($B$28&gt;=10,$B$40=$B144),SUMIFS($AQ$46:$AQ$56,$A$46:$A$56,"Personnel hors fonction publique"),0)</f>
        <v>0</v>
      </c>
      <c r="D144" s="270"/>
      <c r="E144" s="251"/>
      <c r="F144" s="252"/>
      <c r="G144" s="35"/>
    </row>
    <row r="145" spans="1:7" x14ac:dyDescent="0.35">
      <c r="A145" s="85" t="s">
        <v>36</v>
      </c>
      <c r="B145" s="85">
        <f>G142</f>
        <v>0</v>
      </c>
      <c r="C145" s="270">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70"/>
      <c r="E145" s="251"/>
      <c r="F145" s="252"/>
      <c r="G145" s="35"/>
    </row>
    <row r="146" spans="1:7" x14ac:dyDescent="0.35">
      <c r="A146" s="85" t="s">
        <v>37</v>
      </c>
      <c r="B146" s="85">
        <f>G142</f>
        <v>0</v>
      </c>
      <c r="C146" s="270">
        <f t="shared" si="48"/>
        <v>0</v>
      </c>
      <c r="D146" s="270"/>
      <c r="E146" s="251"/>
      <c r="F146" s="252"/>
      <c r="G146" s="35"/>
    </row>
    <row r="147" spans="1:7" x14ac:dyDescent="0.35">
      <c r="A147" s="85" t="s">
        <v>41</v>
      </c>
      <c r="B147" s="85">
        <f>G142</f>
        <v>0</v>
      </c>
      <c r="C147" s="270">
        <f t="shared" si="48"/>
        <v>0</v>
      </c>
      <c r="D147" s="270"/>
      <c r="E147" s="251"/>
      <c r="F147" s="252"/>
      <c r="G147" s="35"/>
    </row>
    <row r="148" spans="1:7" x14ac:dyDescent="0.35">
      <c r="A148" s="85" t="s">
        <v>42</v>
      </c>
      <c r="B148" s="85">
        <f>G142</f>
        <v>0</v>
      </c>
      <c r="C148" s="270">
        <f t="shared" si="48"/>
        <v>0</v>
      </c>
      <c r="D148" s="270"/>
      <c r="E148" s="251"/>
      <c r="F148" s="252"/>
      <c r="G148" s="35"/>
    </row>
    <row r="149" spans="1:7" x14ac:dyDescent="0.35">
      <c r="A149" s="85" t="s">
        <v>43</v>
      </c>
      <c r="B149" s="85">
        <f>G142</f>
        <v>0</v>
      </c>
      <c r="C149" s="270">
        <f t="shared" si="48"/>
        <v>0</v>
      </c>
      <c r="D149" s="270"/>
      <c r="E149" s="251"/>
      <c r="F149" s="252"/>
      <c r="G149" s="35"/>
    </row>
    <row r="150" spans="1:7" x14ac:dyDescent="0.35">
      <c r="A150" s="85" t="s">
        <v>38</v>
      </c>
      <c r="B150" s="85">
        <f>G142</f>
        <v>0</v>
      </c>
      <c r="C150" s="270">
        <f t="shared" si="48"/>
        <v>0</v>
      </c>
      <c r="D150" s="270"/>
      <c r="E150" s="251"/>
      <c r="F150" s="252"/>
      <c r="G150" s="35"/>
    </row>
    <row r="151" spans="1:7" x14ac:dyDescent="0.35">
      <c r="A151" s="85" t="s">
        <v>39</v>
      </c>
      <c r="B151" s="85">
        <f>G142</f>
        <v>0</v>
      </c>
      <c r="C151" s="270">
        <f t="shared" si="48"/>
        <v>0</v>
      </c>
      <c r="D151" s="270"/>
      <c r="E151" s="251"/>
      <c r="F151" s="252"/>
      <c r="G151" s="35"/>
    </row>
    <row r="152" spans="1:7" x14ac:dyDescent="0.35">
      <c r="A152" s="85" t="s">
        <v>40</v>
      </c>
      <c r="B152" s="85">
        <f>G142</f>
        <v>0</v>
      </c>
      <c r="C152" s="270">
        <f t="shared" si="48"/>
        <v>0</v>
      </c>
      <c r="D152" s="270"/>
      <c r="E152" s="251"/>
      <c r="F152" s="252"/>
      <c r="G152" s="35"/>
    </row>
    <row r="153" spans="1:7" x14ac:dyDescent="0.35">
      <c r="A153" s="85" t="s">
        <v>44</v>
      </c>
      <c r="B153" s="85">
        <f>G142</f>
        <v>0</v>
      </c>
      <c r="C153" s="270">
        <f t="shared" si="48"/>
        <v>0</v>
      </c>
      <c r="D153" s="270"/>
      <c r="E153" s="251"/>
      <c r="F153" s="252"/>
      <c r="G153" s="35"/>
    </row>
    <row r="154" spans="1:7" x14ac:dyDescent="0.35">
      <c r="A154" s="85" t="s">
        <v>49</v>
      </c>
      <c r="B154" s="85">
        <f>G142</f>
        <v>0</v>
      </c>
      <c r="C154" s="270">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70"/>
      <c r="E154" s="251"/>
      <c r="F154" s="252"/>
      <c r="G154" s="35"/>
    </row>
    <row r="155" spans="1:7" x14ac:dyDescent="0.35">
      <c r="A155" s="85" t="s">
        <v>50</v>
      </c>
      <c r="B155" s="85">
        <f>G142</f>
        <v>0</v>
      </c>
      <c r="C155" s="270">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70"/>
      <c r="E155" s="251"/>
      <c r="F155" s="252"/>
      <c r="G155" s="35"/>
    </row>
    <row r="156" spans="1:7" x14ac:dyDescent="0.35">
      <c r="A156" s="85" t="s">
        <v>51</v>
      </c>
      <c r="B156" s="85">
        <f>G142</f>
        <v>0</v>
      </c>
      <c r="C156" s="270">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70"/>
      <c r="E156" s="251"/>
      <c r="F156" s="252"/>
      <c r="G156" s="35"/>
    </row>
    <row r="157" spans="1:7" x14ac:dyDescent="0.35">
      <c r="A157" s="85" t="s">
        <v>52</v>
      </c>
      <c r="B157" s="85">
        <f>G142</f>
        <v>0</v>
      </c>
      <c r="C157" s="270">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70"/>
      <c r="E157" s="251"/>
      <c r="F157" s="252"/>
      <c r="G157" s="35"/>
    </row>
    <row r="158" spans="1:7" x14ac:dyDescent="0.35">
      <c r="A158" s="31" t="s">
        <v>83</v>
      </c>
      <c r="B158" s="31">
        <f>G142</f>
        <v>0</v>
      </c>
      <c r="C158" s="293">
        <f>IF(AND($B$28&gt;=1,$B$31=$B158),$G$91,0)+IF(AND($B$28&gt;=2,$B$32=$B158),$K$91,0)+IF(AND($B$28&gt;=3,$B$33=$B158),$O$91,0)+IF(AND($B$28&gt;=4,$B$34=$B158),$S$91,0)+IF(AND($B$28&gt;=5,$B$35=$B158),$W$91,0)+IF(AND($B$28&gt;=6,$B$36=$B158),$AA$91,0)+IF(AND($B$28&gt;=7,$B$37=$B158),$AE$91,0)+IF(AND($B$28&gt;=8,$B$38=$B158),$AI$91,0)+IF(AND($B$28&gt;=9,$B$39=$B158),$AM$91,0)+IF(AND($B$28&gt;=10,$B$40=$B158),$AQ$91,0)</f>
        <v>0</v>
      </c>
      <c r="D158" s="293"/>
      <c r="E158" s="253"/>
      <c r="F158" s="254"/>
      <c r="G158" s="112">
        <f>SUM(C142:D158)</f>
        <v>0</v>
      </c>
    </row>
    <row r="159" spans="1:7" x14ac:dyDescent="0.35">
      <c r="A159" s="84" t="s">
        <v>46</v>
      </c>
      <c r="B159" s="84" t="str">
        <f>G159</f>
        <v>X</v>
      </c>
      <c r="C159" s="29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92"/>
      <c r="E159" s="249">
        <f>SUM(C159:D175)</f>
        <v>0</v>
      </c>
      <c r="F159" s="250"/>
      <c r="G159" s="35" t="str">
        <f>IF($B$31=G142,IF($B$32=G142,IF($B$33=G142,IF($B$34=G142,IF($B$35=G142,IF($B$36=G142,IF($B$37=G142,IF($B$38=G142,IF($B$39=G142,IF($B$40=G142,"X",$B$40),$B$39),$B$38),$B$37),$B$36),$B$35),$B$34),$B$33),$B$32),$B$31)</f>
        <v>X</v>
      </c>
    </row>
    <row r="160" spans="1:7" x14ac:dyDescent="0.35">
      <c r="A160" s="85" t="s">
        <v>45</v>
      </c>
      <c r="B160" s="85" t="str">
        <f>G159</f>
        <v>X</v>
      </c>
      <c r="C160" s="270">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70"/>
      <c r="E160" s="251"/>
      <c r="F160" s="252"/>
      <c r="G160" s="35"/>
    </row>
    <row r="161" spans="1:7" x14ac:dyDescent="0.35">
      <c r="A161" s="85" t="s">
        <v>47</v>
      </c>
      <c r="B161" s="85" t="str">
        <f>G159</f>
        <v>X</v>
      </c>
      <c r="C161" s="270">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70"/>
      <c r="E161" s="251"/>
      <c r="F161" s="252"/>
      <c r="G161" s="35"/>
    </row>
    <row r="162" spans="1:7" x14ac:dyDescent="0.35">
      <c r="A162" s="85" t="s">
        <v>36</v>
      </c>
      <c r="B162" s="85" t="str">
        <f>G159</f>
        <v>X</v>
      </c>
      <c r="C162" s="270">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70"/>
      <c r="E162" s="251"/>
      <c r="F162" s="252"/>
      <c r="G162" s="35"/>
    </row>
    <row r="163" spans="1:7" x14ac:dyDescent="0.35">
      <c r="A163" s="85" t="s">
        <v>37</v>
      </c>
      <c r="B163" s="85" t="str">
        <f>G159</f>
        <v>X</v>
      </c>
      <c r="C163" s="270">
        <f t="shared" si="49"/>
        <v>0</v>
      </c>
      <c r="D163" s="270"/>
      <c r="E163" s="251"/>
      <c r="F163" s="252"/>
      <c r="G163" s="35"/>
    </row>
    <row r="164" spans="1:7" x14ac:dyDescent="0.35">
      <c r="A164" s="85" t="s">
        <v>41</v>
      </c>
      <c r="B164" s="85" t="str">
        <f>G159</f>
        <v>X</v>
      </c>
      <c r="C164" s="270">
        <f t="shared" si="49"/>
        <v>0</v>
      </c>
      <c r="D164" s="270"/>
      <c r="E164" s="251"/>
      <c r="F164" s="252"/>
      <c r="G164" s="35"/>
    </row>
    <row r="165" spans="1:7" x14ac:dyDescent="0.35">
      <c r="A165" s="85" t="s">
        <v>42</v>
      </c>
      <c r="B165" s="85" t="str">
        <f>G159</f>
        <v>X</v>
      </c>
      <c r="C165" s="270">
        <f t="shared" si="49"/>
        <v>0</v>
      </c>
      <c r="D165" s="270"/>
      <c r="E165" s="251"/>
      <c r="F165" s="252"/>
      <c r="G165" s="35"/>
    </row>
    <row r="166" spans="1:7" x14ac:dyDescent="0.35">
      <c r="A166" s="85" t="s">
        <v>43</v>
      </c>
      <c r="B166" s="85" t="str">
        <f>G159</f>
        <v>X</v>
      </c>
      <c r="C166" s="270">
        <f t="shared" si="49"/>
        <v>0</v>
      </c>
      <c r="D166" s="270"/>
      <c r="E166" s="251"/>
      <c r="F166" s="252"/>
      <c r="G166" s="35"/>
    </row>
    <row r="167" spans="1:7" x14ac:dyDescent="0.35">
      <c r="A167" s="85" t="s">
        <v>38</v>
      </c>
      <c r="B167" s="85" t="str">
        <f>G159</f>
        <v>X</v>
      </c>
      <c r="C167" s="270">
        <f t="shared" si="49"/>
        <v>0</v>
      </c>
      <c r="D167" s="270"/>
      <c r="E167" s="251"/>
      <c r="F167" s="252"/>
      <c r="G167" s="35"/>
    </row>
    <row r="168" spans="1:7" x14ac:dyDescent="0.35">
      <c r="A168" s="85" t="s">
        <v>39</v>
      </c>
      <c r="B168" s="85" t="str">
        <f>G159</f>
        <v>X</v>
      </c>
      <c r="C168" s="270">
        <f t="shared" si="49"/>
        <v>0</v>
      </c>
      <c r="D168" s="270"/>
      <c r="E168" s="251"/>
      <c r="F168" s="252"/>
      <c r="G168" s="35"/>
    </row>
    <row r="169" spans="1:7" x14ac:dyDescent="0.35">
      <c r="A169" s="85" t="s">
        <v>40</v>
      </c>
      <c r="B169" s="85" t="str">
        <f>G159</f>
        <v>X</v>
      </c>
      <c r="C169" s="270">
        <f t="shared" si="49"/>
        <v>0</v>
      </c>
      <c r="D169" s="270"/>
      <c r="E169" s="251"/>
      <c r="F169" s="252"/>
      <c r="G169" s="35"/>
    </row>
    <row r="170" spans="1:7" x14ac:dyDescent="0.35">
      <c r="A170" s="85" t="s">
        <v>44</v>
      </c>
      <c r="B170" s="85" t="str">
        <f>G159</f>
        <v>X</v>
      </c>
      <c r="C170" s="270">
        <f t="shared" si="49"/>
        <v>0</v>
      </c>
      <c r="D170" s="270"/>
      <c r="E170" s="251"/>
      <c r="F170" s="252"/>
      <c r="G170" s="35"/>
    </row>
    <row r="171" spans="1:7" x14ac:dyDescent="0.35">
      <c r="A171" s="85" t="s">
        <v>49</v>
      </c>
      <c r="B171" s="85" t="str">
        <f>G159</f>
        <v>X</v>
      </c>
      <c r="C171" s="270">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70"/>
      <c r="E171" s="251"/>
      <c r="F171" s="252"/>
      <c r="G171" s="35"/>
    </row>
    <row r="172" spans="1:7" x14ac:dyDescent="0.35">
      <c r="A172" s="85" t="s">
        <v>50</v>
      </c>
      <c r="B172" s="85" t="str">
        <f>G159</f>
        <v>X</v>
      </c>
      <c r="C172" s="270">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70"/>
      <c r="E172" s="251"/>
      <c r="F172" s="252"/>
      <c r="G172" s="35"/>
    </row>
    <row r="173" spans="1:7" x14ac:dyDescent="0.35">
      <c r="A173" s="85" t="s">
        <v>51</v>
      </c>
      <c r="B173" s="85" t="str">
        <f>G159</f>
        <v>X</v>
      </c>
      <c r="C173" s="270">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70"/>
      <c r="E173" s="251"/>
      <c r="F173" s="252"/>
      <c r="G173" s="35"/>
    </row>
    <row r="174" spans="1:7" x14ac:dyDescent="0.35">
      <c r="A174" s="85" t="s">
        <v>52</v>
      </c>
      <c r="B174" s="85" t="str">
        <f>G159</f>
        <v>X</v>
      </c>
      <c r="C174" s="270">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70"/>
      <c r="E174" s="251"/>
      <c r="F174" s="252"/>
      <c r="G174" s="35"/>
    </row>
    <row r="175" spans="1:7" x14ac:dyDescent="0.35">
      <c r="A175" s="31" t="s">
        <v>83</v>
      </c>
      <c r="B175" s="31" t="str">
        <f>G159</f>
        <v>X</v>
      </c>
      <c r="C175" s="293">
        <f>IF(AND($B$28&gt;=1,$B$31=$B175),$G$91,0)+IF(AND($B$28&gt;=2,$B$32=$B175),$K$91,0)+IF(AND($B$28&gt;=3,$B$33=$B175),$O$91,0)+IF(AND($B$28&gt;=4,$B$34=$B175),$S$91,0)+IF(AND($B$28&gt;=5,$B$35=$B175),$W$91,0)+IF(AND($B$28&gt;=6,$B$36=$B175),$AA$91,0)+IF(AND($B$28&gt;=7,$B$37=$B175),$AE$91,0)+IF(AND($B$28&gt;=8,$B$38=$B175),$AI$91,0)+IF(AND($B$28&gt;=9,$B$39=$B175),$AM$91,0)+IF(AND($B$28&gt;=10,$B$40=$B175),$AQ$91,0)</f>
        <v>0</v>
      </c>
      <c r="D175" s="293"/>
      <c r="E175" s="253"/>
      <c r="F175" s="254"/>
      <c r="G175" s="112">
        <f>SUM(C159:D175)</f>
        <v>0</v>
      </c>
    </row>
    <row r="176" spans="1:7" x14ac:dyDescent="0.35">
      <c r="A176" s="84" t="s">
        <v>46</v>
      </c>
      <c r="B176" s="84" t="str">
        <f>G176</f>
        <v>X</v>
      </c>
      <c r="C176" s="29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2"/>
      <c r="E176" s="249">
        <f>SUM(C176:D192)</f>
        <v>0</v>
      </c>
      <c r="F176" s="250"/>
      <c r="G176" s="35" t="str">
        <f>IF(OR($B$31=G142,$B$31=G159),IF(OR($B$32=G142,$B$32=G159),IF(OR($B$33=G142,$B$33=G159),IF(OR($B$34=G142,$B$34=G159),IF(OR($B$35=G142,$B$35=G159),IF(OR($B$36=G142,$B$36=G159),IF(OR($B$37=G142,$B$37=G159),IF(OR($B$38=G142,$B$38=G159),IF(OR($B$39=G142,$B$39=G159),IF(OR($B$40=G142,$B$40=G159),"X",$B$40),$B$39),$B$38),$B$37),$B$36),$B$35),$B$34),$B$33),$B$32),$B$31)</f>
        <v>X</v>
      </c>
    </row>
    <row r="177" spans="1:7" x14ac:dyDescent="0.35">
      <c r="A177" s="85" t="s">
        <v>45</v>
      </c>
      <c r="B177" s="85" t="str">
        <f>G176</f>
        <v>X</v>
      </c>
      <c r="C177" s="270">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70"/>
      <c r="E177" s="251"/>
      <c r="F177" s="252"/>
      <c r="G177" s="35"/>
    </row>
    <row r="178" spans="1:7" x14ac:dyDescent="0.35">
      <c r="A178" s="85" t="s">
        <v>47</v>
      </c>
      <c r="B178" s="85" t="str">
        <f>G176</f>
        <v>X</v>
      </c>
      <c r="C178" s="270">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70"/>
      <c r="E178" s="251"/>
      <c r="F178" s="252"/>
      <c r="G178" s="35"/>
    </row>
    <row r="179" spans="1:7" x14ac:dyDescent="0.35">
      <c r="A179" s="85" t="s">
        <v>36</v>
      </c>
      <c r="B179" s="85" t="str">
        <f>G176</f>
        <v>X</v>
      </c>
      <c r="C179" s="270">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70"/>
      <c r="E179" s="251"/>
      <c r="F179" s="252"/>
      <c r="G179" s="35"/>
    </row>
    <row r="180" spans="1:7" x14ac:dyDescent="0.35">
      <c r="A180" s="85" t="s">
        <v>37</v>
      </c>
      <c r="B180" s="85" t="str">
        <f>G176</f>
        <v>X</v>
      </c>
      <c r="C180" s="270">
        <f t="shared" si="50"/>
        <v>0</v>
      </c>
      <c r="D180" s="270"/>
      <c r="E180" s="251"/>
      <c r="F180" s="252"/>
      <c r="G180" s="35"/>
    </row>
    <row r="181" spans="1:7" x14ac:dyDescent="0.35">
      <c r="A181" s="85" t="s">
        <v>41</v>
      </c>
      <c r="B181" s="85" t="str">
        <f>G176</f>
        <v>X</v>
      </c>
      <c r="C181" s="270">
        <f t="shared" si="50"/>
        <v>0</v>
      </c>
      <c r="D181" s="270"/>
      <c r="E181" s="251"/>
      <c r="F181" s="252"/>
      <c r="G181" s="35"/>
    </row>
    <row r="182" spans="1:7" x14ac:dyDescent="0.35">
      <c r="A182" s="85" t="s">
        <v>42</v>
      </c>
      <c r="B182" s="85" t="str">
        <f>G176</f>
        <v>X</v>
      </c>
      <c r="C182" s="270">
        <f t="shared" si="50"/>
        <v>0</v>
      </c>
      <c r="D182" s="270"/>
      <c r="E182" s="251"/>
      <c r="F182" s="252"/>
      <c r="G182" s="35"/>
    </row>
    <row r="183" spans="1:7" x14ac:dyDescent="0.35">
      <c r="A183" s="85" t="s">
        <v>43</v>
      </c>
      <c r="B183" s="85" t="str">
        <f>G176</f>
        <v>X</v>
      </c>
      <c r="C183" s="270">
        <f t="shared" si="50"/>
        <v>0</v>
      </c>
      <c r="D183" s="270"/>
      <c r="E183" s="251"/>
      <c r="F183" s="252"/>
      <c r="G183" s="35"/>
    </row>
    <row r="184" spans="1:7" x14ac:dyDescent="0.35">
      <c r="A184" s="85" t="s">
        <v>38</v>
      </c>
      <c r="B184" s="85" t="str">
        <f>G176</f>
        <v>X</v>
      </c>
      <c r="C184" s="270">
        <f t="shared" si="50"/>
        <v>0</v>
      </c>
      <c r="D184" s="270"/>
      <c r="E184" s="251"/>
      <c r="F184" s="252"/>
      <c r="G184" s="35"/>
    </row>
    <row r="185" spans="1:7" x14ac:dyDescent="0.35">
      <c r="A185" s="85" t="s">
        <v>39</v>
      </c>
      <c r="B185" s="85" t="str">
        <f>G176</f>
        <v>X</v>
      </c>
      <c r="C185" s="270">
        <f t="shared" si="50"/>
        <v>0</v>
      </c>
      <c r="D185" s="270"/>
      <c r="E185" s="251"/>
      <c r="F185" s="252"/>
      <c r="G185" s="35"/>
    </row>
    <row r="186" spans="1:7" x14ac:dyDescent="0.35">
      <c r="A186" s="85" t="s">
        <v>40</v>
      </c>
      <c r="B186" s="85" t="str">
        <f>G176</f>
        <v>X</v>
      </c>
      <c r="C186" s="270">
        <f t="shared" si="50"/>
        <v>0</v>
      </c>
      <c r="D186" s="270"/>
      <c r="E186" s="251"/>
      <c r="F186" s="252"/>
      <c r="G186" s="35"/>
    </row>
    <row r="187" spans="1:7" x14ac:dyDescent="0.35">
      <c r="A187" s="85" t="s">
        <v>44</v>
      </c>
      <c r="B187" s="85" t="str">
        <f>G176</f>
        <v>X</v>
      </c>
      <c r="C187" s="270">
        <f t="shared" si="50"/>
        <v>0</v>
      </c>
      <c r="D187" s="270"/>
      <c r="E187" s="251"/>
      <c r="F187" s="252"/>
      <c r="G187" s="35"/>
    </row>
    <row r="188" spans="1:7" x14ac:dyDescent="0.35">
      <c r="A188" s="85" t="s">
        <v>49</v>
      </c>
      <c r="B188" s="85" t="str">
        <f>G176</f>
        <v>X</v>
      </c>
      <c r="C188" s="270">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70"/>
      <c r="E188" s="251"/>
      <c r="F188" s="252"/>
      <c r="G188" s="35"/>
    </row>
    <row r="189" spans="1:7" x14ac:dyDescent="0.35">
      <c r="A189" s="85" t="s">
        <v>50</v>
      </c>
      <c r="B189" s="85" t="str">
        <f>G176</f>
        <v>X</v>
      </c>
      <c r="C189" s="270">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70"/>
      <c r="E189" s="251"/>
      <c r="F189" s="252"/>
      <c r="G189" s="35"/>
    </row>
    <row r="190" spans="1:7" x14ac:dyDescent="0.35">
      <c r="A190" s="85" t="s">
        <v>51</v>
      </c>
      <c r="B190" s="85" t="str">
        <f>G176</f>
        <v>X</v>
      </c>
      <c r="C190" s="270">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70"/>
      <c r="E190" s="251"/>
      <c r="F190" s="252"/>
      <c r="G190" s="35"/>
    </row>
    <row r="191" spans="1:7" x14ac:dyDescent="0.35">
      <c r="A191" s="85" t="s">
        <v>52</v>
      </c>
      <c r="B191" s="85" t="str">
        <f>G176</f>
        <v>X</v>
      </c>
      <c r="C191" s="270">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70"/>
      <c r="E191" s="251"/>
      <c r="F191" s="252"/>
      <c r="G191" s="35"/>
    </row>
    <row r="192" spans="1:7" x14ac:dyDescent="0.35">
      <c r="A192" s="31" t="s">
        <v>83</v>
      </c>
      <c r="B192" s="31" t="str">
        <f>G176</f>
        <v>X</v>
      </c>
      <c r="C192" s="293">
        <f>IF(AND($B$28&gt;=1,$B$31=$B192),$G$91,0)+IF(AND($B$28&gt;=2,$B$32=$B192),$K$91,0)+IF(AND($B$28&gt;=3,$B$33=$B192),$O$91,0)+IF(AND($B$28&gt;=4,$B$34=$B192),$S$91,0)+IF(AND($B$28&gt;=5,$B$35=$B192),$W$91,0)+IF(AND($B$28&gt;=6,$B$36=$B192),$AA$91,0)+IF(AND($B$28&gt;=7,$B$37=$B192),$AE$91,0)+IF(AND($B$28&gt;=8,$B$38=$B192),$AI$91,0)+IF(AND($B$28&gt;=9,$B$39=$B192),$AM$91,0)+IF(AND($B$28&gt;=10,$B$40=$B192),$AQ$91,0)</f>
        <v>0</v>
      </c>
      <c r="D192" s="293"/>
      <c r="E192" s="253"/>
      <c r="F192" s="254"/>
      <c r="G192" s="112">
        <f>SUM(C176:D192)</f>
        <v>0</v>
      </c>
    </row>
    <row r="193" spans="1:7" x14ac:dyDescent="0.35">
      <c r="A193" s="84" t="s">
        <v>46</v>
      </c>
      <c r="B193" s="84" t="str">
        <f>G193</f>
        <v>X</v>
      </c>
      <c r="C193" s="29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92"/>
      <c r="E193" s="255">
        <f>SUM(C193:D209)</f>
        <v>0</v>
      </c>
      <c r="F193" s="25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35">
      <c r="A194" s="85" t="s">
        <v>45</v>
      </c>
      <c r="B194" s="85" t="str">
        <f>G193</f>
        <v>X</v>
      </c>
      <c r="C194" s="270">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70"/>
      <c r="E194" s="257"/>
      <c r="F194" s="258"/>
      <c r="G194" s="35"/>
    </row>
    <row r="195" spans="1:7" x14ac:dyDescent="0.35">
      <c r="A195" s="85" t="s">
        <v>47</v>
      </c>
      <c r="B195" s="85" t="str">
        <f>G193</f>
        <v>X</v>
      </c>
      <c r="C195" s="270">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70"/>
      <c r="E195" s="257"/>
      <c r="F195" s="258"/>
      <c r="G195" s="35"/>
    </row>
    <row r="196" spans="1:7" x14ac:dyDescent="0.35">
      <c r="A196" s="85" t="s">
        <v>36</v>
      </c>
      <c r="B196" s="85" t="str">
        <f>G193</f>
        <v>X</v>
      </c>
      <c r="C196" s="270">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70"/>
      <c r="E196" s="257"/>
      <c r="F196" s="258"/>
      <c r="G196" s="35"/>
    </row>
    <row r="197" spans="1:7" x14ac:dyDescent="0.35">
      <c r="A197" s="85" t="s">
        <v>37</v>
      </c>
      <c r="B197" s="85" t="str">
        <f>G193</f>
        <v>X</v>
      </c>
      <c r="C197" s="270">
        <f t="shared" si="51"/>
        <v>0</v>
      </c>
      <c r="D197" s="270"/>
      <c r="E197" s="257"/>
      <c r="F197" s="258"/>
      <c r="G197" s="35"/>
    </row>
    <row r="198" spans="1:7" x14ac:dyDescent="0.35">
      <c r="A198" s="85" t="s">
        <v>41</v>
      </c>
      <c r="B198" s="85" t="str">
        <f>G193</f>
        <v>X</v>
      </c>
      <c r="C198" s="270">
        <f t="shared" si="51"/>
        <v>0</v>
      </c>
      <c r="D198" s="270"/>
      <c r="E198" s="257"/>
      <c r="F198" s="258"/>
      <c r="G198" s="35"/>
    </row>
    <row r="199" spans="1:7" x14ac:dyDescent="0.35">
      <c r="A199" s="85" t="s">
        <v>42</v>
      </c>
      <c r="B199" s="85" t="str">
        <f>G193</f>
        <v>X</v>
      </c>
      <c r="C199" s="270">
        <f t="shared" si="51"/>
        <v>0</v>
      </c>
      <c r="D199" s="270"/>
      <c r="E199" s="257"/>
      <c r="F199" s="258"/>
      <c r="G199" s="35"/>
    </row>
    <row r="200" spans="1:7" x14ac:dyDescent="0.35">
      <c r="A200" s="85" t="s">
        <v>43</v>
      </c>
      <c r="B200" s="85" t="str">
        <f>G193</f>
        <v>X</v>
      </c>
      <c r="C200" s="270">
        <f t="shared" si="51"/>
        <v>0</v>
      </c>
      <c r="D200" s="270"/>
      <c r="E200" s="257"/>
      <c r="F200" s="258"/>
      <c r="G200" s="35"/>
    </row>
    <row r="201" spans="1:7" x14ac:dyDescent="0.35">
      <c r="A201" s="85" t="s">
        <v>38</v>
      </c>
      <c r="B201" s="85" t="str">
        <f>G193</f>
        <v>X</v>
      </c>
      <c r="C201" s="270">
        <f t="shared" si="51"/>
        <v>0</v>
      </c>
      <c r="D201" s="270"/>
      <c r="E201" s="257"/>
      <c r="F201" s="258"/>
      <c r="G201" s="35"/>
    </row>
    <row r="202" spans="1:7" x14ac:dyDescent="0.35">
      <c r="A202" s="85" t="s">
        <v>39</v>
      </c>
      <c r="B202" s="85" t="str">
        <f>G193</f>
        <v>X</v>
      </c>
      <c r="C202" s="270">
        <f t="shared" si="51"/>
        <v>0</v>
      </c>
      <c r="D202" s="270"/>
      <c r="E202" s="257"/>
      <c r="F202" s="258"/>
      <c r="G202" s="35"/>
    </row>
    <row r="203" spans="1:7" x14ac:dyDescent="0.35">
      <c r="A203" s="85" t="s">
        <v>40</v>
      </c>
      <c r="B203" s="85" t="str">
        <f>G193</f>
        <v>X</v>
      </c>
      <c r="C203" s="270">
        <f t="shared" si="51"/>
        <v>0</v>
      </c>
      <c r="D203" s="270"/>
      <c r="E203" s="257"/>
      <c r="F203" s="258"/>
      <c r="G203" s="35"/>
    </row>
    <row r="204" spans="1:7" x14ac:dyDescent="0.35">
      <c r="A204" s="85" t="s">
        <v>44</v>
      </c>
      <c r="B204" s="85" t="str">
        <f>G193</f>
        <v>X</v>
      </c>
      <c r="C204" s="270">
        <f t="shared" si="51"/>
        <v>0</v>
      </c>
      <c r="D204" s="270"/>
      <c r="E204" s="257"/>
      <c r="F204" s="258"/>
      <c r="G204" s="35"/>
    </row>
    <row r="205" spans="1:7" x14ac:dyDescent="0.35">
      <c r="A205" s="85" t="s">
        <v>49</v>
      </c>
      <c r="B205" s="85" t="str">
        <f>G193</f>
        <v>X</v>
      </c>
      <c r="C205" s="270">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70"/>
      <c r="E205" s="257"/>
      <c r="F205" s="258"/>
      <c r="G205" s="35"/>
    </row>
    <row r="206" spans="1:7" x14ac:dyDescent="0.35">
      <c r="A206" s="85" t="s">
        <v>50</v>
      </c>
      <c r="B206" s="85" t="str">
        <f>G193</f>
        <v>X</v>
      </c>
      <c r="C206" s="270">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70"/>
      <c r="E206" s="257"/>
      <c r="F206" s="258"/>
      <c r="G206" s="35"/>
    </row>
    <row r="207" spans="1:7" x14ac:dyDescent="0.35">
      <c r="A207" s="85" t="s">
        <v>51</v>
      </c>
      <c r="B207" s="85" t="str">
        <f>G193</f>
        <v>X</v>
      </c>
      <c r="C207" s="270">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70"/>
      <c r="E207" s="257"/>
      <c r="F207" s="258"/>
      <c r="G207" s="35"/>
    </row>
    <row r="208" spans="1:7" x14ac:dyDescent="0.35">
      <c r="A208" s="85" t="s">
        <v>52</v>
      </c>
      <c r="B208" s="85" t="str">
        <f>G193</f>
        <v>X</v>
      </c>
      <c r="C208" s="270">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70"/>
      <c r="E208" s="257"/>
      <c r="F208" s="258"/>
      <c r="G208" s="35"/>
    </row>
    <row r="209" spans="1:7" x14ac:dyDescent="0.35">
      <c r="A209" s="31" t="s">
        <v>83</v>
      </c>
      <c r="B209" s="31" t="str">
        <f>G193</f>
        <v>X</v>
      </c>
      <c r="C209" s="293">
        <f>IF(AND($B$28&gt;=1,$B$31=$B209),$G$91,0)+IF(AND($B$28&gt;=2,$B$32=$B209),$K$91,0)+IF(AND($B$28&gt;=3,$B$33=$B209),$O$91,0)+IF(AND($B$28&gt;=4,$B$34=$B209),$S$91,0)+IF(AND($B$28&gt;=5,$B$35=$B209),$W$91,0)+IF(AND($B$28&gt;=6,$B$36=$B209),$AA$91,0)+IF(AND($B$28&gt;=7,$B$37=$B209),$AE$91,0)+IF(AND($B$28&gt;=8,$B$38=$B209),$AI$91,0)+IF(AND($B$28&gt;=9,$B$39=$B209),$AM$91,0)+IF(AND($B$28&gt;=10,$B$40=$B209),$AQ$91,0)</f>
        <v>0</v>
      </c>
      <c r="D209" s="293"/>
      <c r="E209" s="259"/>
      <c r="F209" s="260"/>
      <c r="G209" s="112">
        <f>SUM(C193:D209)</f>
        <v>0</v>
      </c>
    </row>
    <row r="210" spans="1:7" x14ac:dyDescent="0.35">
      <c r="A210" s="84" t="s">
        <v>46</v>
      </c>
      <c r="B210" s="84" t="str">
        <f>G210</f>
        <v>X</v>
      </c>
      <c r="C210" s="29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92"/>
      <c r="E210" s="255">
        <f>SUM(C210:D226)</f>
        <v>0</v>
      </c>
      <c r="F210" s="25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35">
      <c r="A211" s="85" t="s">
        <v>45</v>
      </c>
      <c r="B211" s="85" t="str">
        <f>G210</f>
        <v>X</v>
      </c>
      <c r="C211" s="270">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70"/>
      <c r="E211" s="257"/>
      <c r="F211" s="258"/>
      <c r="G211" s="35"/>
    </row>
    <row r="212" spans="1:7" x14ac:dyDescent="0.35">
      <c r="A212" s="85" t="s">
        <v>47</v>
      </c>
      <c r="B212" s="85" t="str">
        <f>G210</f>
        <v>X</v>
      </c>
      <c r="C212" s="270">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70"/>
      <c r="E212" s="257"/>
      <c r="F212" s="258"/>
      <c r="G212" s="35"/>
    </row>
    <row r="213" spans="1:7" x14ac:dyDescent="0.35">
      <c r="A213" s="85" t="s">
        <v>36</v>
      </c>
      <c r="B213" s="85" t="str">
        <f>G210</f>
        <v>X</v>
      </c>
      <c r="C213" s="270">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70"/>
      <c r="E213" s="257"/>
      <c r="F213" s="258"/>
      <c r="G213" s="35"/>
    </row>
    <row r="214" spans="1:7" x14ac:dyDescent="0.35">
      <c r="A214" s="85" t="s">
        <v>37</v>
      </c>
      <c r="B214" s="85" t="str">
        <f>G210</f>
        <v>X</v>
      </c>
      <c r="C214" s="270">
        <f t="shared" si="52"/>
        <v>0</v>
      </c>
      <c r="D214" s="270"/>
      <c r="E214" s="257"/>
      <c r="F214" s="258"/>
      <c r="G214" s="35"/>
    </row>
    <row r="215" spans="1:7" x14ac:dyDescent="0.35">
      <c r="A215" s="85" t="s">
        <v>41</v>
      </c>
      <c r="B215" s="85" t="str">
        <f>G210</f>
        <v>X</v>
      </c>
      <c r="C215" s="270">
        <f t="shared" si="52"/>
        <v>0</v>
      </c>
      <c r="D215" s="270"/>
      <c r="E215" s="257"/>
      <c r="F215" s="258"/>
      <c r="G215" s="35"/>
    </row>
    <row r="216" spans="1:7" x14ac:dyDescent="0.35">
      <c r="A216" s="85" t="s">
        <v>42</v>
      </c>
      <c r="B216" s="85" t="str">
        <f>G210</f>
        <v>X</v>
      </c>
      <c r="C216" s="270">
        <f t="shared" si="52"/>
        <v>0</v>
      </c>
      <c r="D216" s="270"/>
      <c r="E216" s="257"/>
      <c r="F216" s="258"/>
      <c r="G216" s="35"/>
    </row>
    <row r="217" spans="1:7" x14ac:dyDescent="0.35">
      <c r="A217" s="85" t="s">
        <v>43</v>
      </c>
      <c r="B217" s="85" t="str">
        <f>G210</f>
        <v>X</v>
      </c>
      <c r="C217" s="270">
        <f t="shared" si="52"/>
        <v>0</v>
      </c>
      <c r="D217" s="270"/>
      <c r="E217" s="257"/>
      <c r="F217" s="258"/>
      <c r="G217" s="35"/>
    </row>
    <row r="218" spans="1:7" x14ac:dyDescent="0.35">
      <c r="A218" s="85" t="s">
        <v>38</v>
      </c>
      <c r="B218" s="85" t="str">
        <f>G210</f>
        <v>X</v>
      </c>
      <c r="C218" s="270">
        <f t="shared" si="52"/>
        <v>0</v>
      </c>
      <c r="D218" s="270"/>
      <c r="E218" s="257"/>
      <c r="F218" s="258"/>
      <c r="G218" s="35"/>
    </row>
    <row r="219" spans="1:7" x14ac:dyDescent="0.35">
      <c r="A219" s="85" t="s">
        <v>39</v>
      </c>
      <c r="B219" s="85" t="str">
        <f>G210</f>
        <v>X</v>
      </c>
      <c r="C219" s="270">
        <f t="shared" si="52"/>
        <v>0</v>
      </c>
      <c r="D219" s="270"/>
      <c r="E219" s="257"/>
      <c r="F219" s="258"/>
      <c r="G219" s="35"/>
    </row>
    <row r="220" spans="1:7" x14ac:dyDescent="0.35">
      <c r="A220" s="85" t="s">
        <v>40</v>
      </c>
      <c r="B220" s="85" t="str">
        <f>G210</f>
        <v>X</v>
      </c>
      <c r="C220" s="270">
        <f t="shared" si="52"/>
        <v>0</v>
      </c>
      <c r="D220" s="270"/>
      <c r="E220" s="257"/>
      <c r="F220" s="258"/>
      <c r="G220" s="35"/>
    </row>
    <row r="221" spans="1:7" x14ac:dyDescent="0.35">
      <c r="A221" s="85" t="s">
        <v>44</v>
      </c>
      <c r="B221" s="85" t="str">
        <f>G210</f>
        <v>X</v>
      </c>
      <c r="C221" s="270">
        <f t="shared" si="52"/>
        <v>0</v>
      </c>
      <c r="D221" s="270"/>
      <c r="E221" s="257"/>
      <c r="F221" s="258"/>
      <c r="G221" s="35"/>
    </row>
    <row r="222" spans="1:7" x14ac:dyDescent="0.35">
      <c r="A222" s="85" t="s">
        <v>49</v>
      </c>
      <c r="B222" s="85" t="str">
        <f>G210</f>
        <v>X</v>
      </c>
      <c r="C222" s="270">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70"/>
      <c r="E222" s="257"/>
      <c r="F222" s="258"/>
      <c r="G222" s="35"/>
    </row>
    <row r="223" spans="1:7" x14ac:dyDescent="0.35">
      <c r="A223" s="85" t="s">
        <v>50</v>
      </c>
      <c r="B223" s="85" t="str">
        <f>G210</f>
        <v>X</v>
      </c>
      <c r="C223" s="270">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70"/>
      <c r="E223" s="257"/>
      <c r="F223" s="258"/>
      <c r="G223" s="35"/>
    </row>
    <row r="224" spans="1:7" x14ac:dyDescent="0.35">
      <c r="A224" s="85" t="s">
        <v>51</v>
      </c>
      <c r="B224" s="85" t="str">
        <f>G210</f>
        <v>X</v>
      </c>
      <c r="C224" s="270">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70"/>
      <c r="E224" s="257"/>
      <c r="F224" s="258"/>
      <c r="G224" s="35"/>
    </row>
    <row r="225" spans="1:7" x14ac:dyDescent="0.35">
      <c r="A225" s="85" t="s">
        <v>52</v>
      </c>
      <c r="B225" s="85" t="str">
        <f>G210</f>
        <v>X</v>
      </c>
      <c r="C225" s="270">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70"/>
      <c r="E225" s="257"/>
      <c r="F225" s="258"/>
      <c r="G225" s="35"/>
    </row>
    <row r="226" spans="1:7" x14ac:dyDescent="0.35">
      <c r="A226" s="31" t="s">
        <v>83</v>
      </c>
      <c r="B226" s="31" t="str">
        <f>G210</f>
        <v>X</v>
      </c>
      <c r="C226" s="293">
        <f>IF(AND($B$28&gt;=1,$B$31=$B226),$G$91,0)+IF(AND($B$28&gt;=2,$B$32=$B226),$K$91,0)+IF(AND($B$28&gt;=3,$B$33=$B226),$O$91,0)+IF(AND($B$28&gt;=4,$B$34=$B226),$S$91,0)+IF(AND($B$28&gt;=5,$B$35=$B226),$W$91,0)+IF(AND($B$28&gt;=6,$B$36=$B226),$AA$91,0)+IF(AND($B$28&gt;=7,$B$37=$B226),$AE$91,0)+IF(AND($B$28&gt;=8,$B$38=$B226),$AI$91,0)+IF(AND($B$28&gt;=9,$B$39=$B226),$AM$91,0)+IF(AND($B$28&gt;=10,$B$40=$B226),$AQ$91,0)</f>
        <v>0</v>
      </c>
      <c r="D226" s="293"/>
      <c r="E226" s="259"/>
      <c r="F226" s="260"/>
      <c r="G226" s="112">
        <f>SUM(C210:D226)</f>
        <v>0</v>
      </c>
    </row>
  </sheetData>
  <sheetProtection algorithmName="SHA-512" hashValue="C5n9sf36fTJaZUNvYn1o+wk8/UR22EUcUgNDe5OZbLLx7yBBgjKvnL8sskdsJBeZIw5Dh2bFL/ZzUjFHLNtJ/A==" saltValue="DOb+0I1cA18sv2dtcHoGPA==" spinCount="100000"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83" priority="30" operator="containsText" text="Choisir une catégorie">
      <formula>NOT(ISERROR(SEARCH("Choisir une catégorie",A46)))</formula>
    </cfRule>
  </conditionalFormatting>
  <conditionalFormatting sqref="A61:A70">
    <cfRule type="containsText" dxfId="82" priority="28" operator="containsText" text="Choisir une catégorie">
      <formula>NOT(ISERROR(SEARCH("Choisir une catégorie",A61)))</formula>
    </cfRule>
  </conditionalFormatting>
  <conditionalFormatting sqref="A76:A85">
    <cfRule type="containsText" dxfId="81" priority="25" operator="containsText" text="Choisir une catégorie">
      <formula>NOT(ISERROR(SEARCH("Choisir une catégorie",A76)))</formula>
    </cfRule>
  </conditionalFormatting>
  <conditionalFormatting sqref="A91">
    <cfRule type="containsText" dxfId="80" priority="23" operator="containsText" text="Choisir une catégorie">
      <formula>NOT(ISERROR(SEARCH("Choisir une catégorie",A91)))</formula>
    </cfRule>
  </conditionalFormatting>
  <conditionalFormatting sqref="A142:B175">
    <cfRule type="expression" dxfId="79" priority="2">
      <formula>$C142&gt;0.005</formula>
    </cfRule>
  </conditionalFormatting>
  <conditionalFormatting sqref="A31:C40">
    <cfRule type="expression" dxfId="78" priority="31">
      <formula>$G31&gt;$B$28</formula>
    </cfRule>
  </conditionalFormatting>
  <conditionalFormatting sqref="A159:F175">
    <cfRule type="expression" dxfId="77" priority="4">
      <formula>$G$175=0</formula>
    </cfRule>
  </conditionalFormatting>
  <conditionalFormatting sqref="A176:F192">
    <cfRule type="expression" dxfId="76" priority="16">
      <formula>$G$192=0</formula>
    </cfRule>
  </conditionalFormatting>
  <conditionalFormatting sqref="A193:F209">
    <cfRule type="expression" dxfId="75" priority="17">
      <formula>$G$209=0</formula>
    </cfRule>
  </conditionalFormatting>
  <conditionalFormatting sqref="A210:F226">
    <cfRule type="expression" dxfId="74" priority="18">
      <formula>$G$226=0</formula>
    </cfRule>
  </conditionalFormatting>
  <conditionalFormatting sqref="B76:B85">
    <cfRule type="containsText" dxfId="73" priority="24" operator="containsText" text="A préciser">
      <formula>NOT(ISERROR(SEARCH("A préciser",B76)))</formula>
    </cfRule>
  </conditionalFormatting>
  <conditionalFormatting sqref="B46:D55">
    <cfRule type="containsText" dxfId="72" priority="27" operator="containsText" text="Catégorie et niveau de qualification">
      <formula>NOT(ISERROR(SEARCH("Catégorie et niveau de qualification",B46)))</formula>
    </cfRule>
  </conditionalFormatting>
  <conditionalFormatting sqref="B61:D70">
    <cfRule type="containsText" dxfId="71" priority="26" operator="containsText" text="A préciser">
      <formula>NOT(ISERROR(SEARCH("A préciser",B61)))</formula>
    </cfRule>
  </conditionalFormatting>
  <conditionalFormatting sqref="C12">
    <cfRule type="expression" dxfId="70" priority="10">
      <formula>A$43&gt;$B$28</formula>
    </cfRule>
  </conditionalFormatting>
  <conditionalFormatting sqref="C142:D175">
    <cfRule type="cellIs" dxfId="69" priority="1" operator="greaterThan">
      <formula>0.005</formula>
    </cfRule>
  </conditionalFormatting>
  <conditionalFormatting sqref="E159">
    <cfRule type="expression" dxfId="68" priority="5">
      <formula>$G$175=0</formula>
    </cfRule>
  </conditionalFormatting>
  <conditionalFormatting sqref="E176">
    <cfRule type="expression" dxfId="67" priority="12">
      <formula>$G$192=0</formula>
    </cfRule>
  </conditionalFormatting>
  <conditionalFormatting sqref="E193">
    <cfRule type="expression" dxfId="66" priority="13">
      <formula>$G$209=0</formula>
    </cfRule>
  </conditionalFormatting>
  <conditionalFormatting sqref="E210">
    <cfRule type="expression" dxfId="65" priority="14">
      <formula>$G$226=0</formula>
    </cfRule>
  </conditionalFormatting>
  <conditionalFormatting sqref="E44:AR57 E74:AR87 E89:AR92 E94:AR96">
    <cfRule type="expression" dxfId="64" priority="32">
      <formula>C$43&gt;$B$28</formula>
    </cfRule>
  </conditionalFormatting>
  <conditionalFormatting sqref="E59:AR72">
    <cfRule type="expression" dxfId="63" priority="29">
      <formula>C$43&gt;$B$28</formula>
    </cfRule>
  </conditionalFormatting>
  <dataValidations count="10">
    <dataValidation type="list" allowBlank="1" showInputMessage="1" showErrorMessage="1" sqref="B28" xr:uid="{7BB364DD-3BE6-44CE-9781-0EEEB990B2BA}">
      <formula1>"1,2,3,4,5,6,7,8,9,10"</formula1>
    </dataValidation>
    <dataValidation type="list" allowBlank="1" showInputMessage="1" showErrorMessage="1" sqref="B20" xr:uid="{B1B40D37-37A3-4CAE-AF56-50E833DBFD39}">
      <formula1>"Petite,Moyenne,Grande"</formula1>
    </dataValidation>
    <dataValidation type="list" allowBlank="1" showInputMessage="1" showErrorMessage="1" sqref="B22:B23" xr:uid="{C529282D-FB1E-45BF-90E3-6F7A81176F5F}">
      <formula1>"Choisir une valeur,Assujetti à la TVA,Non assujetti à la TVA,Assujetti partiel à la TVA"</formula1>
    </dataValidation>
    <dataValidation type="list" allowBlank="1" showInputMessage="1" showErrorMessage="1" sqref="B27" xr:uid="{4406F960-C0BE-4ED0-86B9-26AC1890E9A7}">
      <formula1>"Economique,Non économique"</formula1>
    </dataValidation>
    <dataValidation type="list" allowBlank="1" showInputMessage="1" showErrorMessage="1" sqref="B31:B40" xr:uid="{93B17186-0146-4251-9681-0F25D52FEBDC}">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640593CB-D755-4DF2-B48D-A679C9D60E45}">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8FB9B4F0-D49E-4D5E-8E00-21FF713DCB49}">
      <formula1>"Nombre de jours, Nombre de mois,Nombre d'ETPT"</formula1>
    </dataValidation>
    <dataValidation type="list" allowBlank="1" showInputMessage="1" showErrorMessage="1" sqref="A91:B91" xr:uid="{2AD4EF70-793A-4B82-9AD6-9049D5BD5115}">
      <formula1>"Charges connexes prises en compte à taux forfaitaire,Charges connexes réelles (à justifier)"</formula1>
    </dataValidation>
    <dataValidation type="list" allowBlank="1" showInputMessage="1" showErrorMessage="1" sqref="A76:A85" xr:uid="{C27F0775-599A-4364-8CAF-8271E22F5E1C}">
      <formula1>$A$154:$A$157</formula1>
    </dataValidation>
    <dataValidation type="list" allowBlank="1" showInputMessage="1" showErrorMessage="1" sqref="A61:A70" xr:uid="{08755863-9D99-4AFA-A9C1-749F255A6F20}">
      <formula1>$A$145:$A$153</formula1>
    </dataValidation>
  </dataValidations>
  <hyperlinks>
    <hyperlink ref="A7" location="P07_BUD" display="Budget prévisionnel de l'opération" xr:uid="{159CABCF-546E-441B-9835-D2CA483423ED}"/>
    <hyperlink ref="A9" location="P07_FIN" display="Plan de financement" xr:uid="{A6050E12-D2E1-4769-8883-3B185D783696}"/>
    <hyperlink ref="A6" location="'Partenaire 1'!A12" display="Caractéristiques générales du projet" xr:uid="{94D47098-B1C6-4721-BA6E-B6C994FA7A6D}"/>
    <hyperlink ref="A8" location="P07_COUT" display="Synthèse des coûts et montant de l'aide solicitée" xr:uid="{AD4C099E-0148-4571-910C-7E6E55D11600}"/>
    <hyperlink ref="A10" location="P07_AIDE" display="Aide au remplissage des coûts sur votre espace web AGIR" xr:uid="{88C9DF42-063C-43E5-A874-C5141AE99C92}"/>
    <hyperlink ref="B14" location="'NOTICE  '!A1" display="Si vous avez le moindre doute, n'ésitez pas à consulter la notice" xr:uid="{F83FCBE8-76A2-4052-9D02-FC72EB979CA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50</vt:i4>
      </vt:variant>
    </vt:vector>
  </HeadingPairs>
  <TitlesOfParts>
    <vt:vector size="62" baseType="lpstr">
      <vt:lpstr>NOTICE  </vt:lpstr>
      <vt:lpstr>Synthese</vt:lpstr>
      <vt:lpstr>Partenaire 1-coordinateur</vt:lpstr>
      <vt:lpstr>Partenaire 2</vt:lpstr>
      <vt:lpstr>Partenaire 3</vt:lpstr>
      <vt:lpstr>Partenaire 4</vt:lpstr>
      <vt:lpstr>Partenaire 5</vt:lpstr>
      <vt:lpstr>Partenaire 6</vt:lpstr>
      <vt:lpstr>Partenaire 7</vt:lpstr>
      <vt:lpstr>Partenaire 8</vt:lpstr>
      <vt:lpstr>Partenaire 9</vt:lpstr>
      <vt:lpstr>Partenaire 10</vt:lpstr>
      <vt:lpstr>P01_AIDE</vt:lpstr>
      <vt:lpstr>P01_BUD</vt:lpstr>
      <vt:lpstr>P01_CAR</vt:lpstr>
      <vt:lpstr>P01_COUT</vt:lpstr>
      <vt:lpstr>P01_FIN</vt:lpstr>
      <vt:lpstr>P02_AIDE</vt:lpstr>
      <vt:lpstr>P02_BUD</vt:lpstr>
      <vt:lpstr>P02_CAR</vt:lpstr>
      <vt:lpstr>P02_COUT</vt:lpstr>
      <vt:lpstr>P02_FIN</vt:lpstr>
      <vt:lpstr>P03_AIDE</vt:lpstr>
      <vt:lpstr>P03_BUD</vt:lpstr>
      <vt:lpstr>P03_CAR</vt:lpstr>
      <vt:lpstr>P03_COUT</vt:lpstr>
      <vt:lpstr>P03_FIN</vt:lpstr>
      <vt:lpstr>P04_AIDE</vt:lpstr>
      <vt:lpstr>P04_BUD</vt:lpstr>
      <vt:lpstr>P04_CAR</vt:lpstr>
      <vt:lpstr>P04_COUT</vt:lpstr>
      <vt:lpstr>P04_FIN</vt:lpstr>
      <vt:lpstr>P05_AIDE</vt:lpstr>
      <vt:lpstr>P05_BUD</vt:lpstr>
      <vt:lpstr>P05_CAR</vt:lpstr>
      <vt:lpstr>P05_COUT</vt:lpstr>
      <vt:lpstr>P05_FIN</vt:lpstr>
      <vt:lpstr>P06_AIDE</vt:lpstr>
      <vt:lpstr>P06_BUD</vt:lpstr>
      <vt:lpstr>P06_CAR</vt:lpstr>
      <vt:lpstr>P06_COUT</vt:lpstr>
      <vt:lpstr>P06_FIN</vt:lpstr>
      <vt:lpstr>P07_AIDE</vt:lpstr>
      <vt:lpstr>P07_BUD</vt:lpstr>
      <vt:lpstr>P07_CAR</vt:lpstr>
      <vt:lpstr>P07_COUT</vt:lpstr>
      <vt:lpstr>P07_FIN</vt:lpstr>
      <vt:lpstr>P08_AIDE</vt:lpstr>
      <vt:lpstr>P08_BUD</vt:lpstr>
      <vt:lpstr>P08_CAR</vt:lpstr>
      <vt:lpstr>P08_COUT</vt:lpstr>
      <vt:lpstr>P08_FIN</vt:lpstr>
      <vt:lpstr>P09_AIDE</vt:lpstr>
      <vt:lpstr>P09_BUD</vt:lpstr>
      <vt:lpstr>P09_CAR</vt:lpstr>
      <vt:lpstr>P09_COUT</vt:lpstr>
      <vt:lpstr>P09_FIN</vt:lpstr>
      <vt:lpstr>P10_AIDE</vt:lpstr>
      <vt:lpstr>P10_BUD</vt:lpstr>
      <vt:lpstr>P10_CAR</vt:lpstr>
      <vt:lpstr>P10_COUT</vt:lpstr>
      <vt:lpstr>P10_FIN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Samuel</dc:creator>
  <cp:lastModifiedBy>ESCUDERO Martine</cp:lastModifiedBy>
  <dcterms:created xsi:type="dcterms:W3CDTF">2023-11-06T09:44:34Z</dcterms:created>
  <dcterms:modified xsi:type="dcterms:W3CDTF">2024-04-22T15:05:39Z</dcterms:modified>
</cp:coreProperties>
</file>