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C:\Users\chassignetm\OneDrive - ADEME\Projets\STM\Marche\AAP Marche\AAP n°2\"/>
    </mc:Choice>
  </mc:AlternateContent>
  <xr:revisionPtr revIDLastSave="0" documentId="13_ncr:1_{C87B6329-51B0-4A53-9ED1-7448DF410E91}" xr6:coauthVersionLast="47" xr6:coauthVersionMax="47" xr10:uidLastSave="{00000000-0000-0000-0000-000000000000}"/>
  <bookViews>
    <workbookView xWindow="-108" yWindow="-108" windowWidth="23256" windowHeight="12576" tabRatio="711" firstSheet="1" activeTab="1" xr2:uid="{00000000-000D-0000-FFFF-FFFF00000000}"/>
  </bookViews>
  <sheets>
    <sheet name="Notice remplissage" sheetId="19" state="hidden" r:id="rId1"/>
    <sheet name="Volet Financier" sheetId="18" r:id="rId2"/>
  </sheets>
  <externalReferences>
    <externalReference r:id="rId3"/>
  </externalReferences>
  <definedNames>
    <definedName name="Article_versement">'[1]partenaire-coord'!$B$295</definedName>
    <definedName name="Avance">'[1]partenaire-coord'!$N$295</definedName>
    <definedName name="Avance_ligne">'[1]partenaire-coord'!$A$299</definedName>
    <definedName name="Avenant">'[1]Definition des donnees'!$A$59:$A$69</definedName>
    <definedName name="Ch_calcul_personnel">'[1]Definition des donnees'!$A$46:$A$48</definedName>
    <definedName name="Ch_categ">'[1]partenaire-coord'!$C$6</definedName>
    <definedName name="Ch_charges_connexes">'[1]Definition des donnees'!$A$51:$A$52</definedName>
    <definedName name="ch_eco">'[1]Definition des donnees'!$A$25</definedName>
    <definedName name="Ch_entreprise">'[1]Definition des donnees'!$A$20:$A$22</definedName>
    <definedName name="ch_mandataire">'Volet Financier'!$D$3</definedName>
    <definedName name="ch_mise_en_forme">'Volet Financier'!$C$23</definedName>
    <definedName name="ch_non_eco">'[1]Definition des donnees'!$A$26</definedName>
    <definedName name="Ch_oui_non">'[1]Definition des donnees'!$A$7:$A$8</definedName>
    <definedName name="Ch_taux_de_tva">'[1]Definition des donnees'!$A$55:$A$56</definedName>
    <definedName name="Ch_type_bene">'[1]partenaire-coord'!$F$4</definedName>
    <definedName name="Ch_type_de_recherche">'[1]Definition des donnees'!$A$29:$A$33</definedName>
    <definedName name="Ch_type_de_reglement">'[1]Definition des donnees'!$A$36:$A$38</definedName>
    <definedName name="Ch_type_operation">'[1]Definition des donnees'!$A$25:$A$26</definedName>
    <definedName name="Charge_connexe_forfaitaire">'[1]Definition des donnees'!$A$51</definedName>
    <definedName name="Charge_connexe_reelle">'[1]Definition des donnees'!$A$52</definedName>
    <definedName name="CHOIX">'[1]Definition des donnees'!$A$3:$A$4</definedName>
    <definedName name="Choix_charges_connexes">'[1]partenaire-coord'!$A$108</definedName>
    <definedName name="Début_fonctionnement">'Volet Financier'!$A$44</definedName>
    <definedName name="haut_page" localSheetId="1">'Volet Financier'!#REF!</definedName>
    <definedName name="Masque_annexe">'[1]partenaire-coord'!$F$6</definedName>
    <definedName name="Mesure_exceptionnelle">'[1]Definition des donnees'!$A$82</definedName>
    <definedName name="NB_VERS">'[1]partenaire-coord'!$O$295</definedName>
    <definedName name="partenaire">[1]Syntheses!$A$7</definedName>
    <definedName name="Personnel1">'[1]Definition des donnees'!$A$41</definedName>
    <definedName name="Personnel2">'[1]Definition des donnees'!$A$42</definedName>
    <definedName name="Personnel3">'[1]Definition des donnees'!$A$43</definedName>
    <definedName name="Reglement_1">'[1]Definition des donnees'!$A$36</definedName>
    <definedName name="Reglement_2">'[1]Definition des donnees'!$A$37</definedName>
    <definedName name="Reglement_3">'[1]Definition des donnees'!$A$38</definedName>
    <definedName name="Total_Equipement">'Volet Financier'!$D$86</definedName>
    <definedName name="Total_fonctionnement">'Volet Financier'!$D$66</definedName>
    <definedName name="Total_personnel">'Volet Financier'!#REF!</definedName>
    <definedName name="Type_bene">'[1]Definition des donnees'!$A$72:$A$74</definedName>
    <definedName name="type_op">'Volet Financier'!$C$21</definedName>
    <definedName name="Type_ope">'Volet Financier'!#REF!</definedName>
    <definedName name="_xlnm.Print_Area" localSheetId="1">'Volet Financier'!$A$1:$L$237</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8" i="18" l="1"/>
  <c r="G29" i="18"/>
  <c r="G30" i="18"/>
  <c r="G31" i="18"/>
  <c r="G27" i="18"/>
  <c r="F250" i="18"/>
  <c r="F178" i="18"/>
  <c r="F102" i="18"/>
  <c r="P128" i="18" l="1"/>
  <c r="I128" i="18"/>
  <c r="E128" i="18"/>
  <c r="P127" i="18"/>
  <c r="I127" i="18"/>
  <c r="E127" i="18"/>
  <c r="P126" i="18"/>
  <c r="I126" i="18"/>
  <c r="E126" i="18"/>
  <c r="P48" i="18"/>
  <c r="F48" i="18"/>
  <c r="P47" i="18"/>
  <c r="F47" i="18"/>
  <c r="P46" i="18"/>
  <c r="F46" i="18"/>
  <c r="K128" i="18" l="1"/>
  <c r="K127" i="18"/>
  <c r="K126" i="18"/>
  <c r="E255" i="18" l="1"/>
  <c r="E256" i="18"/>
  <c r="P174" i="18" l="1"/>
  <c r="K174" i="18"/>
  <c r="I174" i="18"/>
  <c r="E174" i="18"/>
  <c r="P173" i="18"/>
  <c r="K173" i="18"/>
  <c r="I173" i="18"/>
  <c r="E173" i="18"/>
  <c r="P172" i="18"/>
  <c r="K172" i="18"/>
  <c r="I172" i="18"/>
  <c r="E172" i="18"/>
  <c r="P171" i="18"/>
  <c r="K171" i="18"/>
  <c r="I171" i="18"/>
  <c r="E171" i="18"/>
  <c r="P170" i="18"/>
  <c r="K170" i="18"/>
  <c r="I170" i="18"/>
  <c r="E170" i="18"/>
  <c r="P159" i="18"/>
  <c r="K159" i="18"/>
  <c r="I159" i="18"/>
  <c r="E159" i="18"/>
  <c r="P158" i="18"/>
  <c r="K158" i="18"/>
  <c r="I158" i="18"/>
  <c r="E158" i="18"/>
  <c r="P157" i="18"/>
  <c r="K157" i="18"/>
  <c r="I157" i="18"/>
  <c r="E157" i="18"/>
  <c r="P156" i="18"/>
  <c r="K156" i="18"/>
  <c r="I156" i="18"/>
  <c r="E156" i="18"/>
  <c r="P155" i="18"/>
  <c r="K155" i="18"/>
  <c r="I155" i="18"/>
  <c r="E155" i="18"/>
  <c r="P139" i="18"/>
  <c r="I139" i="18"/>
  <c r="J139" i="18" s="1"/>
  <c r="E139" i="18"/>
  <c r="F139" i="18" s="1"/>
  <c r="P138" i="18"/>
  <c r="I138" i="18"/>
  <c r="J138" i="18" s="1"/>
  <c r="E138" i="18"/>
  <c r="F138" i="18" s="1"/>
  <c r="P137" i="18"/>
  <c r="I137" i="18"/>
  <c r="J137" i="18" s="1"/>
  <c r="E137" i="18"/>
  <c r="F137" i="18" s="1"/>
  <c r="P136" i="18"/>
  <c r="I136" i="18"/>
  <c r="J136" i="18" s="1"/>
  <c r="E136" i="18"/>
  <c r="F136" i="18" s="1"/>
  <c r="P135" i="18"/>
  <c r="I135" i="18"/>
  <c r="J135" i="18" s="1"/>
  <c r="E135" i="18"/>
  <c r="F135" i="18" s="1"/>
  <c r="P96" i="18"/>
  <c r="G96" i="18"/>
  <c r="P95" i="18"/>
  <c r="G95" i="18"/>
  <c r="P94" i="18"/>
  <c r="G94" i="18"/>
  <c r="P93" i="18"/>
  <c r="G93" i="18"/>
  <c r="P92" i="18"/>
  <c r="G92" i="18"/>
  <c r="P79" i="18"/>
  <c r="G79" i="18"/>
  <c r="P78" i="18"/>
  <c r="G78" i="18"/>
  <c r="P77" i="18"/>
  <c r="G77" i="18"/>
  <c r="P76" i="18"/>
  <c r="G76" i="18"/>
  <c r="P75" i="18"/>
  <c r="G75" i="18"/>
  <c r="P59" i="18"/>
  <c r="F59" i="18"/>
  <c r="G59" i="18" s="1"/>
  <c r="P58" i="18"/>
  <c r="F58" i="18"/>
  <c r="G58" i="18" s="1"/>
  <c r="P57" i="18"/>
  <c r="F57" i="18"/>
  <c r="G57" i="18" s="1"/>
  <c r="P56" i="18"/>
  <c r="F56" i="18"/>
  <c r="G56" i="18" s="1"/>
  <c r="P55" i="18"/>
  <c r="F55" i="18"/>
  <c r="G55" i="18" s="1"/>
  <c r="L171" i="18" l="1"/>
  <c r="L174" i="18"/>
  <c r="L170" i="18"/>
  <c r="L159" i="18"/>
  <c r="L158" i="18"/>
  <c r="L157" i="18"/>
  <c r="L173" i="18"/>
  <c r="L156" i="18"/>
  <c r="L155" i="18"/>
  <c r="L172" i="18"/>
  <c r="L139" i="18"/>
  <c r="L138" i="18"/>
  <c r="L137" i="18"/>
  <c r="K138" i="18"/>
  <c r="K139" i="18"/>
  <c r="L135" i="18"/>
  <c r="L136" i="18"/>
  <c r="K137" i="18"/>
  <c r="K136" i="18"/>
  <c r="K135" i="18"/>
  <c r="G90" i="18" l="1"/>
  <c r="H204" i="18" l="1"/>
  <c r="H205" i="18"/>
  <c r="H206" i="18"/>
  <c r="H207" i="18"/>
  <c r="H208" i="18"/>
  <c r="H209" i="18"/>
  <c r="H210" i="18"/>
  <c r="H211" i="18"/>
  <c r="H212" i="18"/>
  <c r="H203" i="18"/>
  <c r="E251" i="18"/>
  <c r="E250" i="18"/>
  <c r="I167" i="18" l="1"/>
  <c r="I168" i="18"/>
  <c r="E149" i="18"/>
  <c r="E148" i="18"/>
  <c r="G88" i="18"/>
  <c r="G87" i="18"/>
  <c r="P200" i="18" l="1"/>
  <c r="P201" i="18"/>
  <c r="P202" i="18"/>
  <c r="P203" i="18"/>
  <c r="P204" i="18"/>
  <c r="P205" i="18"/>
  <c r="P206" i="18"/>
  <c r="P207" i="18"/>
  <c r="P208" i="18"/>
  <c r="P209" i="18"/>
  <c r="P210" i="18"/>
  <c r="P211" i="18"/>
  <c r="P212" i="18"/>
  <c r="P213" i="18"/>
  <c r="P214" i="18"/>
  <c r="P215" i="18"/>
  <c r="P216" i="18"/>
  <c r="P217" i="18"/>
  <c r="P218" i="18"/>
  <c r="P219" i="18"/>
  <c r="P220" i="18"/>
  <c r="P221" i="18"/>
  <c r="P222" i="18"/>
  <c r="P223" i="18"/>
  <c r="P224" i="18"/>
  <c r="P225" i="18"/>
  <c r="P226" i="18"/>
  <c r="P227" i="18"/>
  <c r="P228" i="18"/>
  <c r="P229" i="18"/>
  <c r="P230" i="18"/>
  <c r="P231" i="18"/>
  <c r="P232" i="18"/>
  <c r="P233" i="18"/>
  <c r="P234" i="18"/>
  <c r="P235" i="18"/>
  <c r="P236" i="18"/>
  <c r="P237" i="18"/>
  <c r="P238" i="18"/>
  <c r="P117" i="18"/>
  <c r="P118" i="18"/>
  <c r="P119" i="18"/>
  <c r="P120" i="18"/>
  <c r="P121" i="18"/>
  <c r="P122" i="18"/>
  <c r="P123" i="18"/>
  <c r="P124" i="18"/>
  <c r="P125" i="18"/>
  <c r="P129" i="18"/>
  <c r="P130" i="18"/>
  <c r="P131" i="18"/>
  <c r="P132" i="18"/>
  <c r="P133" i="18"/>
  <c r="P134" i="18"/>
  <c r="P140" i="18"/>
  <c r="P141" i="18"/>
  <c r="P142" i="18"/>
  <c r="P143" i="18"/>
  <c r="P144" i="18"/>
  <c r="P145" i="18"/>
  <c r="P146" i="18"/>
  <c r="P147" i="18"/>
  <c r="P148" i="18"/>
  <c r="P149" i="18"/>
  <c r="P150" i="18"/>
  <c r="P151" i="18"/>
  <c r="P152" i="18"/>
  <c r="P153" i="18"/>
  <c r="P154" i="18"/>
  <c r="P160" i="18"/>
  <c r="P161" i="18"/>
  <c r="P162" i="18"/>
  <c r="P163" i="18"/>
  <c r="P164" i="18"/>
  <c r="P165" i="18"/>
  <c r="P166" i="18"/>
  <c r="P167" i="18"/>
  <c r="P168" i="18"/>
  <c r="P169" i="18"/>
  <c r="P175" i="18"/>
  <c r="P176" i="18"/>
  <c r="P177" i="18"/>
  <c r="P178" i="18"/>
  <c r="P179" i="18"/>
  <c r="P180" i="18"/>
  <c r="P181" i="18"/>
  <c r="P182" i="18"/>
  <c r="P183" i="18"/>
  <c r="P184" i="18"/>
  <c r="P185" i="18"/>
  <c r="P186" i="18"/>
  <c r="P187" i="18"/>
  <c r="P188" i="18"/>
  <c r="P189" i="18"/>
  <c r="P190" i="18"/>
  <c r="P191" i="18"/>
  <c r="P192" i="18"/>
  <c r="P193" i="18"/>
  <c r="P194" i="18"/>
  <c r="P195" i="18"/>
  <c r="P196" i="18"/>
  <c r="P197" i="18"/>
  <c r="P198" i="18"/>
  <c r="P39" i="18"/>
  <c r="P40" i="18"/>
  <c r="P41" i="18"/>
  <c r="P42" i="18"/>
  <c r="P43" i="18"/>
  <c r="P44" i="18"/>
  <c r="P45" i="18"/>
  <c r="P49" i="18"/>
  <c r="P50" i="18"/>
  <c r="P51" i="18"/>
  <c r="P52" i="18"/>
  <c r="P53" i="18"/>
  <c r="P54" i="18"/>
  <c r="P60" i="18"/>
  <c r="P61" i="18"/>
  <c r="P62" i="18"/>
  <c r="P63" i="18"/>
  <c r="P64" i="18"/>
  <c r="P65" i="18"/>
  <c r="P66" i="18"/>
  <c r="P67" i="18"/>
  <c r="P68" i="18"/>
  <c r="P69" i="18"/>
  <c r="P70" i="18"/>
  <c r="P71" i="18"/>
  <c r="P72" i="18"/>
  <c r="P73" i="18"/>
  <c r="P74" i="18"/>
  <c r="P80" i="18"/>
  <c r="P81" i="18"/>
  <c r="P82" i="18"/>
  <c r="P83" i="18"/>
  <c r="P84" i="18"/>
  <c r="P85" i="18"/>
  <c r="P86" i="18"/>
  <c r="P87" i="18"/>
  <c r="P88" i="18"/>
  <c r="P89" i="18"/>
  <c r="P90" i="18"/>
  <c r="P91" i="18"/>
  <c r="P97" i="18"/>
  <c r="P98" i="18"/>
  <c r="P99" i="18"/>
  <c r="P100" i="18"/>
  <c r="P101" i="18"/>
  <c r="P102" i="18"/>
  <c r="P103" i="18"/>
  <c r="P104" i="18"/>
  <c r="P105" i="18"/>
  <c r="P106" i="18"/>
  <c r="P107" i="18"/>
  <c r="P108" i="18"/>
  <c r="P109" i="18"/>
  <c r="P110" i="18"/>
  <c r="P111" i="18"/>
  <c r="P112" i="18"/>
  <c r="P113" i="18"/>
  <c r="P114" i="18"/>
  <c r="P115" i="18"/>
  <c r="P22" i="18"/>
  <c r="P23" i="18"/>
  <c r="P24" i="18"/>
  <c r="P25" i="18"/>
  <c r="P26" i="18"/>
  <c r="P27" i="18"/>
  <c r="P28" i="18"/>
  <c r="P29" i="18"/>
  <c r="P30" i="18"/>
  <c r="P31" i="18"/>
  <c r="P32" i="18"/>
  <c r="P33" i="18"/>
  <c r="P34" i="18"/>
  <c r="P35" i="18"/>
  <c r="P36" i="18"/>
  <c r="P37" i="18"/>
  <c r="B182" i="18"/>
  <c r="B181" i="18"/>
  <c r="B180" i="18"/>
  <c r="B179" i="18"/>
  <c r="B104" i="18"/>
  <c r="B103" i="18" l="1"/>
  <c r="F52" i="18" l="1"/>
  <c r="F53" i="18"/>
  <c r="F54" i="18"/>
  <c r="F60" i="18"/>
  <c r="G60" i="18" s="1"/>
  <c r="F51" i="18"/>
  <c r="F43" i="18"/>
  <c r="F44" i="18"/>
  <c r="F45" i="18"/>
  <c r="F49" i="18"/>
  <c r="F42" i="18"/>
  <c r="E41" i="18"/>
  <c r="P21" i="18"/>
  <c r="P199" i="18"/>
  <c r="C230" i="18"/>
  <c r="D229" i="18"/>
  <c r="D228" i="18"/>
  <c r="C221" i="18"/>
  <c r="D221" i="18" s="1"/>
  <c r="D220" i="18"/>
  <c r="D219" i="18"/>
  <c r="D218" i="18"/>
  <c r="B213" i="18"/>
  <c r="I212" i="18"/>
  <c r="I211" i="18"/>
  <c r="I210" i="18"/>
  <c r="I209" i="18"/>
  <c r="I208" i="18"/>
  <c r="I207" i="18"/>
  <c r="F206" i="18"/>
  <c r="I205" i="18"/>
  <c r="F204" i="18"/>
  <c r="I202" i="18"/>
  <c r="H202" i="18"/>
  <c r="F207" i="18" l="1"/>
  <c r="F210" i="18"/>
  <c r="F50" i="18"/>
  <c r="F208" i="18"/>
  <c r="I203" i="18"/>
  <c r="F203" i="18"/>
  <c r="F209" i="18"/>
  <c r="I206" i="18"/>
  <c r="D230" i="18"/>
  <c r="I204" i="18"/>
  <c r="F205" i="18"/>
  <c r="F212" i="18"/>
  <c r="C223" i="18"/>
  <c r="C232" i="18" s="1"/>
  <c r="F211" i="18"/>
  <c r="O21" i="18"/>
  <c r="C161" i="18"/>
  <c r="F213" i="18" l="1"/>
  <c r="D223" i="18" s="1"/>
  <c r="D232" i="18" s="1"/>
  <c r="E245" i="18"/>
  <c r="P116" i="18"/>
  <c r="E125" i="18"/>
  <c r="H142" i="18"/>
  <c r="I140" i="18"/>
  <c r="J140" i="18" s="1"/>
  <c r="E140" i="18"/>
  <c r="F140" i="18" s="1"/>
  <c r="I134" i="18"/>
  <c r="E134" i="18"/>
  <c r="F134" i="18" s="1"/>
  <c r="I133" i="18"/>
  <c r="J133" i="18" s="1"/>
  <c r="E133" i="18"/>
  <c r="I132" i="18"/>
  <c r="E132" i="18"/>
  <c r="I131" i="18"/>
  <c r="J131" i="18" s="1"/>
  <c r="E131" i="18"/>
  <c r="G130" i="18"/>
  <c r="G141" i="18" s="1"/>
  <c r="I129" i="18"/>
  <c r="E129" i="18"/>
  <c r="I125" i="18"/>
  <c r="I124" i="18"/>
  <c r="E124" i="18"/>
  <c r="I123" i="18"/>
  <c r="E123" i="18"/>
  <c r="I122" i="18"/>
  <c r="E122" i="18"/>
  <c r="F131" i="18" l="1"/>
  <c r="E141" i="18"/>
  <c r="K123" i="18"/>
  <c r="K132" i="18"/>
  <c r="K125" i="18"/>
  <c r="L140" i="18"/>
  <c r="K122" i="18"/>
  <c r="K129" i="18"/>
  <c r="K131" i="18"/>
  <c r="E130" i="18"/>
  <c r="K134" i="18"/>
  <c r="K140" i="18"/>
  <c r="K124" i="18"/>
  <c r="I141" i="18"/>
  <c r="I130" i="18"/>
  <c r="K133" i="18"/>
  <c r="L131" i="18"/>
  <c r="F133" i="18"/>
  <c r="L133" i="18" s="1"/>
  <c r="J134" i="18"/>
  <c r="L134" i="18" s="1"/>
  <c r="F132" i="18"/>
  <c r="G142" i="18"/>
  <c r="J132" i="18"/>
  <c r="E259" i="18"/>
  <c r="E260" i="18" s="1"/>
  <c r="E252" i="18"/>
  <c r="E253" i="18"/>
  <c r="E254" i="18"/>
  <c r="E257" i="18"/>
  <c r="E246" i="18"/>
  <c r="E247" i="18"/>
  <c r="E248" i="18"/>
  <c r="E249" i="18" l="1"/>
  <c r="E258" i="18"/>
  <c r="E261" i="18" s="1"/>
  <c r="I142" i="18"/>
  <c r="K130" i="18"/>
  <c r="E142" i="18"/>
  <c r="K141" i="18"/>
  <c r="J141" i="18"/>
  <c r="J142" i="18" s="1"/>
  <c r="L132" i="18"/>
  <c r="L141" i="18" s="1"/>
  <c r="L142" i="18" s="1"/>
  <c r="F141" i="18"/>
  <c r="F142" i="18" s="1"/>
  <c r="K142" i="18" l="1"/>
  <c r="G161" i="18"/>
  <c r="F98" i="18"/>
  <c r="F81" i="18"/>
  <c r="G73" i="18"/>
  <c r="G74" i="18"/>
  <c r="G80" i="18"/>
  <c r="D61" i="18"/>
  <c r="D50" i="18"/>
  <c r="P38" i="18"/>
  <c r="F32" i="18"/>
  <c r="E32" i="18"/>
  <c r="F26" i="18"/>
  <c r="E26" i="18"/>
  <c r="D62" i="18" l="1"/>
  <c r="E33" i="18"/>
  <c r="F33" i="18"/>
  <c r="I149" i="18" l="1"/>
  <c r="I150" i="18"/>
  <c r="I151" i="18"/>
  <c r="I152" i="18"/>
  <c r="I153" i="18"/>
  <c r="I154" i="18"/>
  <c r="I160" i="18"/>
  <c r="I148" i="18"/>
  <c r="E150" i="18"/>
  <c r="E151" i="18"/>
  <c r="E152" i="18"/>
  <c r="E153" i="18"/>
  <c r="E154" i="18"/>
  <c r="E160" i="18"/>
  <c r="E161" i="18" l="1"/>
  <c r="G176" i="18" l="1"/>
  <c r="I187" i="18" s="1"/>
  <c r="C176" i="18"/>
  <c r="E187" i="18" s="1"/>
  <c r="K175" i="18"/>
  <c r="I175" i="18"/>
  <c r="E175" i="18"/>
  <c r="K169" i="18"/>
  <c r="I169" i="18"/>
  <c r="E169" i="18"/>
  <c r="K168" i="18"/>
  <c r="E168" i="18"/>
  <c r="K167" i="18"/>
  <c r="E167" i="18"/>
  <c r="K166" i="18"/>
  <c r="I166" i="18"/>
  <c r="E166" i="18"/>
  <c r="K160" i="18"/>
  <c r="K154" i="18"/>
  <c r="L154" i="18"/>
  <c r="K153" i="18"/>
  <c r="L153" i="18"/>
  <c r="K152" i="18"/>
  <c r="K151" i="18"/>
  <c r="L151" i="18"/>
  <c r="K150" i="18"/>
  <c r="L150" i="18"/>
  <c r="K149" i="18"/>
  <c r="K148" i="18"/>
  <c r="L148" i="18"/>
  <c r="G120" i="18"/>
  <c r="C179" i="18" l="1"/>
  <c r="D179" i="18" s="1"/>
  <c r="L187" i="18"/>
  <c r="K187" i="18"/>
  <c r="L166" i="18"/>
  <c r="L175" i="18"/>
  <c r="L152" i="18"/>
  <c r="L169" i="18"/>
  <c r="K176" i="18"/>
  <c r="I176" i="18"/>
  <c r="K161" i="18"/>
  <c r="I161" i="18"/>
  <c r="L160" i="18"/>
  <c r="L167" i="18"/>
  <c r="L149" i="18"/>
  <c r="L168" i="18"/>
  <c r="E176" i="18"/>
  <c r="G188" i="18" l="1"/>
  <c r="G193" i="18" s="1"/>
  <c r="C188" i="18"/>
  <c r="C193" i="18" s="1"/>
  <c r="L176" i="18"/>
  <c r="L161" i="18"/>
  <c r="K188" i="18"/>
  <c r="L188" i="18" l="1"/>
  <c r="L193" i="18" s="1"/>
  <c r="K193" i="18"/>
  <c r="I188" i="18"/>
  <c r="I193" i="18" s="1"/>
  <c r="E188" i="18"/>
  <c r="E193" i="18" s="1"/>
  <c r="G25" i="18" l="1"/>
  <c r="A100" i="18" l="1"/>
  <c r="G97" i="18"/>
  <c r="G91" i="18"/>
  <c r="G89" i="18"/>
  <c r="G70" i="18"/>
  <c r="G72" i="18"/>
  <c r="G71" i="18"/>
  <c r="G69" i="18"/>
  <c r="G68" i="18"/>
  <c r="G67" i="18"/>
  <c r="G66" i="18"/>
  <c r="G65" i="18"/>
  <c r="G54" i="18"/>
  <c r="G53" i="18"/>
  <c r="G52" i="18"/>
  <c r="G51" i="18"/>
  <c r="G98" i="18" l="1"/>
  <c r="G81" i="18"/>
  <c r="F61" i="18" l="1"/>
  <c r="F62" i="18" s="1"/>
  <c r="F83" i="18" s="1"/>
  <c r="B32" i="18"/>
  <c r="B26" i="18"/>
  <c r="G24" i="18"/>
  <c r="G26" i="18" s="1"/>
  <c r="H23" i="18"/>
  <c r="G32" i="18" l="1"/>
  <c r="G33" i="18" s="1"/>
  <c r="G61" i="18" l="1"/>
  <c r="G62" i="18" s="1"/>
  <c r="G83" i="18" s="1"/>
  <c r="G108" i="18" l="1"/>
  <c r="G109" i="18" s="1"/>
  <c r="G111" i="18" s="1"/>
  <c r="F109" i="18"/>
  <c r="F111" i="18" s="1"/>
  <c r="F261" i="18" s="1"/>
  <c r="J261" i="18" s="1"/>
  <c r="C103" i="18" l="1"/>
  <c r="D103"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MASSON Samuel</author>
    <author>BOUCHER Paul</author>
    <author>LIEGEON Aurélie</author>
    <author>DUTOUR Laetitia</author>
    <author>POITOU Françoise</author>
  </authors>
  <commentList>
    <comment ref="D41" authorId="0" shapeId="0" xr:uid="{00000000-0006-0000-0100-000001000000}">
      <text>
        <r>
          <rPr>
            <b/>
            <sz val="9"/>
            <color indexed="81"/>
            <rFont val="Tahoma"/>
            <family val="2"/>
          </rPr>
          <t>Vos pouvez choisir entre :
- nb de jours
- nb de mois
- nb d'ETPT</t>
        </r>
      </text>
    </comment>
    <comment ref="F202" authorId="1" shapeId="0" xr:uid="{00000000-0006-0000-0100-000002000000}">
      <text>
        <r>
          <rPr>
            <sz val="9"/>
            <color indexed="81"/>
            <rFont val="Tahoma"/>
            <family val="2"/>
          </rPr>
          <t xml:space="preserve">Montant forfaitaire par ETPT plafonné aux coûts totaux de l'opération.
</t>
        </r>
      </text>
    </comment>
    <comment ref="A227" authorId="2" shapeId="0" xr:uid="{00000000-0006-0000-0100-000003000000}">
      <text>
        <r>
          <rPr>
            <b/>
            <sz val="9"/>
            <color indexed="81"/>
            <rFont val="Tahoma"/>
            <family val="2"/>
          </rPr>
          <t xml:space="preserve">"Dépenses d'équipement", cf page 14 des règles générales
</t>
        </r>
      </text>
    </comment>
    <comment ref="G227" authorId="3" shapeId="0" xr:uid="{00000000-0006-0000-0100-000004000000}">
      <text>
        <r>
          <rPr>
            <b/>
            <sz val="9"/>
            <color indexed="81"/>
            <rFont val="Tahoma"/>
            <family val="2"/>
          </rPr>
          <t>ATTENTION : dépenses liées à la création d'un poste et non au renouvellement ou à la réorientation d'un poste</t>
        </r>
        <r>
          <rPr>
            <sz val="9"/>
            <color indexed="81"/>
            <rFont val="Tahoma"/>
            <family val="2"/>
          </rPr>
          <t xml:space="preserve">
</t>
        </r>
      </text>
    </comment>
    <comment ref="A245" authorId="4" shapeId="0" xr:uid="{00000000-0006-0000-0100-00000500000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<sst xmlns="http://schemas.openxmlformats.org/spreadsheetml/2006/main" count="358" uniqueCount="168">
  <si>
    <t xml:space="preserve">L'ensemble des dépenses prévisionnelles nécessaires à l'opération doivent être présentées dans ce tableau afin de permettre à l'ADEME d'identifier les dépenses éligibles au calcul de l'aide potentielle. </t>
  </si>
  <si>
    <t>Choisir vos axes :</t>
  </si>
  <si>
    <t>Diagnostics</t>
  </si>
  <si>
    <t>* HTR = Hors TVA Récupérable auprès du Trésor Public ou du Fonds de Compensation de la Taxe sur la Valeur Ajoutée</t>
  </si>
  <si>
    <t>Coût total pour l'opération (HTR)</t>
  </si>
  <si>
    <t>TOTAL DE L'OPERATION</t>
  </si>
  <si>
    <t>(1) Les notions de coût total et de dépenses éligibles sont définies à l'article 11.1 des règles générales. Elles sont présentées hors TVA récupérable auprès du Trésor Public.</t>
  </si>
  <si>
    <t>Diagnostic mobilités actives et plans d'actions (pour les établissements scolaires)</t>
  </si>
  <si>
    <t>Diagnostic mobilités actives et plans d'actions (pour l'accès aux commerces, aux services de proximit et aux pôles d'activités du territoire)</t>
  </si>
  <si>
    <t>Total des dépenses éligibles à justifier</t>
  </si>
  <si>
    <t>A - DEPENSES DE FONCTIONNEMENT</t>
  </si>
  <si>
    <t>Nombre de mois</t>
  </si>
  <si>
    <t>Coûts liés à l'opération</t>
  </si>
  <si>
    <t>Dépenses éligibles à justifier</t>
  </si>
  <si>
    <t>Catégorie et niveau de qualification</t>
  </si>
  <si>
    <t>Non éligible</t>
  </si>
  <si>
    <t>Sous-Total poste personnel :</t>
  </si>
  <si>
    <t>Coûts liés à l'opération (HTR)*</t>
  </si>
  <si>
    <t>Dépenses éligibles à justifier (HTR)*</t>
  </si>
  <si>
    <t>Frais de déplacements / Missions / Réceptions</t>
  </si>
  <si>
    <t xml:space="preserve">Personnel extérieur </t>
  </si>
  <si>
    <t>B - DEPENSES D'EQUIPEMENT</t>
  </si>
  <si>
    <t>Détails des coûts</t>
  </si>
  <si>
    <t>Matériel informatique</t>
  </si>
  <si>
    <t>Sous-Total poste dépenses d'équipement</t>
  </si>
  <si>
    <t>Charges Connexes forfaitaires (maximum 25% du coût total de l'opération)</t>
  </si>
  <si>
    <t>Sous-Total poste charges connexes</t>
  </si>
  <si>
    <t>*HTR = Hors taxes Récupérables auprès du Trésor Public ou du Fonds de compensation de la Taxe sur la Valeur Ajoutée.</t>
  </si>
  <si>
    <t>Se référer aux règles générales pour toute précision sur les postes de dépenses, leur éligibilité et le calcul de l'aide.</t>
  </si>
  <si>
    <t>À préciser</t>
  </si>
  <si>
    <r>
      <t xml:space="preserve">1/ Vous devez indiquer dans ce fichier - </t>
    </r>
    <r>
      <rPr>
        <b/>
        <sz val="10"/>
        <color theme="1"/>
        <rFont val="Calibri"/>
        <family val="2"/>
        <scheme val="minor"/>
      </rPr>
      <t>ligne par ligne - chaque poste de dépense</t>
    </r>
    <r>
      <rPr>
        <sz val="10"/>
        <color theme="1"/>
        <rFont val="Calibri"/>
        <family val="2"/>
        <scheme val="minor"/>
      </rPr>
      <t xml:space="preserve">. 
2/ Lors du dépôt : vous devrez également </t>
    </r>
    <r>
      <rPr>
        <b/>
        <sz val="10"/>
        <color theme="1"/>
        <rFont val="Calibri"/>
        <family val="2"/>
        <scheme val="minor"/>
      </rPr>
      <t>déposer ce fichier complété</t>
    </r>
    <r>
      <rPr>
        <sz val="10"/>
        <color theme="1"/>
        <rFont val="Calibri"/>
        <family val="2"/>
        <scheme val="minor"/>
      </rPr>
      <t xml:space="preserve">, dans l'onglet "Ajout de documents" </t>
    </r>
  </si>
  <si>
    <t>Actions d'animation</t>
  </si>
  <si>
    <t>Actions de formation - Communication</t>
  </si>
  <si>
    <t>Coût total opération</t>
  </si>
  <si>
    <t>Coûts liés aux changements de comportement</t>
  </si>
  <si>
    <t>Nombre de jours</t>
  </si>
  <si>
    <t>Dépenses de personnel **</t>
  </si>
  <si>
    <t>** Les dépenses de personnel sont définies dans règles générales de l'ADEME.</t>
  </si>
  <si>
    <t>Autres dépenses de fonctionnement</t>
  </si>
  <si>
    <t>Sous-Total poste autres dépenses de fonctionnement</t>
  </si>
  <si>
    <t>Dépenses d'équipement</t>
  </si>
  <si>
    <t>Charges connexes (2)</t>
  </si>
  <si>
    <t>Total des dépenses</t>
  </si>
  <si>
    <t>* HTR = Hors taxes Récupérables auprès du Trésor Public ou du Fonds de compensation de la Taxe sur la Valeur Ajoutée.</t>
  </si>
  <si>
    <t>(2) Si des charges connexes sont affectées au coût total de l'opération, il incombe au bénéficiaire de s'assurer qu'elles s'appuient sur une méthode de comptabilité analytique rationnelle, sincère, raccordée à la comptabilité générale du bénéficiaire et dont toutes les clés de répartition des charges sont auditables. Les charges connexes peuvent être forfaitaires OU réelles.</t>
  </si>
  <si>
    <t>Les règles de modification de la répartition des dépenses éligibles sont définies à l'article 11.6 des règles générales.</t>
  </si>
  <si>
    <t>€/jour</t>
  </si>
  <si>
    <t>Dépenses de personnel statutaire de la fonction publique</t>
  </si>
  <si>
    <t>Dépenses de personnel hors statutaire de la fonction publique (hors production à immobiliser)</t>
  </si>
  <si>
    <t>Détail des coûts (1)</t>
  </si>
  <si>
    <t>Dépenses de personnel</t>
  </si>
  <si>
    <t>Total :</t>
  </si>
  <si>
    <t>Sous-Total Autres dépenses de fonctionnement</t>
  </si>
  <si>
    <t>TOTAL DEPENSES DE FONCTIONNEMENT</t>
  </si>
  <si>
    <t>TOTAL DEPENSES D'EQUIPEMENTS</t>
  </si>
  <si>
    <t>TOTAL CHARGES CONNEXES</t>
  </si>
  <si>
    <r>
      <rPr>
        <b/>
        <sz val="11"/>
        <color theme="1"/>
        <rFont val="Arial"/>
        <family val="2"/>
      </rPr>
      <t>Quels sont les objectifs du "plan de financement" ?</t>
    </r>
    <r>
      <rPr>
        <sz val="11"/>
        <color theme="1"/>
        <rFont val="Arial"/>
        <family val="2"/>
      </rPr>
      <t xml:space="preserve">
Ce plan de financement a pour but d'informer l'ADEME des sources de financement pour votre projet. Ces informations seront utilisées pour identifier notamment les éventuels cumuls d'aides publiques ainsi que toute information qui nous demanderait de revenir vers vous pour recueillir des informations complémentaires. 
Nous vous proposons également de nous faire part si ces sources de financement sont acquises ou non.</t>
    </r>
  </si>
  <si>
    <t>Si plusieurs financeurs, merci d'utiliser une ligne par financeur.</t>
  </si>
  <si>
    <t>Financement escompté</t>
  </si>
  <si>
    <t>Financement obtenu</t>
  </si>
  <si>
    <t>TOTAL</t>
  </si>
  <si>
    <t>Type</t>
  </si>
  <si>
    <t>Mode de financement</t>
  </si>
  <si>
    <t>Montant 
(en € HTR)</t>
  </si>
  <si>
    <t>Auto-financement</t>
  </si>
  <si>
    <t>Fonds propres</t>
  </si>
  <si>
    <t>Emprunt</t>
  </si>
  <si>
    <t>Crédit-Bail</t>
  </si>
  <si>
    <t>Autres (précisez)</t>
  </si>
  <si>
    <t>Aides publiques</t>
  </si>
  <si>
    <t>ETAT</t>
  </si>
  <si>
    <t>Région</t>
  </si>
  <si>
    <t>FEDER</t>
  </si>
  <si>
    <t>Aides privées</t>
  </si>
  <si>
    <t>Précisez</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</si>
  <si>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</si>
  <si>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t xml:space="preserve">PLAN DE FINANCEMENT </t>
  </si>
  <si>
    <t>Informations générales</t>
  </si>
  <si>
    <t>Nom du bénéficiaire :</t>
  </si>
  <si>
    <t>N° de SIRET :</t>
  </si>
  <si>
    <t>Nom du projet :</t>
  </si>
  <si>
    <t>Lieu de l'opération (type de territoire) :</t>
  </si>
  <si>
    <t>Territoire situé en zone non-interconnectée (ZNI) (taux maximum 70%)</t>
  </si>
  <si>
    <t>Autres territoires (taux maximum 50%)</t>
  </si>
  <si>
    <t>Sélectionner</t>
  </si>
  <si>
    <t>Saisir</t>
  </si>
  <si>
    <r>
      <t xml:space="preserve">AXE 4 : Soutenir l'ingénierie territoriale pour mettre en œuvre une politique cyclable intégrée à l'échelle du territoire </t>
    </r>
    <r>
      <rPr>
        <b/>
        <sz val="12"/>
        <color theme="0"/>
        <rFont val="Calibri"/>
        <family val="2"/>
        <scheme val="minor"/>
      </rPr>
      <t>(Changement de comportement / action des relais)</t>
    </r>
  </si>
  <si>
    <t>Dépenses de personnel (2)</t>
  </si>
  <si>
    <t>Nbre ETPT 
Année 1</t>
  </si>
  <si>
    <t>Nbre ETPT 
Année 2</t>
  </si>
  <si>
    <t>Nbre ETPT 
Année 3</t>
  </si>
  <si>
    <r>
      <t>TOTAL</t>
    </r>
    <r>
      <rPr>
        <sz val="8"/>
        <color theme="1"/>
        <rFont val="Arial"/>
        <family val="2"/>
      </rPr>
      <t/>
    </r>
  </si>
  <si>
    <t>Majoration des DROM-COM ?</t>
  </si>
  <si>
    <t>Chargé de mission</t>
  </si>
  <si>
    <t>Non</t>
  </si>
  <si>
    <t>* Les dépenses de personnel sont définies dans règles générales de l'ADEME.</t>
  </si>
  <si>
    <t>L’ADEME peut choisir que le versement du forfait annuel à l’ETPT soit constitué de deux parties : une part fixe et une part variable en fonction du taux moyen d'atteinte des objectifs.</t>
  </si>
  <si>
    <r>
      <t xml:space="preserve">Dépenses externes de communication, d'animation et de formation </t>
    </r>
    <r>
      <rPr>
        <b/>
        <sz val="11"/>
        <rFont val="Calibri"/>
        <family val="2"/>
        <scheme val="minor"/>
      </rPr>
      <t xml:space="preserve">pour une structure </t>
    </r>
  </si>
  <si>
    <t>Dépenses de communication</t>
  </si>
  <si>
    <t>Dépenses d'animation</t>
  </si>
  <si>
    <t>Dépenses de formation</t>
  </si>
  <si>
    <t>Sous-Total poste dépenses externes de communication, d'animation et de formation :</t>
  </si>
  <si>
    <t>DEPENSES DE FONCTIONNEMENT</t>
  </si>
  <si>
    <r>
      <t xml:space="preserve">B - Dépenses d'équipement liées à la </t>
    </r>
    <r>
      <rPr>
        <b/>
        <u/>
        <sz val="11"/>
        <rFont val="Calibri"/>
        <family val="2"/>
        <scheme val="minor"/>
      </rPr>
      <t>création de poste(s) de chargé(s) de mission(s)</t>
    </r>
    <r>
      <rPr>
        <b/>
        <sz val="11"/>
        <rFont val="Calibri"/>
        <family val="2"/>
        <scheme val="minor"/>
      </rPr>
      <t xml:space="preserve"> </t>
    </r>
  </si>
  <si>
    <t>Nombre de postes créés :</t>
  </si>
  <si>
    <t xml:space="preserve">Ordinateur, bureautique, mobilier, </t>
  </si>
  <si>
    <t>Travaux d'aménagement, …</t>
  </si>
  <si>
    <t>(2) Un effectif temps plein travaillé (ETPT) correspond à une personne employée à temps plein sur une période de 12 mois. A titre d'exemple,une personne à mi-temps sur une période de 12 mois correspond à 0,5 ETPT ou une personne à 80% sur une période de 3 mois correspond à 0,2 ETPT.</t>
  </si>
  <si>
    <t>Charges Connexes forfaitaires (maximum 25%)</t>
  </si>
  <si>
    <t>Veuillez choisir charges connexes réelles ou forfaitaires :</t>
  </si>
  <si>
    <t>Charges connexes</t>
  </si>
  <si>
    <t>ADEME - Axe 4</t>
  </si>
  <si>
    <t>Régime de TVA :</t>
  </si>
  <si>
    <t>TOTAL LIE AU CHANGEMENT DE COMPORTEMENT : AXE 3</t>
  </si>
  <si>
    <t>Ce fichier constitue le volet financier du dépôt d'une demande d'aide par le porteur de projet. Seule la transmission des 3 volets complets (volet administratif, volet technique et volet financier) fera l’objet d’un examen de la demande</t>
  </si>
  <si>
    <t>LES AIDES DE L’ADEME NE CONSTITUENT PAS UN DROIT A DELIVRANCE ET N’ONT PAS DE CARACTERE SYSTEMATIQUE</t>
  </si>
  <si>
    <t>Définitions et informations pour la saisie des postes de dépenses</t>
  </si>
  <si>
    <t>HTR = Hors Taxes Récupérables :</t>
  </si>
  <si>
    <r>
      <t xml:space="preserve">Les dépenses doivent être présentées </t>
    </r>
    <r>
      <rPr>
        <b/>
        <sz val="11"/>
        <rFont val="Arial"/>
        <family val="2"/>
      </rPr>
      <t>HTR (Hors taxes récupérables)</t>
    </r>
    <r>
      <rPr>
        <sz val="11"/>
        <rFont val="Arial"/>
        <family val="2"/>
      </rPr>
      <t xml:space="preserve">, c’est-à-dire : 
</t>
    </r>
    <r>
      <rPr>
        <b/>
        <sz val="11"/>
        <rFont val="Arial"/>
        <family val="2"/>
      </rPr>
      <t xml:space="preserve">Coûts de l’opération déduits de la taxe récupérable. </t>
    </r>
    <r>
      <rPr>
        <sz val="11"/>
        <rFont val="Arial"/>
        <family val="2"/>
      </rPr>
      <t xml:space="preserve">
En conséquence, la part de TVA non récupérable sur ces dépenses pour les partenaires assujettis ou partiellement assujettis à la TVA constitue une dépense éligible. </t>
    </r>
  </si>
  <si>
    <t>Dépenses d'équipement de l'AXE 2 :</t>
  </si>
  <si>
    <r>
      <t xml:space="preserve">Ne concernent que les biens concourant à la réalisation du projet et totalement amortis sur la durée du projet (comptes comptables de Classe 2). A défaut,  les dépenses d'équipement nécessaires à la réalisation de l'opération sont considérées comme des dotations aux amortissements (comptes comptables de Classe 6), et doivent être portées dans la rubrique "Dépenses de fonctionnement".
</t>
    </r>
    <r>
      <rPr>
        <b/>
        <sz val="11"/>
        <rFont val="Arial"/>
        <family val="2"/>
      </rPr>
      <t>Afin de nous permettre d’étudier votre demande au titre de l’axe 2</t>
    </r>
    <r>
      <rPr>
        <sz val="11"/>
        <rFont val="Arial"/>
        <family val="2"/>
      </rPr>
      <t xml:space="preserve"> :
• Vous devez détailler précisément les différentes dépenses d’équipement annoncées
• Vous devez connaître la durée d’amortissement des achats d’équipements prévus au titre de l’axe 2 du volet financier (en PJ).
• </t>
    </r>
    <r>
      <rPr>
        <u/>
        <sz val="11"/>
        <rFont val="Arial"/>
        <family val="2"/>
      </rPr>
      <t>Si la durée de l’amortissement est supérieure à la durée de l’opération</t>
    </r>
    <r>
      <rPr>
        <sz val="11"/>
        <rFont val="Arial"/>
        <family val="2"/>
      </rPr>
      <t xml:space="preserve"> (pour vous XX mois) =&gt; Reporter la seule part amortie durant l’opération sur la ligne « Dotation aux amortissement » dans le tableau Fonctionnement.
• </t>
    </r>
    <r>
      <rPr>
        <u/>
        <sz val="11"/>
        <rFont val="Arial"/>
        <family val="2"/>
      </rPr>
      <t>Si l’équipement est amorti sur la durée de l’opération</t>
    </r>
    <r>
      <rPr>
        <sz val="11"/>
        <rFont val="Arial"/>
        <family val="2"/>
      </rPr>
      <t xml:space="preserve"> le montant total sera à reporter dans le tableau « Dépenses d’équipement ». 
</t>
    </r>
    <r>
      <rPr>
        <b/>
        <sz val="11"/>
        <color theme="4" tint="0.39997558519241921"/>
        <rFont val="Arial"/>
        <family val="2"/>
      </rPr>
      <t>/!\ Vous devez impérativement vous renseigner auprès de votre service comptabilité pour connaître la durée exacte d’amortissement de chaque dépense d’équipement annoncée.</t>
    </r>
  </si>
  <si>
    <t>Dépenses directes de personnel :</t>
  </si>
  <si>
    <r>
      <rPr>
        <b/>
        <sz val="11"/>
        <rFont val="Arial"/>
        <family val="2"/>
      </rPr>
      <t xml:space="preserve">Coûts des salaires et charges salariales et patronales </t>
    </r>
    <r>
      <rPr>
        <sz val="11"/>
        <rFont val="Arial"/>
        <family val="2"/>
      </rPr>
      <t xml:space="preserve">(compris éventuels impôts et taxes directement proportionnels aux salaires versés) des personnes intervenant directement dans la réalisation des objectifs de l'opération, proportionnellement à la part de leur activité mesurée en jours, en mois ou en ETPT. Ces coûts peuvent être basés sur des coûts standards moyens définis dans le cadre d'une comptabilité analytique contrôlable, certifiée par un tiers (comptable public, commissaire aux comptes ou expert comptable indépendant), sous réserve que le coût salarial ainsi appliqué aux employés mobilisés ne s'écarte pas de plus de 10% du coût direct réel. </t>
    </r>
  </si>
  <si>
    <r>
      <t xml:space="preserve">Ne doivent être indiquées </t>
    </r>
    <r>
      <rPr>
        <b/>
        <sz val="11"/>
        <rFont val="Arial"/>
        <family val="2"/>
      </rPr>
      <t>que les dépenses des personnels payés par le bénéficiaire</t>
    </r>
    <r>
      <rPr>
        <sz val="11"/>
        <rFont val="Arial"/>
        <family val="2"/>
      </rPr>
      <t xml:space="preserve">. 
Pour toutes les catégories de personnels statutaires ou non statutaires de la fonction publique, ou salariés des entités privées, il est demandé d'indiquer les qualifications, </t>
    </r>
    <r>
      <rPr>
        <b/>
        <sz val="11"/>
        <rFont val="Arial"/>
        <family val="2"/>
      </rPr>
      <t>coûts mensuels chargés non environnés (salaires+charges salariales et patronales)</t>
    </r>
    <r>
      <rPr>
        <sz val="11"/>
        <rFont val="Arial"/>
        <family val="2"/>
      </rPr>
      <t xml:space="preserve"> et quantités par unités de temps.
</t>
    </r>
    <r>
      <rPr>
        <b/>
        <sz val="11"/>
        <rFont val="Arial"/>
        <family val="2"/>
      </rPr>
      <t>Les dépenses de personnel statutaire de la fonction publique</t>
    </r>
    <r>
      <rPr>
        <sz val="11"/>
        <rFont val="Arial"/>
        <family val="2"/>
      </rPr>
      <t xml:space="preserve"> (Etat, Territoriale, Hospitalière)</t>
    </r>
    <r>
      <rPr>
        <b/>
        <sz val="11"/>
        <rFont val="Arial"/>
        <family val="2"/>
      </rPr>
      <t xml:space="preserve"> ne sont pas éligibles</t>
    </r>
    <r>
      <rPr>
        <sz val="11"/>
        <rFont val="Arial"/>
        <family val="2"/>
      </rPr>
      <t>, mais doivent apparaître dans le coût total de l'opération. Celles non statutaire (</t>
    </r>
    <r>
      <rPr>
        <b/>
        <sz val="11"/>
        <rFont val="Arial"/>
        <family val="2"/>
      </rPr>
      <t>thésards, stagiaires...</t>
    </r>
    <r>
      <rPr>
        <sz val="11"/>
        <rFont val="Arial"/>
        <family val="2"/>
      </rPr>
      <t>) sont éligibles.</t>
    </r>
  </si>
  <si>
    <t>Dépenses de fonctionnement :</t>
  </si>
  <si>
    <t>Dépenses autres que celles de personnel, inhérentes à l'activité du bénéficiaire pour la réalisation du projet.</t>
  </si>
  <si>
    <t xml:space="preserve">Les frais des déplacements pris en considération doivent être liés à la réalisation du projet. </t>
  </si>
  <si>
    <t xml:space="preserve">Seuls les coûts d'amortissements correspondant à la durée du projet, calculés conformément aux normes comptables, sont admissibles. </t>
  </si>
  <si>
    <t>Charges connexes (coûts indirects : frais généraux, frais de structure)</t>
  </si>
  <si>
    <r>
      <t xml:space="preserve">Ensemble des charges (frais généraux, coûts indirects, frais de structure, frais d'environnement, etc) qui ne peuvent être directement et exclusivement rattachées à l'opération mais qui concourrent à  la  réalisation  des  objectifs  de  celle-ci  justifiant  l’aide accordée et qui nécessitent un calcul intermédiaire pour les affecter à l'opération, </t>
    </r>
    <r>
      <rPr>
        <b/>
        <sz val="11"/>
        <rFont val="Arial"/>
        <family val="2"/>
      </rPr>
      <t>calcul retracé en comptabilité analytique</t>
    </r>
    <r>
      <rPr>
        <sz val="11"/>
        <rFont val="Arial"/>
        <family val="2"/>
      </rPr>
      <t xml:space="preserve"> du porteur de projet.</t>
    </r>
  </si>
  <si>
    <r>
      <t>Le montant éligible affecté à cette ligne de dépense est</t>
    </r>
    <r>
      <rPr>
        <b/>
        <sz val="11"/>
        <rFont val="Arial"/>
        <family val="2"/>
      </rPr>
      <t xml:space="preserve"> soit forfaitaire, soit réel</t>
    </r>
    <r>
      <rPr>
        <sz val="11"/>
        <rFont val="Arial"/>
        <family val="2"/>
      </rPr>
      <t>. Le choix se fait par le menu déroulant.</t>
    </r>
  </si>
  <si>
    <r>
      <t xml:space="preserve">Dans le cas d'un forfait spécifique aux charges connexes, celui-ci est </t>
    </r>
    <r>
      <rPr>
        <b/>
        <sz val="11"/>
        <rFont val="Arial"/>
        <family val="2"/>
      </rPr>
      <t>plafonné à 25% des coûts directs totaux</t>
    </r>
    <r>
      <rPr>
        <sz val="11"/>
        <rFont val="Arial"/>
        <family val="2"/>
      </rPr>
      <t xml:space="preserve"> de l’opération et n'ont pas à être justifiées par le bénéficiaire. 
Le taux forfaitaire de 25% peut être ajusté à la baisse si les charges connexes prévisionnelles intégrées sont inférieures à ce taux. Ce taux est ensuite fixé contractuellement et ne peut varier. </t>
    </r>
  </si>
  <si>
    <t>Les prestations extérieures sont des coûts de sous-traitance pour travaux (productions ou services) inhérents à l'opération, confiés à un tiers, travaux pour lesquels le bénéficiaire conserve la responsabilité contractuelle.</t>
  </si>
  <si>
    <t>La présente demande sera instruite conformément aux dispositions des règles générales d’attribution des aides de l’ADEME.</t>
  </si>
  <si>
    <t>Ces documents, Règles générales d'attribution des aides et les différents systèmes d'aides de l'ADEME conformes aux encadrements communautaires sont consultables sur le site de l'ADEME.</t>
  </si>
  <si>
    <t>NOTICE EXPLICATIVE DE REMPLISSAGE</t>
  </si>
  <si>
    <t>Prestations extérieures - Etude de schéma directeur</t>
  </si>
  <si>
    <t>Prestations extérieures - Enquêtes</t>
  </si>
  <si>
    <t>Prestations extérieures - Etudes stratégiques</t>
  </si>
  <si>
    <t>Prestations extérieures - Etudes d'évaluation</t>
  </si>
  <si>
    <t>Autre (à préciser ci-contre)</t>
  </si>
  <si>
    <t>Mobilier urbain</t>
  </si>
  <si>
    <t>Marquage d'animation</t>
  </si>
  <si>
    <t>Loigiciels et brevets</t>
  </si>
  <si>
    <t>Prestations extérieures - Prestation artistique ou architecturale</t>
  </si>
  <si>
    <t>Prestations extérieures - Autres dépenses de sous-traitance (études, honoraires, location de matériel, création et hébergement site Web…)</t>
  </si>
  <si>
    <t>Equipements de communication</t>
  </si>
  <si>
    <t>Autres équipements</t>
  </si>
  <si>
    <t>Prestations extérieures - Campagne de communication</t>
  </si>
  <si>
    <t>Prestations extérieures - Organisation d'évènements</t>
  </si>
  <si>
    <t>Prestations extérieures - Diagnostic en marchant</t>
  </si>
  <si>
    <t>Prestations extérieures - Concertation</t>
  </si>
  <si>
    <t>Prestations extérieures - Autres dépenses de Formation / Communication / Animation</t>
  </si>
  <si>
    <t>Nb d'études</t>
  </si>
  <si>
    <t>ADEME - Axes 1, 2 et 3 (plafond : 89 000 €)</t>
  </si>
  <si>
    <r>
      <t>AXE 3 : Soutenir l'animation et la communication de politiques de mobilité piétonne</t>
    </r>
    <r>
      <rPr>
        <b/>
        <sz val="12"/>
        <color theme="0"/>
        <rFont val="Calibri"/>
        <family val="2"/>
        <scheme val="minor"/>
      </rPr>
      <t xml:space="preserve"> (SA Changement de comportement , action de communication)</t>
    </r>
  </si>
  <si>
    <t>VOLET FINANCIER
MARCHE DU QUOTIDIEN</t>
  </si>
  <si>
    <t>Etudes Générales</t>
  </si>
  <si>
    <t>TOTAL LIE A L' AXE 1</t>
  </si>
  <si>
    <t>TOTAL LIE A L'AXE 2</t>
  </si>
  <si>
    <r>
      <t xml:space="preserve">AXE 1 : Soutenir des études stratégiques en faveur de l’intégration de la mobilité piétonne </t>
    </r>
    <r>
      <rPr>
        <b/>
        <sz val="11"/>
        <color theme="0"/>
        <rFont val="Calibri"/>
        <family val="2"/>
        <scheme val="minor"/>
      </rPr>
      <t>(SA à la réalisation)</t>
    </r>
  </si>
  <si>
    <r>
      <t xml:space="preserve">AXE 2 : Soutenir la mise en place d’aménagements légers de l’espace public en faveur de la marche  </t>
    </r>
    <r>
      <rPr>
        <b/>
        <sz val="12"/>
        <color theme="0"/>
        <rFont val="Calibri"/>
        <family val="2"/>
        <scheme val="minor"/>
      </rPr>
      <t xml:space="preserve">(SA à la réalisation) </t>
    </r>
  </si>
  <si>
    <t>Jalonnement et signalisation</t>
  </si>
  <si>
    <t>Espèces végétales et contenants pour végétalisation</t>
  </si>
  <si>
    <t>Prestations extérieures - Conception de contenus (cartes piétonnes, carte des temps, dépliants…)</t>
  </si>
  <si>
    <r>
      <rPr>
        <b/>
        <u/>
        <sz val="10"/>
        <color theme="1"/>
        <rFont val="Calibri"/>
        <family val="2"/>
        <scheme val="minor"/>
      </rPr>
      <t xml:space="preserve">Les dépenses doivent être présentées </t>
    </r>
    <r>
      <rPr>
        <b/>
        <sz val="10"/>
        <color theme="1"/>
        <rFont val="Calibri"/>
        <family val="2"/>
        <scheme val="minor"/>
      </rPr>
      <t>en HTR (Hors taxes récupérables) pour toutes les autres dépenses :</t>
    </r>
    <r>
      <rPr>
        <sz val="10"/>
        <color theme="1"/>
        <rFont val="Calibri"/>
        <family val="2"/>
        <scheme val="minor"/>
      </rPr>
      <t xml:space="preserve"> Coûts de l’opération déduction faite de la TVA récupérable auprès du Trésor Public lorsque le partenaire est assujetti à la TVA pour l'opération. En conséquence, la part de TVA non récupérable pour les partenaires non assujettis constitue une dépense éligible. </t>
    </r>
  </si>
  <si>
    <t>Maîtrise d'œuvre réalisée en interne (maximum 10% du coût total des équipements)</t>
  </si>
  <si>
    <t>DEPENSES D'EQUIPEMENT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</si>
</sst>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 #,##0\ &quot;€&quot;_-;\-* #,##0\ &quot;€&quot;_-;_-* &quot;-&quot;\ &quot;€&quot;_-;_-@_-"/>
    <numFmt numFmtId="44" formatCode="_-* #,##0.00\ &quot;€&quot;_-;\-* #,##0.00\ &quot;€&quot;_-;_-* &quot;-&quot;??\ &quot;€&quot;_-;_-@_-"/>
    <numFmt numFmtId="43" formatCode="_-* #,##0.00_-;\-* #,##0.00_-;_-* &quot;-&quot;??_-;_-@_-"/>
    <numFmt numFmtId="164" formatCode="_-* #,##0.00\ _€_-;\-* #,##0.00\ _€_-;_-* &quot;-&quot;??\ _€_-;_-@_-"/>
    <numFmt numFmtId="165" formatCode="#,##0.00\ &quot;€&quot;"/>
    <numFmt numFmtId="166" formatCode="#,##0.00\ &quot;€&quot;;;;@\ "/>
    <numFmt numFmtId="167" formatCode="#,##0\ &quot;€&quot;"/>
    <numFmt numFmtId="168" formatCode="0.00&quot; ETPT&quot;"/>
    <numFmt numFmtId="169" formatCode="#,##0\ &quot;€&quot;;;;@\ "/>
    <numFmt numFmtId="170" formatCode="###\ ###\ ###\ #####"/>
  </numFmts>
  <fonts count="52" x14ac:knownFonts="1">
    <font>
      <sz val="11"/>
      <color theme="1"/>
      <name val="Calibri"/>
      <family val="2"/>
      <scheme val="minor"/>
    </font>
    <font>
      <sz val="10"/>
      <name val="Arial"/>
      <family val="2"/>
    </font>
    <font>
      <sz val="10"/>
      <name val="Arial"/>
      <family val="2"/>
    </font>
    <font>
      <b/>
      <sz val="11"/>
      <color theme="0"/>
      <name val="Calibri"/>
      <family val="2"/>
      <scheme val="minor"/>
    </font>
    <font>
      <b/>
      <sz val="11"/>
      <color theme="1"/>
      <name val="Calibri"/>
      <family val="2"/>
      <scheme val="minor"/>
    </font>
    <font>
      <b/>
      <sz val="9"/>
      <color indexed="81"/>
      <name val="Tahoma"/>
      <family val="2"/>
    </font>
    <font>
      <sz val="9"/>
      <color indexed="81"/>
      <name val="Tahoma"/>
      <family val="2"/>
    </font>
    <font>
      <sz val="10"/>
      <color theme="1"/>
      <name val="Calibri"/>
      <family val="2"/>
      <scheme val="minor"/>
    </font>
    <font>
      <b/>
      <sz val="10"/>
      <color theme="1"/>
      <name val="Calibri"/>
      <family val="2"/>
      <scheme val="minor"/>
    </font>
    <font>
      <b/>
      <sz val="18"/>
      <color theme="0"/>
      <name val="Calibri"/>
      <family val="2"/>
      <scheme val="minor"/>
    </font>
    <font>
      <sz val="10"/>
      <color theme="4"/>
      <name val="Calibri"/>
      <family val="2"/>
      <scheme val="minor"/>
    </font>
    <font>
      <b/>
      <sz val="11"/>
      <color rgb="FF000000"/>
      <name val="Calibri"/>
      <family val="2"/>
      <scheme val="minor"/>
    </font>
    <font>
      <b/>
      <sz val="11"/>
      <name val="Calibri"/>
      <family val="2"/>
      <scheme val="minor"/>
    </font>
    <font>
      <sz val="11"/>
      <name val="Calibri"/>
      <family val="2"/>
      <scheme val="minor"/>
    </font>
    <font>
      <i/>
      <sz val="11"/>
      <color rgb="FF000000"/>
      <name val="Calibri"/>
      <family val="2"/>
      <scheme val="minor"/>
    </font>
    <font>
      <sz val="10"/>
      <name val="Calibri"/>
      <family val="2"/>
      <scheme val="minor"/>
    </font>
    <font>
      <i/>
      <sz val="11"/>
      <name val="Calibri"/>
      <family val="2"/>
      <scheme val="minor"/>
    </font>
    <font>
      <b/>
      <u/>
      <sz val="11"/>
      <color theme="1"/>
      <name val="Calibri"/>
      <family val="2"/>
      <scheme val="minor"/>
    </font>
    <font>
      <i/>
      <sz val="10"/>
      <name val="Calibri"/>
      <family val="2"/>
      <scheme val="minor"/>
    </font>
    <font>
      <b/>
      <sz val="18"/>
      <color rgb="FFC00000"/>
      <name val="Calibri"/>
      <family val="2"/>
      <scheme val="minor"/>
    </font>
    <font>
      <sz val="11"/>
      <color theme="1"/>
      <name val="Calibri"/>
      <family val="2"/>
      <scheme val="minor"/>
    </font>
    <font>
      <b/>
      <sz val="12"/>
      <color theme="0"/>
      <name val="Calibri"/>
      <family val="2"/>
      <scheme val="minor"/>
    </font>
    <font>
      <b/>
      <sz val="14"/>
      <color theme="0"/>
      <name val="Calibri"/>
      <family val="2"/>
      <scheme val="minor"/>
    </font>
    <font>
      <b/>
      <sz val="12"/>
      <color theme="1"/>
      <name val="Calibri"/>
      <family val="2"/>
      <scheme val="minor"/>
    </font>
    <font>
      <i/>
      <sz val="11"/>
      <color theme="1"/>
      <name val="Calibri"/>
      <family val="2"/>
      <scheme val="minor"/>
    </font>
    <font>
      <sz val="12"/>
      <color theme="1"/>
      <name val="Calibri"/>
      <family val="2"/>
      <scheme val="minor"/>
    </font>
    <font>
      <sz val="11"/>
      <color theme="1"/>
      <name val="Arial"/>
      <family val="2"/>
    </font>
    <font>
      <b/>
      <sz val="11"/>
      <color theme="1"/>
      <name val="Arial"/>
      <family val="2"/>
    </font>
    <font>
      <b/>
      <sz val="11"/>
      <color theme="0"/>
      <name val="Arial"/>
      <family val="2"/>
    </font>
    <font>
      <i/>
      <sz val="11"/>
      <color theme="1"/>
      <name val="Arial"/>
      <family val="2"/>
    </font>
    <font>
      <sz val="3"/>
      <color theme="1"/>
      <name val="Arial"/>
      <family val="2"/>
    </font>
    <font>
      <sz val="11"/>
      <color theme="0"/>
      <name val="Arial"/>
      <family val="2"/>
    </font>
    <font>
      <b/>
      <i/>
      <sz val="11"/>
      <color theme="1"/>
      <name val="Arial"/>
      <family val="2"/>
    </font>
    <font>
      <b/>
      <sz val="10"/>
      <color theme="1"/>
      <name val="Arial"/>
      <family val="2"/>
    </font>
    <font>
      <u/>
      <sz val="11"/>
      <color theme="10"/>
      <name val="Calibri"/>
      <family val="2"/>
      <scheme val="minor"/>
    </font>
    <font>
      <i/>
      <sz val="10"/>
      <color theme="1"/>
      <name val="Calibri"/>
      <family val="2"/>
      <scheme val="minor"/>
    </font>
    <font>
      <b/>
      <i/>
      <sz val="11"/>
      <color theme="1"/>
      <name val="Calibri"/>
      <family val="2"/>
      <scheme val="minor"/>
    </font>
    <font>
      <sz val="11"/>
      <color theme="0"/>
      <name val="Calibri"/>
      <family val="2"/>
      <scheme val="minor"/>
    </font>
    <font>
      <sz val="8"/>
      <color theme="1"/>
      <name val="Arial"/>
      <family val="2"/>
    </font>
    <font>
      <b/>
      <sz val="11"/>
      <color rgb="FF0070C0"/>
      <name val="Calibri"/>
      <family val="2"/>
      <scheme val="minor"/>
    </font>
    <font>
      <b/>
      <u/>
      <sz val="11"/>
      <name val="Calibri"/>
      <family val="2"/>
      <scheme val="minor"/>
    </font>
    <font>
      <b/>
      <sz val="11"/>
      <color rgb="FFFF0000"/>
      <name val="Calibri"/>
      <family val="2"/>
      <scheme val="minor"/>
    </font>
    <font>
      <b/>
      <sz val="12"/>
      <color rgb="FFFF0000"/>
      <name val="Calibri"/>
      <family val="2"/>
      <scheme val="minor"/>
    </font>
    <font>
      <b/>
      <u/>
      <sz val="10"/>
      <color theme="1"/>
      <name val="Calibri"/>
      <family val="2"/>
      <scheme val="minor"/>
    </font>
    <font>
      <sz val="12"/>
      <color theme="0"/>
      <name val="Calibri"/>
      <family val="2"/>
      <scheme val="minor"/>
    </font>
    <font>
      <b/>
      <sz val="18"/>
      <color theme="0"/>
      <name val="Arial"/>
      <family val="2"/>
    </font>
    <font>
      <sz val="11"/>
      <name val="Arial"/>
      <family val="2"/>
    </font>
    <font>
      <b/>
      <sz val="8"/>
      <color theme="1"/>
      <name val="Arial"/>
      <family val="2"/>
    </font>
    <font>
      <b/>
      <sz val="11"/>
      <color theme="3" tint="0.39997558519241921"/>
      <name val="Arial"/>
      <family val="2"/>
    </font>
    <font>
      <b/>
      <sz val="11"/>
      <name val="Arial"/>
      <family val="2"/>
    </font>
    <font>
      <u/>
      <sz val="11"/>
      <name val="Arial"/>
      <family val="2"/>
    </font>
    <font>
      <b/>
      <sz val="11"/>
      <color theme="4" tint="0.39997558519241921"/>
      <name val="Arial"/>
      <family val="2"/>
    </font>
  </fonts>
  <fills count="21">
    <fill>
      <patternFill patternType="none"/>
    </fill>
    <fill>
      <patternFill patternType="gray125"/>
    </fill>
    <fill>
      <patternFill patternType="solid">
        <fgColor theme="0"/>
        <bgColor indexed="64"/>
      </patternFill>
    </fill>
    <fill>
      <patternFill patternType="solid">
        <fgColor theme="3" tint="-0.249977111117893"/>
        <bgColor theme="4" tint="0.79998168889431442"/>
      </patternFill>
    </fill>
    <fill>
      <patternFill patternType="solid">
        <fgColor theme="0" tint="-4.9989318521683403E-2"/>
        <bgColor indexed="64"/>
      </patternFill>
    </fill>
    <fill>
      <patternFill patternType="solid">
        <fgColor rgb="FFF2F2F2"/>
        <bgColor rgb="FF000000"/>
      </patternFill>
    </fill>
    <fill>
      <patternFill patternType="solid">
        <fgColor rgb="FFFFFFFF"/>
        <bgColor rgb="FF000000"/>
      </patternFill>
    </fill>
    <fill>
      <patternFill patternType="solid">
        <fgColor rgb="FFFFFFCC"/>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3" tint="-0.249977111117893"/>
        <bgColor indexed="64"/>
      </patternFill>
    </fill>
    <fill>
      <patternFill patternType="solid">
        <fgColor theme="3" tint="0.59999389629810485"/>
        <bgColor indexed="64"/>
      </patternFill>
    </fill>
    <fill>
      <patternFill patternType="solid">
        <fgColor theme="4"/>
        <bgColor indexed="64"/>
      </patternFill>
    </fill>
    <fill>
      <patternFill patternType="solid">
        <fgColor theme="4" tint="0.79998168889431442"/>
        <bgColor indexed="64"/>
      </patternFill>
    </fill>
    <fill>
      <patternFill patternType="solid">
        <fgColor theme="1"/>
        <bgColor indexed="64"/>
      </patternFill>
    </fill>
    <fill>
      <patternFill patternType="solid">
        <fgColor theme="0" tint="-0.14999847407452621"/>
        <bgColor theme="4" tint="0.79998168889431442"/>
      </patternFill>
    </fill>
    <fill>
      <patternFill patternType="solid">
        <fgColor theme="0"/>
        <bgColor theme="4" tint="0.79998168889431442"/>
      </patternFill>
    </fill>
    <fill>
      <patternFill patternType="solid">
        <fgColor theme="2"/>
        <bgColor indexed="64"/>
      </patternFill>
    </fill>
    <fill>
      <patternFill patternType="solid">
        <fgColor theme="3" tint="0.39997558519241921"/>
        <bgColor indexed="64"/>
      </patternFill>
    </fill>
    <fill>
      <patternFill patternType="solid">
        <fgColor theme="8" tint="0.79998168889431442"/>
        <bgColor indexed="64"/>
      </patternFill>
    </fill>
    <fill>
      <patternFill patternType="solid">
        <fgColor rgb="FFFF0000"/>
        <bgColor indexed="64"/>
      </patternFill>
    </fill>
  </fills>
  <borders count="7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style="hair">
        <color auto="1"/>
      </right>
      <top style="hair">
        <color auto="1"/>
      </top>
      <bottom style="thin">
        <color auto="1"/>
      </bottom>
      <diagonal/>
    </border>
    <border>
      <left style="thin">
        <color auto="1"/>
      </left>
      <right style="hair">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indexed="64"/>
      </left>
      <right style="thin">
        <color indexed="64"/>
      </right>
      <top style="thin">
        <color indexed="64"/>
      </top>
      <bottom/>
      <diagonal/>
    </border>
    <border>
      <left style="thin">
        <color auto="1"/>
      </left>
      <right style="hair">
        <color auto="1"/>
      </right>
      <top style="thin">
        <color auto="1"/>
      </top>
      <bottom/>
      <diagonal/>
    </border>
    <border>
      <left style="hair">
        <color indexed="64"/>
      </left>
      <right style="hair">
        <color indexed="64"/>
      </right>
      <top style="thin">
        <color indexed="64"/>
      </top>
      <bottom/>
      <diagonal/>
    </border>
    <border>
      <left style="hair">
        <color auto="1"/>
      </left>
      <right style="thin">
        <color auto="1"/>
      </right>
      <top style="thin">
        <color auto="1"/>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auto="1"/>
      </left>
      <right style="hair">
        <color auto="1"/>
      </right>
      <top style="thin">
        <color auto="1"/>
      </top>
      <bottom style="hair">
        <color auto="1"/>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auto="1"/>
      </bottom>
      <diagonal/>
    </border>
    <border>
      <left style="hair">
        <color indexed="64"/>
      </left>
      <right/>
      <top/>
      <bottom style="thin">
        <color indexed="64"/>
      </bottom>
      <diagonal/>
    </border>
    <border>
      <left style="hair">
        <color auto="1"/>
      </left>
      <right style="hair">
        <color auto="1"/>
      </right>
      <top/>
      <bottom style="hair">
        <color auto="1"/>
      </bottom>
      <diagonal/>
    </border>
    <border>
      <left style="hair">
        <color indexed="64"/>
      </left>
      <right style="thin">
        <color indexed="64"/>
      </right>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theme="0" tint="-0.499984740745262"/>
      </left>
      <right/>
      <top style="thin">
        <color theme="0" tint="-0.499984740745262"/>
      </top>
      <bottom style="medium">
        <color indexed="64"/>
      </bottom>
      <diagonal/>
    </border>
    <border>
      <left/>
      <right style="medium">
        <color indexed="64"/>
      </right>
      <top/>
      <bottom style="medium">
        <color indexed="64"/>
      </bottom>
      <diagonal/>
    </border>
    <border>
      <left style="hair">
        <color auto="1"/>
      </left>
      <right/>
      <top style="thin">
        <color auto="1"/>
      </top>
      <bottom style="hair">
        <color auto="1"/>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thin">
        <color indexed="64"/>
      </right>
      <top/>
      <bottom/>
      <diagonal/>
    </border>
    <border>
      <left style="thin">
        <color auto="1"/>
      </left>
      <right style="hair">
        <color auto="1"/>
      </right>
      <top style="hair">
        <color auto="1"/>
      </top>
      <bottom/>
      <diagonal/>
    </border>
    <border>
      <left style="hair">
        <color auto="1"/>
      </left>
      <right/>
      <top/>
      <bottom style="hair">
        <color auto="1"/>
      </bottom>
      <diagonal/>
    </border>
    <border>
      <left style="thin">
        <color indexed="64"/>
      </left>
      <right style="thin">
        <color indexed="64"/>
      </right>
      <top/>
      <bottom/>
      <diagonal/>
    </border>
    <border>
      <left style="hair">
        <color auto="1"/>
      </left>
      <right/>
      <top style="hair">
        <color indexed="64"/>
      </top>
      <bottom style="thin">
        <color indexed="64"/>
      </bottom>
      <diagonal/>
    </border>
    <border diagonalUp="1" diagonalDown="1">
      <left style="thin">
        <color indexed="64"/>
      </left>
      <right style="thin">
        <color indexed="64"/>
      </right>
      <top style="thin">
        <color indexed="64"/>
      </top>
      <bottom style="thin">
        <color indexed="64"/>
      </bottom>
      <diagonal style="hair">
        <color indexed="64"/>
      </diagonal>
    </border>
    <border>
      <left/>
      <right/>
      <top/>
      <bottom style="thin">
        <color indexed="64"/>
      </bottom>
      <diagonal/>
    </border>
    <border>
      <left/>
      <right/>
      <top style="thin">
        <color indexed="64"/>
      </top>
      <bottom style="hair">
        <color indexed="64"/>
      </bottom>
      <diagonal/>
    </border>
    <border>
      <left/>
      <right/>
      <top style="hair">
        <color auto="1"/>
      </top>
      <bottom style="hair">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bottom style="hair">
        <color auto="1"/>
      </bottom>
      <diagonal/>
    </border>
    <border>
      <left style="hair">
        <color indexed="64"/>
      </left>
      <right style="hair">
        <color indexed="64"/>
      </right>
      <top/>
      <bottom/>
      <diagonal/>
    </border>
    <border>
      <left style="hair">
        <color indexed="64"/>
      </left>
      <right/>
      <top/>
      <bottom/>
      <diagonal/>
    </border>
  </borders>
  <cellStyleXfs count="10">
    <xf numFmtId="0" fontId="0" fillId="0" borderId="0"/>
    <xf numFmtId="44" fontId="2"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34" fillId="0" borderId="0" applyNumberFormat="0" applyFill="0" applyBorder="0" applyAlignment="0" applyProtection="0"/>
    <xf numFmtId="9" fontId="20" fillId="0" borderId="0" applyFont="0" applyFill="0" applyBorder="0" applyAlignment="0" applyProtection="0"/>
  </cellStyleXfs>
  <cellXfs count="429">
    <xf numFmtId="0" fontId="0" fillId="0" borderId="0" xfId="0"/>
    <xf numFmtId="0" fontId="7" fillId="2" borderId="0" xfId="0" applyFont="1" applyFill="1"/>
    <xf numFmtId="0" fontId="0" fillId="2" borderId="0" xfId="0" applyFill="1" applyAlignment="1">
      <alignment vertical="center"/>
    </xf>
    <xf numFmtId="0" fontId="0" fillId="0" borderId="0" xfId="0" applyAlignment="1">
      <alignment vertical="center"/>
    </xf>
    <xf numFmtId="0" fontId="10" fillId="2" borderId="0" xfId="0" applyFont="1" applyFill="1"/>
    <xf numFmtId="0" fontId="15" fillId="0" borderId="0" xfId="0" applyFont="1"/>
    <xf numFmtId="0" fontId="9" fillId="3" borderId="0" xfId="0" applyFont="1" applyFill="1" applyAlignment="1">
      <alignment vertical="center"/>
    </xf>
    <xf numFmtId="0" fontId="22" fillId="3" borderId="0" xfId="0" applyFont="1" applyFill="1" applyAlignment="1">
      <alignment vertical="center"/>
    </xf>
    <xf numFmtId="165" fontId="0" fillId="7" borderId="6" xfId="0" applyNumberFormat="1" applyFill="1" applyBorder="1" applyAlignment="1" applyProtection="1">
      <alignment horizontal="center" vertical="center" wrapText="1"/>
      <protection locked="0"/>
    </xf>
    <xf numFmtId="0" fontId="13" fillId="7" borderId="6" xfId="0" applyFont="1" applyFill="1" applyBorder="1" applyAlignment="1" applyProtection="1">
      <alignment horizontal="center" vertical="center" wrapText="1"/>
      <protection locked="0"/>
    </xf>
    <xf numFmtId="165" fontId="13" fillId="7" borderId="6" xfId="0" applyNumberFormat="1" applyFont="1" applyFill="1" applyBorder="1" applyAlignment="1" applyProtection="1">
      <alignment horizontal="center" vertical="center" wrapText="1"/>
      <protection locked="0"/>
    </xf>
    <xf numFmtId="0" fontId="12" fillId="8" borderId="6" xfId="0" applyFont="1" applyFill="1" applyBorder="1" applyAlignment="1">
      <alignment horizontal="center" vertical="center" wrapText="1"/>
    </xf>
    <xf numFmtId="165" fontId="12" fillId="8" borderId="6" xfId="0" applyNumberFormat="1" applyFont="1" applyFill="1" applyBorder="1" applyAlignment="1">
      <alignment horizontal="center" vertical="center" wrapText="1"/>
    </xf>
    <xf numFmtId="166" fontId="12" fillId="0" borderId="15" xfId="0" applyNumberFormat="1" applyFont="1" applyBorder="1" applyAlignment="1">
      <alignment horizontal="center" vertical="center" wrapText="1"/>
    </xf>
    <xf numFmtId="166" fontId="12" fillId="0" borderId="27" xfId="0" applyNumberFormat="1" applyFont="1" applyBorder="1" applyAlignment="1">
      <alignment horizontal="center" vertical="center" wrapText="1"/>
    </xf>
    <xf numFmtId="166" fontId="12" fillId="0" borderId="18" xfId="0" applyNumberFormat="1" applyFont="1" applyBorder="1" applyAlignment="1">
      <alignment horizontal="center" vertical="center" wrapText="1"/>
    </xf>
    <xf numFmtId="166" fontId="12" fillId="0" borderId="29" xfId="0" applyNumberFormat="1" applyFont="1" applyBorder="1" applyAlignment="1">
      <alignment horizontal="center" vertical="center" wrapText="1"/>
    </xf>
    <xf numFmtId="166" fontId="12" fillId="0" borderId="14" xfId="0" applyNumberFormat="1" applyFont="1" applyBorder="1" applyAlignment="1">
      <alignment horizontal="center" vertical="center" wrapText="1"/>
    </xf>
    <xf numFmtId="166" fontId="12" fillId="0" borderId="30" xfId="0" applyNumberFormat="1" applyFont="1" applyBorder="1" applyAlignment="1">
      <alignment horizontal="center" vertical="center" wrapText="1"/>
    </xf>
    <xf numFmtId="0" fontId="16" fillId="2" borderId="0" xfId="0" applyFont="1" applyFill="1" applyAlignment="1">
      <alignment vertical="top"/>
    </xf>
    <xf numFmtId="0" fontId="16" fillId="0" borderId="0" xfId="0" applyFont="1" applyAlignment="1">
      <alignment vertical="center" wrapText="1"/>
    </xf>
    <xf numFmtId="165" fontId="0" fillId="7" borderId="28" xfId="0" applyNumberFormat="1" applyFill="1" applyBorder="1" applyAlignment="1" applyProtection="1">
      <alignment horizontal="center" vertical="center" wrapText="1"/>
      <protection locked="0"/>
    </xf>
    <xf numFmtId="0" fontId="32" fillId="16" borderId="0" xfId="0" applyFont="1" applyFill="1" applyAlignment="1">
      <alignment horizontal="right"/>
    </xf>
    <xf numFmtId="0" fontId="7" fillId="0" borderId="0" xfId="0" applyFont="1"/>
    <xf numFmtId="0" fontId="24" fillId="7" borderId="1" xfId="0" applyFont="1" applyFill="1" applyBorder="1" applyProtection="1">
      <protection locked="0"/>
    </xf>
    <xf numFmtId="0" fontId="24" fillId="7" borderId="10" xfId="0" applyFont="1" applyFill="1" applyBorder="1" applyProtection="1">
      <protection locked="0"/>
    </xf>
    <xf numFmtId="165" fontId="0" fillId="7" borderId="38" xfId="0" applyNumberFormat="1" applyFill="1" applyBorder="1" applyAlignment="1" applyProtection="1">
      <alignment horizontal="center" vertical="center" wrapText="1"/>
      <protection locked="0"/>
    </xf>
    <xf numFmtId="0" fontId="4" fillId="8" borderId="7"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3" fillId="0" borderId="10" xfId="0" applyFont="1" applyBorder="1" applyAlignment="1">
      <alignment horizontal="center" vertical="center" wrapText="1"/>
    </xf>
    <xf numFmtId="0" fontId="16" fillId="7" borderId="6" xfId="0" applyFont="1" applyFill="1" applyBorder="1" applyAlignment="1" applyProtection="1">
      <alignment horizontal="left" vertical="center" wrapText="1"/>
      <protection locked="0"/>
    </xf>
    <xf numFmtId="166" fontId="13" fillId="7" borderId="6" xfId="0" applyNumberFormat="1" applyFont="1" applyFill="1" applyBorder="1" applyAlignment="1" applyProtection="1">
      <alignment horizontal="center" vertical="center" wrapText="1"/>
      <protection locked="0"/>
    </xf>
    <xf numFmtId="168" fontId="13" fillId="7" borderId="6" xfId="3" applyNumberFormat="1" applyFont="1" applyFill="1" applyBorder="1" applyAlignment="1" applyProtection="1">
      <alignment horizontal="center" vertical="center"/>
      <protection locked="0"/>
    </xf>
    <xf numFmtId="169" fontId="37" fillId="0" borderId="10" xfId="0" applyNumberFormat="1" applyFont="1" applyBorder="1" applyAlignment="1">
      <alignment horizontal="center" vertical="center"/>
    </xf>
    <xf numFmtId="169" fontId="0" fillId="7" borderId="6" xfId="0" applyNumberFormat="1" applyFill="1" applyBorder="1" applyAlignment="1" applyProtection="1">
      <alignment horizontal="center" vertical="center"/>
      <protection locked="0"/>
    </xf>
    <xf numFmtId="0" fontId="20" fillId="0" borderId="0" xfId="0" applyFont="1"/>
    <xf numFmtId="0" fontId="12" fillId="7" borderId="6" xfId="0" applyFont="1" applyFill="1" applyBorder="1" applyAlignment="1" applyProtection="1">
      <alignment horizontal="center" vertical="center" wrapText="1"/>
      <protection locked="0"/>
    </xf>
    <xf numFmtId="165" fontId="0" fillId="0" borderId="31" xfId="2" applyNumberFormat="1" applyFont="1" applyBorder="1" applyAlignment="1">
      <alignment horizontal="center" vertical="center" wrapText="1"/>
    </xf>
    <xf numFmtId="165" fontId="13" fillId="0" borderId="6" xfId="0" applyNumberFormat="1" applyFont="1" applyBorder="1" applyAlignment="1">
      <alignment horizontal="center" vertical="center" wrapText="1"/>
    </xf>
    <xf numFmtId="0" fontId="7" fillId="2" borderId="0" xfId="0" applyFont="1" applyFill="1" applyAlignment="1">
      <alignment horizontal="left" vertical="center" wrapText="1"/>
    </xf>
    <xf numFmtId="0" fontId="13" fillId="0" borderId="0" xfId="8" applyFont="1" applyAlignment="1" applyProtection="1">
      <alignment vertical="center"/>
    </xf>
    <xf numFmtId="0" fontId="7" fillId="2" borderId="0" xfId="0" applyFont="1" applyFill="1" applyAlignment="1">
      <alignment horizontal="right" vertical="center" wrapText="1"/>
    </xf>
    <xf numFmtId="0" fontId="35" fillId="2" borderId="0" xfId="0" applyFont="1" applyFill="1" applyAlignment="1">
      <alignment horizontal="left" vertical="center" wrapText="1"/>
    </xf>
    <xf numFmtId="0" fontId="13" fillId="0" borderId="0" xfId="0" applyFont="1" applyAlignment="1">
      <alignment vertical="center"/>
    </xf>
    <xf numFmtId="0" fontId="7" fillId="0" borderId="0" xfId="0" applyFont="1" applyAlignment="1">
      <alignment horizontal="right" vertical="center" wrapText="1"/>
    </xf>
    <xf numFmtId="0" fontId="7" fillId="0" borderId="0" xfId="0" applyFont="1" applyAlignment="1">
      <alignment horizontal="left" vertical="center"/>
    </xf>
    <xf numFmtId="0" fontId="7" fillId="0" borderId="0" xfId="0" applyFont="1" applyAlignment="1">
      <alignment horizontal="left" vertical="center" wrapText="1"/>
    </xf>
    <xf numFmtId="0" fontId="7" fillId="2" borderId="0" xfId="0" applyFont="1" applyFill="1" applyAlignment="1">
      <alignment horizontal="left" vertical="center" wrapText="1" indent="2"/>
    </xf>
    <xf numFmtId="0" fontId="22" fillId="10" borderId="0" xfId="0" applyFont="1" applyFill="1" applyAlignment="1">
      <alignment vertical="center"/>
    </xf>
    <xf numFmtId="0" fontId="3" fillId="10" borderId="0" xfId="0" applyFont="1" applyFill="1"/>
    <xf numFmtId="0" fontId="22" fillId="0" borderId="0" xfId="0" applyFont="1" applyAlignment="1">
      <alignment vertical="center"/>
    </xf>
    <xf numFmtId="0" fontId="3" fillId="0" borderId="0" xfId="0" applyFont="1"/>
    <xf numFmtId="0" fontId="11" fillId="5" borderId="3"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0" borderId="10" xfId="0" applyFont="1" applyBorder="1" applyAlignment="1">
      <alignment horizontal="center" vertical="center" wrapText="1"/>
    </xf>
    <xf numFmtId="165" fontId="13" fillId="0" borderId="10" xfId="0" applyNumberFormat="1" applyFont="1" applyBorder="1" applyAlignment="1">
      <alignment horizontal="center" vertical="center" wrapText="1"/>
    </xf>
    <xf numFmtId="165" fontId="12" fillId="0" borderId="10" xfId="0" applyNumberFormat="1" applyFont="1" applyBorder="1" applyAlignment="1">
      <alignment horizontal="center" vertical="center" wrapText="1"/>
    </xf>
    <xf numFmtId="0" fontId="11" fillId="9" borderId="6" xfId="0" applyFont="1" applyFill="1" applyBorder="1" applyAlignment="1">
      <alignment horizontal="center" vertical="center"/>
    </xf>
    <xf numFmtId="165" fontId="11" fillId="0" borderId="10" xfId="0" applyNumberFormat="1" applyFont="1" applyBorder="1" applyAlignment="1">
      <alignment horizontal="center" vertical="center"/>
    </xf>
    <xf numFmtId="0" fontId="14" fillId="0" borderId="0" xfId="0" applyFont="1" applyAlignment="1">
      <alignment horizontal="left" vertical="center" indent="2"/>
    </xf>
    <xf numFmtId="0" fontId="11" fillId="0" borderId="0" xfId="0" applyFont="1" applyAlignment="1">
      <alignment horizontal="left"/>
    </xf>
    <xf numFmtId="0" fontId="11" fillId="0" borderId="0" xfId="0" applyFont="1" applyAlignment="1">
      <alignment horizontal="center" vertical="center"/>
    </xf>
    <xf numFmtId="165" fontId="11" fillId="0" borderId="0" xfId="0" applyNumberFormat="1" applyFont="1" applyAlignment="1">
      <alignment horizontal="center" vertical="center"/>
    </xf>
    <xf numFmtId="0" fontId="0" fillId="8" borderId="8" xfId="0" applyFill="1" applyBorder="1"/>
    <xf numFmtId="165" fontId="0" fillId="0" borderId="6" xfId="0" applyNumberFormat="1" applyBorder="1" applyAlignment="1">
      <alignment horizontal="center" vertical="center" wrapText="1"/>
    </xf>
    <xf numFmtId="165" fontId="4" fillId="8" borderId="6" xfId="0" applyNumberFormat="1" applyFont="1" applyFill="1" applyBorder="1" applyAlignment="1">
      <alignment horizontal="center" vertical="center"/>
    </xf>
    <xf numFmtId="0" fontId="4" fillId="0" borderId="0" xfId="0" applyFont="1" applyAlignment="1">
      <alignment horizontal="left"/>
    </xf>
    <xf numFmtId="0" fontId="4" fillId="0" borderId="0" xfId="0" applyFont="1" applyAlignment="1">
      <alignment horizontal="left" vertical="center" wrapText="1"/>
    </xf>
    <xf numFmtId="0" fontId="4" fillId="0" borderId="0" xfId="0" applyFont="1" applyAlignment="1">
      <alignment vertical="center" wrapText="1"/>
    </xf>
    <xf numFmtId="0" fontId="4" fillId="8" borderId="9" xfId="0" applyFont="1" applyFill="1" applyBorder="1" applyAlignment="1">
      <alignment vertical="center"/>
    </xf>
    <xf numFmtId="0" fontId="4" fillId="0" borderId="0" xfId="0" applyFont="1" applyAlignment="1">
      <alignment horizontal="left" vertical="center"/>
    </xf>
    <xf numFmtId="165" fontId="0" fillId="0" borderId="0" xfId="0" applyNumberFormat="1" applyAlignment="1">
      <alignment horizontal="center" vertical="center" wrapText="1"/>
    </xf>
    <xf numFmtId="0" fontId="23" fillId="0" borderId="0" xfId="0" applyFont="1" applyAlignment="1">
      <alignment vertical="center"/>
    </xf>
    <xf numFmtId="0" fontId="4" fillId="8" borderId="1" xfId="0" applyFont="1" applyFill="1" applyBorder="1" applyAlignment="1">
      <alignment vertical="center"/>
    </xf>
    <xf numFmtId="0" fontId="4" fillId="8" borderId="2" xfId="0" applyFont="1" applyFill="1" applyBorder="1" applyAlignment="1">
      <alignment vertical="center"/>
    </xf>
    <xf numFmtId="0" fontId="4" fillId="8" borderId="1"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23" fillId="0" borderId="0" xfId="0" applyFont="1" applyAlignment="1">
      <alignment vertical="center" wrapText="1"/>
    </xf>
    <xf numFmtId="10" fontId="4" fillId="0" borderId="0" xfId="3" applyNumberFormat="1" applyFont="1" applyFill="1" applyBorder="1" applyAlignment="1" applyProtection="1">
      <alignment horizontal="center" vertical="center" wrapText="1"/>
    </xf>
    <xf numFmtId="0" fontId="25" fillId="0" borderId="0" xfId="0" applyFont="1" applyAlignment="1">
      <alignment horizontal="right" vertical="center"/>
    </xf>
    <xf numFmtId="0" fontId="23" fillId="0" borderId="0" xfId="0" applyFont="1" applyAlignment="1">
      <alignment horizontal="right" vertical="center"/>
    </xf>
    <xf numFmtId="0" fontId="17" fillId="0" borderId="0" xfId="0" applyFont="1" applyAlignment="1">
      <alignment horizontal="left" vertical="center" wrapText="1"/>
    </xf>
    <xf numFmtId="0" fontId="4" fillId="4" borderId="7" xfId="0" applyFont="1" applyFill="1" applyBorder="1" applyAlignment="1">
      <alignment vertical="center"/>
    </xf>
    <xf numFmtId="0" fontId="4" fillId="4" borderId="8" xfId="0" applyFont="1" applyFill="1" applyBorder="1" applyAlignment="1">
      <alignment vertical="center"/>
    </xf>
    <xf numFmtId="0" fontId="4" fillId="4" borderId="7" xfId="0" applyFont="1" applyFill="1" applyBorder="1" applyAlignment="1">
      <alignment horizontal="center" vertical="center" wrapText="1"/>
    </xf>
    <xf numFmtId="0" fontId="4" fillId="4" borderId="0" xfId="0" applyFont="1" applyFill="1" applyAlignment="1">
      <alignment horizontal="left"/>
    </xf>
    <xf numFmtId="165" fontId="4" fillId="4" borderId="0" xfId="0" applyNumberFormat="1" applyFont="1" applyFill="1" applyAlignment="1">
      <alignment horizontal="center" vertical="center"/>
    </xf>
    <xf numFmtId="0" fontId="16" fillId="2" borderId="0" xfId="0" applyFont="1" applyFill="1" applyAlignment="1">
      <alignment vertical="center"/>
    </xf>
    <xf numFmtId="0" fontId="18" fillId="0" borderId="2" xfId="0" applyFont="1" applyBorder="1"/>
    <xf numFmtId="0" fontId="3" fillId="10" borderId="0" xfId="0" applyFont="1" applyFill="1" applyAlignment="1">
      <alignment vertical="center"/>
    </xf>
    <xf numFmtId="165" fontId="13" fillId="0" borderId="58" xfId="0" applyNumberFormat="1" applyFont="1" applyBorder="1" applyAlignment="1">
      <alignment horizontal="center" vertical="center" wrapText="1"/>
    </xf>
    <xf numFmtId="165" fontId="24" fillId="0" borderId="27" xfId="0" applyNumberFormat="1" applyFont="1" applyBorder="1" applyAlignment="1">
      <alignment horizontal="center" vertical="center" wrapText="1"/>
    </xf>
    <xf numFmtId="165" fontId="24" fillId="0" borderId="13" xfId="0" applyNumberFormat="1" applyFont="1" applyBorder="1" applyAlignment="1">
      <alignment horizontal="center" vertical="center" wrapText="1"/>
    </xf>
    <xf numFmtId="165" fontId="24" fillId="0" borderId="29" xfId="0" applyNumberFormat="1" applyFont="1" applyBorder="1" applyAlignment="1">
      <alignment horizontal="center" vertical="center" wrapText="1"/>
    </xf>
    <xf numFmtId="165" fontId="13" fillId="0" borderId="59" xfId="0" applyNumberFormat="1" applyFont="1" applyBorder="1" applyAlignment="1">
      <alignment horizontal="center" vertical="center" wrapText="1"/>
    </xf>
    <xf numFmtId="165" fontId="24" fillId="0" borderId="17" xfId="0" applyNumberFormat="1" applyFont="1" applyBorder="1" applyAlignment="1">
      <alignment horizontal="center" vertical="center" wrapText="1"/>
    </xf>
    <xf numFmtId="165" fontId="24" fillId="0" borderId="61" xfId="0" applyNumberFormat="1" applyFont="1" applyBorder="1" applyAlignment="1">
      <alignment horizontal="center" vertical="center" wrapText="1"/>
    </xf>
    <xf numFmtId="165" fontId="13" fillId="0" borderId="60" xfId="0" applyNumberFormat="1" applyFont="1" applyBorder="1" applyAlignment="1">
      <alignment horizontal="center" vertical="center" wrapText="1"/>
    </xf>
    <xf numFmtId="166" fontId="12" fillId="0" borderId="62" xfId="0" applyNumberFormat="1" applyFont="1" applyBorder="1" applyAlignment="1">
      <alignment horizontal="center" vertical="center" wrapText="1"/>
    </xf>
    <xf numFmtId="165" fontId="24" fillId="0" borderId="11" xfId="0" applyNumberFormat="1" applyFont="1" applyBorder="1" applyAlignment="1">
      <alignment horizontal="center" vertical="center" wrapText="1"/>
    </xf>
    <xf numFmtId="166" fontId="12" fillId="0" borderId="41" xfId="0" applyNumberFormat="1" applyFont="1" applyBorder="1" applyAlignment="1">
      <alignment horizontal="center" vertical="center" wrapText="1"/>
    </xf>
    <xf numFmtId="165" fontId="36" fillId="0" borderId="33" xfId="0" applyNumberFormat="1" applyFont="1" applyBorder="1" applyAlignment="1">
      <alignment horizontal="center" vertical="center" wrapText="1"/>
    </xf>
    <xf numFmtId="2" fontId="12" fillId="0" borderId="32" xfId="0" applyNumberFormat="1" applyFont="1" applyBorder="1" applyAlignment="1">
      <alignment horizontal="center" vertical="center" wrapText="1"/>
    </xf>
    <xf numFmtId="166" fontId="12" fillId="0" borderId="32" xfId="0" applyNumberFormat="1" applyFont="1" applyBorder="1" applyAlignment="1">
      <alignment horizontal="center" vertical="center" wrapText="1"/>
    </xf>
    <xf numFmtId="165" fontId="36" fillId="0" borderId="9" xfId="0" applyNumberFormat="1" applyFont="1" applyBorder="1" applyAlignment="1">
      <alignment horizontal="center" vertical="center" wrapText="1"/>
    </xf>
    <xf numFmtId="165" fontId="13" fillId="0" borderId="63" xfId="0" applyNumberFormat="1" applyFont="1" applyBorder="1" applyAlignment="1">
      <alignment horizontal="center" vertical="center" wrapText="1"/>
    </xf>
    <xf numFmtId="165" fontId="13" fillId="0" borderId="39" xfId="0" applyNumberFormat="1" applyFont="1" applyBorder="1" applyAlignment="1">
      <alignment horizontal="center" vertical="center" wrapText="1"/>
    </xf>
    <xf numFmtId="166" fontId="12" fillId="0" borderId="52" xfId="0" applyNumberFormat="1" applyFont="1" applyBorder="1" applyAlignment="1">
      <alignment horizontal="center" vertical="center" wrapText="1"/>
    </xf>
    <xf numFmtId="166" fontId="12" fillId="0" borderId="39" xfId="0" applyNumberFormat="1" applyFont="1" applyBorder="1" applyAlignment="1">
      <alignment horizontal="center" vertical="center" wrapText="1"/>
    </xf>
    <xf numFmtId="165" fontId="13" fillId="0" borderId="29" xfId="0" applyNumberFormat="1" applyFont="1" applyBorder="1" applyAlignment="1">
      <alignment horizontal="center" vertical="center" wrapText="1"/>
    </xf>
    <xf numFmtId="165" fontId="13" fillId="0" borderId="65" xfId="0" applyNumberFormat="1" applyFont="1" applyBorder="1" applyAlignment="1">
      <alignment horizontal="center" vertical="center" wrapText="1"/>
    </xf>
    <xf numFmtId="165" fontId="13" fillId="0" borderId="30" xfId="0" applyNumberFormat="1" applyFont="1" applyBorder="1" applyAlignment="1">
      <alignment horizontal="center" vertical="center" wrapText="1"/>
    </xf>
    <xf numFmtId="165" fontId="12" fillId="0" borderId="32" xfId="0" applyNumberFormat="1" applyFont="1" applyBorder="1" applyAlignment="1">
      <alignment horizontal="center" vertical="center" wrapText="1"/>
    </xf>
    <xf numFmtId="166" fontId="12" fillId="0" borderId="33" xfId="0" applyNumberFormat="1" applyFont="1" applyBorder="1" applyAlignment="1">
      <alignment horizontal="center" vertical="center" wrapText="1"/>
    </xf>
    <xf numFmtId="2" fontId="12" fillId="0" borderId="31" xfId="0" applyNumberFormat="1" applyFont="1" applyBorder="1" applyAlignment="1">
      <alignment horizontal="center" vertical="center" wrapText="1"/>
    </xf>
    <xf numFmtId="165" fontId="12" fillId="0" borderId="41" xfId="0" applyNumberFormat="1" applyFont="1" applyBorder="1" applyAlignment="1">
      <alignment horizontal="center" vertical="center" wrapText="1"/>
    </xf>
    <xf numFmtId="165" fontId="12" fillId="0" borderId="33" xfId="0" applyNumberFormat="1" applyFont="1" applyBorder="1" applyAlignment="1">
      <alignment horizontal="center" vertical="center" wrapText="1"/>
    </xf>
    <xf numFmtId="166" fontId="12" fillId="0" borderId="31" xfId="0" applyNumberFormat="1" applyFont="1" applyBorder="1" applyAlignment="1">
      <alignment horizontal="center" vertical="center" wrapText="1"/>
    </xf>
    <xf numFmtId="2" fontId="12" fillId="8" borderId="31" xfId="0" applyNumberFormat="1" applyFont="1" applyFill="1" applyBorder="1" applyAlignment="1">
      <alignment horizontal="center" vertical="center" wrapText="1"/>
    </xf>
    <xf numFmtId="0" fontId="16" fillId="2" borderId="0" xfId="2" applyFont="1" applyFill="1" applyAlignment="1">
      <alignment vertical="center"/>
    </xf>
    <xf numFmtId="165" fontId="12" fillId="8" borderId="31" xfId="0" applyNumberFormat="1" applyFont="1" applyFill="1" applyBorder="1" applyAlignment="1">
      <alignment horizontal="center" vertical="center" wrapText="1"/>
    </xf>
    <xf numFmtId="165" fontId="12" fillId="8" borderId="33" xfId="0" applyNumberFormat="1" applyFont="1" applyFill="1" applyBorder="1" applyAlignment="1">
      <alignment horizontal="center" vertical="center" wrapText="1"/>
    </xf>
    <xf numFmtId="0" fontId="13" fillId="2" borderId="2" xfId="0" applyFont="1" applyFill="1" applyBorder="1" applyAlignment="1">
      <alignment horizontal="left" vertical="center" wrapText="1"/>
    </xf>
    <xf numFmtId="0" fontId="13" fillId="2" borderId="0" xfId="0" applyFont="1" applyFill="1" applyAlignment="1">
      <alignment horizontal="left" vertical="center" wrapText="1"/>
    </xf>
    <xf numFmtId="0" fontId="13" fillId="0" borderId="0" xfId="0" applyFont="1" applyAlignment="1">
      <alignment horizontal="left" vertical="center" wrapText="1"/>
    </xf>
    <xf numFmtId="0" fontId="0" fillId="0" borderId="0" xfId="0" applyAlignment="1">
      <alignment vertical="center" wrapText="1"/>
    </xf>
    <xf numFmtId="0" fontId="12" fillId="0" borderId="0" xfId="0" applyFont="1"/>
    <xf numFmtId="0" fontId="0" fillId="0" borderId="0" xfId="0" applyAlignment="1">
      <alignment horizontal="right" vertical="center" wrapText="1"/>
    </xf>
    <xf numFmtId="0" fontId="4" fillId="0" borderId="2" xfId="0" applyFont="1" applyBorder="1" applyAlignment="1">
      <alignment horizontal="left"/>
    </xf>
    <xf numFmtId="165" fontId="4" fillId="0" borderId="2" xfId="0" applyNumberFormat="1" applyFont="1" applyBorder="1" applyAlignment="1">
      <alignment horizontal="center" vertical="center"/>
    </xf>
    <xf numFmtId="165" fontId="12" fillId="0" borderId="0" xfId="0" applyNumberFormat="1" applyFont="1" applyAlignment="1">
      <alignment horizontal="center" vertical="center" wrapText="1"/>
    </xf>
    <xf numFmtId="0" fontId="4" fillId="8" borderId="6" xfId="0" applyFont="1" applyFill="1" applyBorder="1" applyAlignment="1">
      <alignment vertical="center"/>
    </xf>
    <xf numFmtId="0" fontId="13" fillId="0" borderId="0" xfId="0" applyFont="1"/>
    <xf numFmtId="166" fontId="13" fillId="0" borderId="6" xfId="0" applyNumberFormat="1" applyFont="1" applyBorder="1" applyAlignment="1">
      <alignment horizontal="center" vertical="center"/>
    </xf>
    <xf numFmtId="169" fontId="0" fillId="0" borderId="6" xfId="0" applyNumberFormat="1" applyBorder="1" applyAlignment="1">
      <alignment horizontal="center" vertical="center"/>
    </xf>
    <xf numFmtId="0" fontId="12" fillId="8" borderId="6" xfId="0" applyFont="1" applyFill="1" applyBorder="1" applyAlignment="1">
      <alignment vertical="center"/>
    </xf>
    <xf numFmtId="166" fontId="12" fillId="8" borderId="6" xfId="0" applyNumberFormat="1" applyFont="1" applyFill="1" applyBorder="1" applyAlignment="1">
      <alignment horizontal="center" vertical="center" wrapText="1"/>
    </xf>
    <xf numFmtId="166" fontId="3" fillId="8" borderId="6" xfId="0" applyNumberFormat="1" applyFont="1" applyFill="1" applyBorder="1" applyAlignment="1">
      <alignment horizontal="center" vertical="center" wrapText="1"/>
    </xf>
    <xf numFmtId="166" fontId="12" fillId="8" borderId="6" xfId="0" applyNumberFormat="1" applyFont="1" applyFill="1" applyBorder="1" applyAlignment="1">
      <alignment horizontal="center" vertical="center"/>
    </xf>
    <xf numFmtId="0" fontId="13" fillId="0" borderId="0" xfId="0" applyFont="1" applyAlignment="1">
      <alignment vertical="center" wrapText="1"/>
    </xf>
    <xf numFmtId="0" fontId="37" fillId="0" borderId="0" xfId="0" applyFont="1" applyAlignment="1">
      <alignment vertical="center" wrapText="1"/>
    </xf>
    <xf numFmtId="0" fontId="18" fillId="2" borderId="0" xfId="2" applyFont="1" applyFill="1" applyAlignment="1">
      <alignment vertical="center"/>
    </xf>
    <xf numFmtId="4" fontId="12" fillId="0" borderId="0" xfId="0" applyNumberFormat="1" applyFont="1" applyAlignment="1">
      <alignment vertical="center" wrapText="1"/>
    </xf>
    <xf numFmtId="0" fontId="12" fillId="0" borderId="0" xfId="0" applyFont="1" applyAlignment="1">
      <alignment vertical="center" wrapText="1"/>
    </xf>
    <xf numFmtId="0" fontId="39" fillId="0" borderId="0" xfId="0" applyFont="1" applyAlignment="1">
      <alignment horizontal="center" vertical="center" wrapText="1"/>
    </xf>
    <xf numFmtId="166" fontId="13" fillId="0" borderId="6" xfId="0" applyNumberFormat="1" applyFont="1" applyBorder="1" applyAlignment="1">
      <alignment horizontal="center" vertical="center" wrapText="1"/>
    </xf>
    <xf numFmtId="0" fontId="13" fillId="0" borderId="0" xfId="0" applyFont="1" applyAlignment="1">
      <alignment horizontal="left" vertical="center" wrapText="1" indent="1"/>
    </xf>
    <xf numFmtId="4" fontId="13" fillId="0" borderId="0" xfId="0" applyNumberFormat="1" applyFont="1" applyAlignment="1">
      <alignment horizontal="left" vertical="center" wrapText="1" indent="1"/>
    </xf>
    <xf numFmtId="165" fontId="12" fillId="0" borderId="0" xfId="0" applyNumberFormat="1" applyFont="1" applyAlignment="1">
      <alignment horizontal="right" vertical="center" wrapText="1"/>
    </xf>
    <xf numFmtId="166" fontId="12" fillId="0" borderId="0" xfId="0" applyNumberFormat="1" applyFont="1" applyAlignment="1">
      <alignment horizontal="center" vertical="center" wrapText="1"/>
    </xf>
    <xf numFmtId="4" fontId="13" fillId="0" borderId="0" xfId="0" applyNumberFormat="1" applyFont="1" applyAlignment="1">
      <alignment horizontal="center" vertical="center" wrapText="1"/>
    </xf>
    <xf numFmtId="165" fontId="13" fillId="0" borderId="0" xfId="0" applyNumberFormat="1" applyFont="1" applyAlignment="1">
      <alignment horizontal="center" vertical="center" wrapText="1"/>
    </xf>
    <xf numFmtId="10" fontId="13" fillId="0" borderId="0" xfId="0" applyNumberFormat="1" applyFont="1" applyAlignment="1">
      <alignment horizontal="center" vertical="center" wrapText="1"/>
    </xf>
    <xf numFmtId="0" fontId="12" fillId="0" borderId="0" xfId="0" applyFont="1" applyAlignment="1">
      <alignment horizontal="left" vertical="center"/>
    </xf>
    <xf numFmtId="0" fontId="13" fillId="2" borderId="0" xfId="0" applyFont="1" applyFill="1" applyAlignment="1">
      <alignment vertical="center" wrapText="1"/>
    </xf>
    <xf numFmtId="0" fontId="16" fillId="2" borderId="0" xfId="0" applyFont="1" applyFill="1" applyAlignment="1">
      <alignment vertical="center" wrapText="1"/>
    </xf>
    <xf numFmtId="0" fontId="26" fillId="2" borderId="2" xfId="0" applyFont="1" applyFill="1" applyBorder="1"/>
    <xf numFmtId="0" fontId="26" fillId="2" borderId="0" xfId="0" applyFont="1" applyFill="1" applyAlignment="1">
      <alignment horizontal="left" vertical="center"/>
    </xf>
    <xf numFmtId="0" fontId="26" fillId="2" borderId="0" xfId="0" applyFont="1" applyFill="1" applyAlignment="1">
      <alignment horizontal="left" vertical="center" wrapText="1"/>
    </xf>
    <xf numFmtId="0" fontId="26" fillId="2" borderId="0" xfId="0" applyFont="1" applyFill="1"/>
    <xf numFmtId="42" fontId="27" fillId="11" borderId="42" xfId="7" applyNumberFormat="1" applyFont="1" applyFill="1" applyBorder="1" applyAlignment="1" applyProtection="1">
      <alignment horizontal="center" vertical="center" wrapText="1"/>
    </xf>
    <xf numFmtId="42" fontId="27" fillId="11" borderId="43" xfId="7" applyNumberFormat="1" applyFont="1" applyFill="1" applyBorder="1" applyAlignment="1" applyProtection="1">
      <alignment horizontal="center" vertical="center" wrapText="1"/>
    </xf>
    <xf numFmtId="42" fontId="27" fillId="11" borderId="44" xfId="7" applyNumberFormat="1" applyFont="1" applyFill="1" applyBorder="1" applyAlignment="1" applyProtection="1">
      <alignment horizontal="center" vertical="center" wrapText="1"/>
    </xf>
    <xf numFmtId="0" fontId="27" fillId="11" borderId="45" xfId="0" applyFont="1" applyFill="1" applyBorder="1" applyAlignment="1">
      <alignment horizontal="center" vertical="center" wrapText="1"/>
    </xf>
    <xf numFmtId="0" fontId="27" fillId="11" borderId="46" xfId="0" applyFont="1" applyFill="1" applyBorder="1" applyAlignment="1">
      <alignment horizontal="center" vertical="center" wrapText="1"/>
    </xf>
    <xf numFmtId="42" fontId="27" fillId="11" borderId="47" xfId="7" applyNumberFormat="1" applyFont="1" applyFill="1" applyBorder="1" applyAlignment="1" applyProtection="1">
      <alignment horizontal="center" vertical="center" wrapText="1"/>
    </xf>
    <xf numFmtId="42" fontId="27" fillId="11" borderId="46" xfId="7" applyNumberFormat="1" applyFont="1" applyFill="1" applyBorder="1" applyAlignment="1" applyProtection="1">
      <alignment horizontal="center" vertical="center" wrapText="1"/>
    </xf>
    <xf numFmtId="42" fontId="27" fillId="11" borderId="48" xfId="7" applyNumberFormat="1" applyFont="1" applyFill="1" applyBorder="1" applyAlignment="1" applyProtection="1">
      <alignment horizontal="center" vertical="center" wrapText="1"/>
    </xf>
    <xf numFmtId="0" fontId="28" fillId="12" borderId="49" xfId="0" applyFont="1" applyFill="1" applyBorder="1"/>
    <xf numFmtId="0" fontId="26" fillId="0" borderId="6" xfId="0" applyFont="1" applyBorder="1"/>
    <xf numFmtId="44" fontId="26" fillId="13" borderId="6" xfId="7" applyFont="1" applyFill="1" applyBorder="1" applyAlignment="1" applyProtection="1">
      <alignment horizontal="left"/>
    </xf>
    <xf numFmtId="0" fontId="26" fillId="2" borderId="50" xfId="0" applyFont="1" applyFill="1" applyBorder="1"/>
    <xf numFmtId="0" fontId="26" fillId="0" borderId="0" xfId="0" applyFont="1"/>
    <xf numFmtId="44" fontId="27" fillId="0" borderId="6" xfId="7" applyFont="1" applyBorder="1" applyProtection="1"/>
    <xf numFmtId="0" fontId="28" fillId="12" borderId="53" xfId="0" applyFont="1" applyFill="1" applyBorder="1"/>
    <xf numFmtId="0" fontId="42" fillId="0" borderId="0" xfId="0" applyFont="1"/>
    <xf numFmtId="0" fontId="30" fillId="2" borderId="50" xfId="0" applyFont="1" applyFill="1" applyBorder="1"/>
    <xf numFmtId="0" fontId="30" fillId="2" borderId="0" xfId="0" applyFont="1" applyFill="1"/>
    <xf numFmtId="4" fontId="26" fillId="13" borderId="6" xfId="0" applyNumberFormat="1" applyFont="1" applyFill="1" applyBorder="1" applyAlignment="1">
      <alignment horizontal="right"/>
    </xf>
    <xf numFmtId="0" fontId="28" fillId="2" borderId="54" xfId="0" applyFont="1" applyFill="1" applyBorder="1"/>
    <xf numFmtId="0" fontId="31" fillId="2" borderId="55" xfId="0" applyFont="1" applyFill="1" applyBorder="1"/>
    <xf numFmtId="42" fontId="31" fillId="2" borderId="55" xfId="7" applyNumberFormat="1" applyFont="1" applyFill="1" applyBorder="1" applyProtection="1"/>
    <xf numFmtId="165" fontId="41" fillId="0" borderId="0" xfId="0" applyNumberFormat="1" applyFont="1" applyAlignment="1">
      <alignment horizontal="left"/>
    </xf>
    <xf numFmtId="0" fontId="28" fillId="2" borderId="0" xfId="0" applyFont="1" applyFill="1"/>
    <xf numFmtId="0" fontId="31" fillId="2" borderId="0" xfId="0" applyFont="1" applyFill="1"/>
    <xf numFmtId="42" fontId="31" fillId="2" borderId="0" xfId="7" applyNumberFormat="1" applyFont="1" applyFill="1" applyBorder="1" applyProtection="1"/>
    <xf numFmtId="167" fontId="25" fillId="0" borderId="0" xfId="9" applyNumberFormat="1" applyFont="1" applyFill="1" applyBorder="1" applyAlignment="1" applyProtection="1">
      <alignment horizontal="center" vertical="center"/>
      <protection locked="0"/>
    </xf>
    <xf numFmtId="0" fontId="29" fillId="7" borderId="6" xfId="0" applyFont="1" applyFill="1" applyBorder="1" applyAlignment="1" applyProtection="1">
      <alignment horizontal="left"/>
      <protection locked="0"/>
    </xf>
    <xf numFmtId="165" fontId="26" fillId="7" borderId="6" xfId="7" applyNumberFormat="1" applyFont="1" applyFill="1" applyBorder="1" applyAlignment="1" applyProtection="1">
      <alignment horizontal="right"/>
      <protection locked="0"/>
    </xf>
    <xf numFmtId="44" fontId="26" fillId="0" borderId="0" xfId="7" applyFont="1" applyBorder="1" applyAlignment="1" applyProtection="1">
      <alignment horizontal="right"/>
    </xf>
    <xf numFmtId="165" fontId="26" fillId="7" borderId="6" xfId="6" applyNumberFormat="1" applyFont="1" applyFill="1" applyBorder="1" applyAlignment="1" applyProtection="1">
      <alignment horizontal="right"/>
      <protection locked="0"/>
    </xf>
    <xf numFmtId="0" fontId="26" fillId="14" borderId="66" xfId="0" applyFont="1" applyFill="1" applyBorder="1" applyAlignment="1" applyProtection="1">
      <alignment horizontal="right"/>
      <protection hidden="1"/>
    </xf>
    <xf numFmtId="165" fontId="26" fillId="7" borderId="6" xfId="0" applyNumberFormat="1" applyFont="1" applyFill="1" applyBorder="1" applyAlignment="1" applyProtection="1">
      <alignment horizontal="right"/>
      <protection locked="0"/>
    </xf>
    <xf numFmtId="42" fontId="30" fillId="2" borderId="0" xfId="7" applyNumberFormat="1" applyFont="1" applyFill="1" applyBorder="1" applyAlignment="1" applyProtection="1">
      <alignment horizontal="right"/>
    </xf>
    <xf numFmtId="165" fontId="31" fillId="12" borderId="57" xfId="7" applyNumberFormat="1" applyFont="1" applyFill="1" applyBorder="1" applyProtection="1"/>
    <xf numFmtId="0" fontId="27" fillId="15" borderId="56" xfId="0" applyFont="1" applyFill="1" applyBorder="1" applyAlignment="1">
      <alignment horizontal="right"/>
    </xf>
    <xf numFmtId="0" fontId="13" fillId="0" borderId="0" xfId="0" applyFont="1" applyAlignment="1" applyProtection="1">
      <alignment horizontal="right" vertical="center"/>
      <protection locked="0"/>
    </xf>
    <xf numFmtId="0" fontId="29" fillId="7" borderId="6" xfId="0" applyFont="1" applyFill="1" applyBorder="1" applyProtection="1">
      <protection locked="0"/>
    </xf>
    <xf numFmtId="0" fontId="26" fillId="7" borderId="6" xfId="0" applyFont="1" applyFill="1" applyBorder="1" applyProtection="1">
      <protection locked="0"/>
    </xf>
    <xf numFmtId="10" fontId="42" fillId="0" borderId="0" xfId="3" applyNumberFormat="1" applyFont="1" applyFill="1" applyBorder="1" applyAlignment="1" applyProtection="1">
      <alignment horizontal="left" vertical="center" wrapText="1"/>
    </xf>
    <xf numFmtId="0" fontId="41" fillId="0" borderId="0" xfId="0" applyFont="1"/>
    <xf numFmtId="165" fontId="0" fillId="7" borderId="6" xfId="2" applyNumberFormat="1" applyFont="1" applyFill="1" applyBorder="1" applyAlignment="1" applyProtection="1">
      <alignment horizontal="center" vertical="center" wrapText="1"/>
      <protection locked="0"/>
    </xf>
    <xf numFmtId="0" fontId="21" fillId="0" borderId="0" xfId="0" applyFont="1" applyAlignment="1">
      <alignment horizontal="right" vertical="center"/>
    </xf>
    <xf numFmtId="9" fontId="44" fillId="0" borderId="0" xfId="9" applyFont="1" applyFill="1" applyBorder="1" applyAlignment="1" applyProtection="1">
      <alignment horizontal="center" vertical="center"/>
    </xf>
    <xf numFmtId="0" fontId="21" fillId="2" borderId="0" xfId="0" applyFont="1" applyFill="1" applyAlignment="1">
      <alignment horizontal="right" vertical="center"/>
    </xf>
    <xf numFmtId="9" fontId="44" fillId="2" borderId="0" xfId="9" applyFont="1" applyFill="1" applyBorder="1" applyAlignment="1" applyProtection="1">
      <alignment horizontal="center" vertical="center"/>
    </xf>
    <xf numFmtId="167" fontId="44" fillId="0" borderId="0" xfId="9" applyNumberFormat="1" applyFont="1" applyFill="1" applyBorder="1" applyAlignment="1" applyProtection="1">
      <alignment horizontal="center" vertical="center"/>
    </xf>
    <xf numFmtId="0" fontId="16" fillId="7" borderId="7" xfId="0" applyFont="1" applyFill="1" applyBorder="1" applyAlignment="1" applyProtection="1">
      <alignment horizontal="left" vertical="center"/>
      <protection locked="0"/>
    </xf>
    <xf numFmtId="0" fontId="16" fillId="7" borderId="8" xfId="0" applyFont="1" applyFill="1" applyBorder="1" applyAlignment="1" applyProtection="1">
      <alignment horizontal="left" vertical="center"/>
      <protection locked="0"/>
    </xf>
    <xf numFmtId="0" fontId="16" fillId="7" borderId="9" xfId="0" applyFont="1" applyFill="1" applyBorder="1" applyAlignment="1" applyProtection="1">
      <alignment horizontal="left" vertical="center"/>
      <protection locked="0"/>
    </xf>
    <xf numFmtId="0" fontId="1" fillId="0" borderId="0" xfId="2"/>
    <xf numFmtId="0" fontId="46" fillId="0" borderId="0" xfId="2" applyFont="1" applyAlignment="1">
      <alignment horizontal="justify" vertical="center" wrapText="1"/>
    </xf>
    <xf numFmtId="0" fontId="1" fillId="0" borderId="0" xfId="2" applyAlignment="1">
      <alignment vertical="center"/>
    </xf>
    <xf numFmtId="0" fontId="46" fillId="0" borderId="0" xfId="2" applyFont="1" applyAlignment="1">
      <alignment horizontal="justify"/>
    </xf>
    <xf numFmtId="0" fontId="1" fillId="0" borderId="0" xfId="2" applyAlignment="1">
      <alignment horizontal="justify"/>
    </xf>
    <xf numFmtId="0" fontId="46" fillId="0" borderId="0" xfId="2" applyFont="1"/>
    <xf numFmtId="165" fontId="12" fillId="14" borderId="6" xfId="0" applyNumberFormat="1" applyFont="1" applyFill="1" applyBorder="1" applyAlignment="1">
      <alignment horizontal="center" vertical="center" wrapText="1"/>
    </xf>
    <xf numFmtId="0" fontId="13" fillId="14" borderId="6" xfId="0" applyFont="1" applyFill="1" applyBorder="1" applyAlignment="1" applyProtection="1">
      <alignment horizontal="center" vertical="center" wrapText="1"/>
      <protection locked="0"/>
    </xf>
    <xf numFmtId="165" fontId="13" fillId="14" borderId="6" xfId="0" applyNumberFormat="1" applyFont="1" applyFill="1" applyBorder="1" applyAlignment="1" applyProtection="1">
      <alignment horizontal="center" vertical="center" wrapText="1"/>
      <protection locked="0"/>
    </xf>
    <xf numFmtId="165" fontId="13" fillId="14" borderId="6" xfId="0" applyNumberFormat="1" applyFont="1" applyFill="1" applyBorder="1" applyAlignment="1">
      <alignment horizontal="center" vertical="center" wrapText="1"/>
    </xf>
    <xf numFmtId="0" fontId="12" fillId="14" borderId="6" xfId="0" applyFont="1" applyFill="1" applyBorder="1" applyAlignment="1">
      <alignment horizontal="center" vertical="center" wrapText="1"/>
    </xf>
    <xf numFmtId="166" fontId="13" fillId="14" borderId="0" xfId="0" applyNumberFormat="1" applyFont="1" applyFill="1" applyAlignment="1">
      <alignment horizontal="center" vertical="center" wrapText="1"/>
    </xf>
    <xf numFmtId="166" fontId="13" fillId="14" borderId="11" xfId="0" applyNumberFormat="1" applyFont="1" applyFill="1" applyBorder="1" applyAlignment="1">
      <alignment horizontal="center" vertical="center" wrapText="1"/>
    </xf>
    <xf numFmtId="0" fontId="24" fillId="7" borderId="16" xfId="0" applyFont="1" applyFill="1" applyBorder="1" applyProtection="1">
      <protection locked="0"/>
    </xf>
    <xf numFmtId="2" fontId="0" fillId="7" borderId="72" xfId="0" applyNumberFormat="1" applyFill="1" applyBorder="1" applyAlignment="1" applyProtection="1">
      <alignment horizontal="center" vertical="center" wrapText="1"/>
      <protection locked="0"/>
    </xf>
    <xf numFmtId="2" fontId="0" fillId="7" borderId="71" xfId="0" applyNumberFormat="1" applyFill="1" applyBorder="1" applyAlignment="1" applyProtection="1">
      <alignment horizontal="center" vertical="center" wrapText="1"/>
      <protection locked="0"/>
    </xf>
    <xf numFmtId="165" fontId="0" fillId="14" borderId="0" xfId="0" applyNumberFormat="1" applyFill="1" applyAlignment="1" applyProtection="1">
      <alignment horizontal="center" vertical="center" wrapText="1"/>
      <protection locked="0"/>
    </xf>
    <xf numFmtId="2" fontId="0" fillId="14" borderId="10" xfId="0" applyNumberFormat="1" applyFill="1" applyBorder="1" applyAlignment="1" applyProtection="1">
      <alignment horizontal="center" vertical="center" wrapText="1"/>
      <protection locked="0"/>
    </xf>
    <xf numFmtId="165" fontId="24" fillId="14" borderId="11" xfId="0" applyNumberFormat="1" applyFont="1" applyFill="1" applyBorder="1" applyAlignment="1">
      <alignment horizontal="center" vertical="center" wrapText="1"/>
    </xf>
    <xf numFmtId="2" fontId="0" fillId="14" borderId="4" xfId="0" applyNumberFormat="1" applyFill="1" applyBorder="1" applyAlignment="1" applyProtection="1">
      <alignment horizontal="center" vertical="center" wrapText="1"/>
      <protection locked="0"/>
    </xf>
    <xf numFmtId="165" fontId="0" fillId="14" borderId="67" xfId="0" applyNumberFormat="1" applyFill="1" applyBorder="1" applyAlignment="1" applyProtection="1">
      <alignment horizontal="center" vertical="center" wrapText="1"/>
      <protection locked="0"/>
    </xf>
    <xf numFmtId="166" fontId="13" fillId="14" borderId="67" xfId="0" applyNumberFormat="1" applyFont="1" applyFill="1" applyBorder="1" applyAlignment="1">
      <alignment horizontal="center" vertical="center" wrapText="1"/>
    </xf>
    <xf numFmtId="165" fontId="24" fillId="14" borderId="5" xfId="0" applyNumberFormat="1" applyFont="1" applyFill="1" applyBorder="1" applyAlignment="1">
      <alignment horizontal="center" vertical="center" wrapText="1"/>
    </xf>
    <xf numFmtId="166" fontId="4" fillId="0" borderId="73" xfId="0" applyNumberFormat="1" applyFont="1" applyBorder="1" applyAlignment="1">
      <alignment horizontal="center" vertical="center" wrapText="1"/>
    </xf>
    <xf numFmtId="166" fontId="12" fillId="0" borderId="74" xfId="0" applyNumberFormat="1" applyFont="1" applyBorder="1" applyAlignment="1">
      <alignment horizontal="center" vertical="center" wrapText="1"/>
    </xf>
    <xf numFmtId="165" fontId="36" fillId="0" borderId="61" xfId="0" applyNumberFormat="1" applyFont="1" applyBorder="1" applyAlignment="1">
      <alignment horizontal="center" vertical="center" wrapText="1"/>
    </xf>
    <xf numFmtId="165" fontId="12" fillId="0" borderId="24" xfId="0" applyNumberFormat="1" applyFont="1" applyBorder="1" applyAlignment="1">
      <alignment horizontal="center" vertical="center" wrapText="1"/>
    </xf>
    <xf numFmtId="166" fontId="12" fillId="0" borderId="24" xfId="0" applyNumberFormat="1" applyFont="1" applyBorder="1" applyAlignment="1">
      <alignment horizontal="center" vertical="center" wrapText="1"/>
    </xf>
    <xf numFmtId="166" fontId="12" fillId="0" borderId="25" xfId="0" applyNumberFormat="1" applyFont="1" applyBorder="1" applyAlignment="1">
      <alignment horizontal="center" vertical="center" wrapText="1"/>
    </xf>
    <xf numFmtId="2" fontId="0" fillId="14" borderId="1" xfId="0" applyNumberFormat="1" applyFill="1" applyBorder="1" applyAlignment="1" applyProtection="1">
      <alignment horizontal="center" vertical="center" wrapText="1"/>
      <protection locked="0"/>
    </xf>
    <xf numFmtId="165" fontId="0" fillId="14" borderId="2" xfId="0" applyNumberFormat="1" applyFill="1" applyBorder="1" applyAlignment="1" applyProtection="1">
      <alignment horizontal="center" vertical="center" wrapText="1"/>
      <protection locked="0"/>
    </xf>
    <xf numFmtId="166" fontId="13" fillId="14" borderId="2" xfId="0" applyNumberFormat="1" applyFont="1" applyFill="1" applyBorder="1" applyAlignment="1">
      <alignment horizontal="center" vertical="center" wrapText="1"/>
    </xf>
    <xf numFmtId="166" fontId="13" fillId="14" borderId="3" xfId="0" applyNumberFormat="1" applyFont="1" applyFill="1" applyBorder="1" applyAlignment="1">
      <alignment horizontal="center" vertical="center" wrapText="1"/>
    </xf>
    <xf numFmtId="166" fontId="13" fillId="14" borderId="5" xfId="0" applyNumberFormat="1" applyFont="1" applyFill="1" applyBorder="1" applyAlignment="1">
      <alignment horizontal="center" vertical="center" wrapText="1"/>
    </xf>
    <xf numFmtId="10" fontId="4" fillId="0" borderId="67" xfId="0" applyNumberFormat="1" applyFont="1" applyBorder="1" applyAlignment="1">
      <alignment horizontal="left" vertical="center" wrapText="1"/>
    </xf>
    <xf numFmtId="165" fontId="4" fillId="0" borderId="0" xfId="0" applyNumberFormat="1" applyFont="1" applyAlignment="1">
      <alignment horizontal="center"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4" fillId="14" borderId="7" xfId="0" applyFont="1" applyFill="1" applyBorder="1" applyAlignment="1">
      <alignment vertical="center"/>
    </xf>
    <xf numFmtId="0" fontId="0" fillId="14" borderId="8" xfId="0" applyFill="1" applyBorder="1"/>
    <xf numFmtId="0" fontId="0" fillId="14" borderId="9" xfId="0" applyFill="1" applyBorder="1"/>
    <xf numFmtId="0" fontId="4" fillId="14" borderId="8" xfId="0" applyFont="1" applyFill="1" applyBorder="1" applyAlignment="1">
      <alignment horizontal="center" vertical="center"/>
    </xf>
    <xf numFmtId="0" fontId="4" fillId="14" borderId="7" xfId="0" applyFont="1" applyFill="1" applyBorder="1" applyAlignment="1">
      <alignment horizontal="center" vertical="center"/>
    </xf>
    <xf numFmtId="0" fontId="4" fillId="14" borderId="7" xfId="0" applyFont="1" applyFill="1" applyBorder="1" applyAlignment="1">
      <alignment horizontal="center" vertical="center" wrapText="1"/>
    </xf>
    <xf numFmtId="0" fontId="4" fillId="14" borderId="6" xfId="0" applyFont="1" applyFill="1" applyBorder="1" applyAlignment="1">
      <alignment horizontal="center" vertical="center" wrapText="1"/>
    </xf>
    <xf numFmtId="4" fontId="0" fillId="14" borderId="6" xfId="0" applyNumberFormat="1" applyFill="1" applyBorder="1" applyAlignment="1" applyProtection="1">
      <alignment horizontal="center" vertical="center" wrapText="1"/>
      <protection locked="0"/>
    </xf>
    <xf numFmtId="165" fontId="0" fillId="14" borderId="6" xfId="0" applyNumberFormat="1" applyFill="1" applyBorder="1" applyAlignment="1" applyProtection="1">
      <alignment horizontal="center" vertical="center" wrapText="1"/>
      <protection locked="0"/>
    </xf>
    <xf numFmtId="165" fontId="0" fillId="14" borderId="6" xfId="0" applyNumberFormat="1" applyFill="1" applyBorder="1" applyAlignment="1">
      <alignment horizontal="center" vertical="center" wrapText="1"/>
    </xf>
    <xf numFmtId="165" fontId="24" fillId="14" borderId="6" xfId="0" applyNumberFormat="1" applyFont="1" applyFill="1" applyBorder="1" applyAlignment="1">
      <alignment horizontal="center" vertical="center" wrapText="1"/>
    </xf>
    <xf numFmtId="4" fontId="4" fillId="14" borderId="6" xfId="0" applyNumberFormat="1" applyFont="1" applyFill="1" applyBorder="1" applyAlignment="1">
      <alignment horizontal="center" vertical="center" wrapText="1"/>
    </xf>
    <xf numFmtId="165" fontId="4" fillId="14" borderId="6" xfId="0" applyNumberFormat="1" applyFont="1" applyFill="1" applyBorder="1" applyAlignment="1">
      <alignment horizontal="center" vertical="center" wrapText="1"/>
    </xf>
    <xf numFmtId="165" fontId="36" fillId="14" borderId="6" xfId="0" applyNumberFormat="1" applyFont="1" applyFill="1" applyBorder="1" applyAlignment="1">
      <alignment horizontal="center" vertical="center" wrapText="1"/>
    </xf>
    <xf numFmtId="4" fontId="4" fillId="14" borderId="6" xfId="0" applyNumberFormat="1" applyFont="1" applyFill="1" applyBorder="1" applyAlignment="1">
      <alignment horizontal="center" vertical="center"/>
    </xf>
    <xf numFmtId="165" fontId="4" fillId="14" borderId="6" xfId="0" applyNumberFormat="1" applyFont="1" applyFill="1" applyBorder="1" applyAlignment="1">
      <alignment horizontal="center" vertical="center"/>
    </xf>
    <xf numFmtId="0" fontId="0" fillId="20" borderId="0" xfId="0" applyFill="1"/>
    <xf numFmtId="0" fontId="0" fillId="20" borderId="0" xfId="0" applyFill="1" applyAlignment="1">
      <alignment vertical="center"/>
    </xf>
    <xf numFmtId="0" fontId="28" fillId="18" borderId="0" xfId="2" applyFont="1" applyFill="1" applyAlignment="1">
      <alignment horizontal="center" vertical="center"/>
    </xf>
    <xf numFmtId="0" fontId="48" fillId="19" borderId="0" xfId="2" applyFont="1" applyFill="1" applyAlignment="1">
      <alignment horizontal="justify"/>
    </xf>
    <xf numFmtId="0" fontId="46" fillId="4" borderId="0" xfId="0" applyFont="1" applyFill="1" applyAlignment="1">
      <alignment horizontal="left" vertical="center" wrapText="1"/>
    </xf>
    <xf numFmtId="0" fontId="45" fillId="12" borderId="0" xfId="2" applyFont="1" applyFill="1" applyAlignment="1">
      <alignment horizontal="center" vertical="center"/>
    </xf>
    <xf numFmtId="0" fontId="46" fillId="0" borderId="0" xfId="2" applyFont="1" applyAlignment="1">
      <alignment horizontal="left" wrapText="1"/>
    </xf>
    <xf numFmtId="0" fontId="47" fillId="17" borderId="0" xfId="0" applyFont="1" applyFill="1" applyAlignment="1">
      <alignment horizontal="center" vertical="center" wrapText="1"/>
    </xf>
    <xf numFmtId="0" fontId="46" fillId="0" borderId="0" xfId="2" applyFont="1" applyAlignment="1">
      <alignment horizontal="justify" vertical="center" wrapText="1"/>
    </xf>
    <xf numFmtId="0" fontId="1" fillId="0" borderId="0" xfId="2" applyAlignment="1">
      <alignment horizontal="justify" vertical="center" wrapText="1"/>
    </xf>
    <xf numFmtId="0" fontId="46" fillId="0" borderId="0" xfId="2" applyFont="1" applyAlignment="1">
      <alignment vertical="center" wrapText="1"/>
    </xf>
    <xf numFmtId="0" fontId="46" fillId="0" borderId="0" xfId="2" applyFont="1" applyAlignment="1">
      <alignment wrapText="1"/>
    </xf>
    <xf numFmtId="0" fontId="48" fillId="19" borderId="0" xfId="2" applyFont="1" applyFill="1" applyAlignment="1">
      <alignment horizontal="justify" wrapText="1"/>
    </xf>
    <xf numFmtId="0" fontId="46" fillId="0" borderId="0" xfId="2" applyFont="1" applyAlignment="1">
      <alignment horizontal="justify"/>
    </xf>
    <xf numFmtId="165" fontId="13" fillId="7" borderId="71" xfId="0" applyNumberFormat="1" applyFont="1" applyFill="1" applyBorder="1" applyAlignment="1" applyProtection="1">
      <alignment horizontal="center" vertical="center" wrapText="1"/>
      <protection locked="0"/>
    </xf>
    <xf numFmtId="165" fontId="13" fillId="7" borderId="28" xfId="0" applyNumberFormat="1" applyFont="1" applyFill="1" applyBorder="1" applyAlignment="1" applyProtection="1">
      <alignment horizontal="center" vertical="center" wrapText="1"/>
      <protection locked="0"/>
    </xf>
    <xf numFmtId="166" fontId="13" fillId="0" borderId="28" xfId="0" applyNumberFormat="1" applyFont="1" applyBorder="1" applyAlignment="1">
      <alignment horizontal="center" vertical="center" wrapText="1"/>
    </xf>
    <xf numFmtId="166" fontId="13" fillId="0" borderId="29" xfId="0" applyNumberFormat="1" applyFont="1" applyBorder="1" applyAlignment="1">
      <alignment horizontal="center" vertical="center" wrapText="1"/>
    </xf>
    <xf numFmtId="167" fontId="16" fillId="7" borderId="16" xfId="0" applyNumberFormat="1" applyFont="1" applyFill="1" applyBorder="1" applyAlignment="1" applyProtection="1">
      <alignment horizontal="left" vertical="center" wrapText="1" indent="1"/>
      <protection locked="0"/>
    </xf>
    <xf numFmtId="167" fontId="16" fillId="7" borderId="69" xfId="0" applyNumberFormat="1" applyFont="1" applyFill="1" applyBorder="1" applyAlignment="1" applyProtection="1">
      <alignment horizontal="left" vertical="center" wrapText="1" indent="1"/>
      <protection locked="0"/>
    </xf>
    <xf numFmtId="165" fontId="13" fillId="14" borderId="10" xfId="0" applyNumberFormat="1" applyFont="1" applyFill="1" applyBorder="1" applyAlignment="1" applyProtection="1">
      <alignment horizontal="center" vertical="center" wrapText="1"/>
      <protection locked="0"/>
    </xf>
    <xf numFmtId="165" fontId="13" fillId="14" borderId="0" xfId="0" applyNumberFormat="1" applyFont="1" applyFill="1" applyAlignment="1" applyProtection="1">
      <alignment horizontal="center" vertical="center" wrapText="1"/>
      <protection locked="0"/>
    </xf>
    <xf numFmtId="166" fontId="13" fillId="14" borderId="0" xfId="0" applyNumberFormat="1" applyFont="1" applyFill="1" applyAlignment="1">
      <alignment horizontal="center" vertical="center" wrapText="1"/>
    </xf>
    <xf numFmtId="166" fontId="13" fillId="14" borderId="11" xfId="0" applyNumberFormat="1" applyFont="1" applyFill="1" applyBorder="1" applyAlignment="1">
      <alignment horizontal="center" vertical="center" wrapText="1"/>
    </xf>
    <xf numFmtId="167" fontId="16" fillId="7" borderId="16" xfId="0" applyNumberFormat="1" applyFont="1" applyFill="1" applyBorder="1" applyAlignment="1" applyProtection="1">
      <alignment horizontal="left" vertical="center" wrapText="1"/>
      <protection locked="0"/>
    </xf>
    <xf numFmtId="167" fontId="16" fillId="7" borderId="69" xfId="0" applyNumberFormat="1" applyFont="1" applyFill="1" applyBorder="1" applyAlignment="1" applyProtection="1">
      <alignment horizontal="left" vertical="center" wrapText="1"/>
      <protection locked="0"/>
    </xf>
    <xf numFmtId="167" fontId="13" fillId="0" borderId="16" xfId="0" applyNumberFormat="1" applyFont="1" applyBorder="1" applyAlignment="1">
      <alignment horizontal="left" vertical="center" wrapText="1"/>
    </xf>
    <xf numFmtId="167" fontId="13" fillId="0" borderId="69" xfId="0" applyNumberFormat="1" applyFont="1" applyBorder="1" applyAlignment="1">
      <alignment horizontal="left" vertical="center" wrapText="1"/>
    </xf>
    <xf numFmtId="167" fontId="13" fillId="0" borderId="17" xfId="0" applyNumberFormat="1" applyFont="1" applyBorder="1" applyAlignment="1">
      <alignment horizontal="left" vertical="center" wrapText="1"/>
    </xf>
    <xf numFmtId="167" fontId="16" fillId="7" borderId="17" xfId="0" applyNumberFormat="1" applyFont="1" applyFill="1" applyBorder="1" applyAlignment="1" applyProtection="1">
      <alignment horizontal="left" vertical="center" wrapText="1"/>
      <protection locked="0"/>
    </xf>
    <xf numFmtId="0" fontId="23" fillId="0" borderId="0" xfId="0" applyFont="1" applyAlignment="1">
      <alignment horizontal="left" vertical="center" wrapText="1"/>
    </xf>
    <xf numFmtId="0" fontId="16" fillId="2" borderId="0" xfId="2" applyFont="1" applyFill="1" applyAlignment="1">
      <alignment horizontal="left" vertical="top" wrapText="1"/>
    </xf>
    <xf numFmtId="0" fontId="4" fillId="8" borderId="7" xfId="0" applyFont="1" applyFill="1" applyBorder="1" applyAlignment="1">
      <alignment horizontal="left" vertical="center" wrapText="1"/>
    </xf>
    <xf numFmtId="0" fontId="4" fillId="8" borderId="9" xfId="0" applyFont="1" applyFill="1" applyBorder="1" applyAlignment="1">
      <alignment horizontal="left" vertical="center" wrapText="1"/>
    </xf>
    <xf numFmtId="0" fontId="13" fillId="0" borderId="6" xfId="0" applyFont="1" applyBorder="1" applyAlignment="1">
      <alignment horizontal="left" vertical="center" wrapText="1"/>
    </xf>
    <xf numFmtId="0" fontId="12" fillId="8" borderId="6" xfId="0" applyFont="1" applyFill="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6" fillId="7" borderId="7" xfId="0" applyFont="1" applyFill="1" applyBorder="1" applyAlignment="1" applyProtection="1">
      <alignment horizontal="left" vertical="center"/>
      <protection locked="0"/>
    </xf>
    <xf numFmtId="0" fontId="16" fillId="7" borderId="8" xfId="0" applyFont="1" applyFill="1" applyBorder="1" applyAlignment="1" applyProtection="1">
      <alignment horizontal="left" vertical="center"/>
      <protection locked="0"/>
    </xf>
    <xf numFmtId="0" fontId="16" fillId="7" borderId="9" xfId="0" applyFont="1" applyFill="1" applyBorder="1" applyAlignment="1" applyProtection="1">
      <alignment horizontal="left" vertical="center"/>
      <protection locked="0"/>
    </xf>
    <xf numFmtId="10" fontId="0" fillId="7" borderId="0" xfId="3" applyNumberFormat="1" applyFont="1" applyFill="1" applyBorder="1" applyAlignment="1" applyProtection="1">
      <alignment horizontal="left" vertical="center" wrapText="1"/>
      <protection locked="0"/>
    </xf>
    <xf numFmtId="10" fontId="20" fillId="7" borderId="0" xfId="3" applyNumberFormat="1" applyFont="1" applyFill="1" applyBorder="1" applyAlignment="1" applyProtection="1">
      <alignment horizontal="left" vertical="center" wrapText="1"/>
      <protection locked="0"/>
    </xf>
    <xf numFmtId="0" fontId="23" fillId="0" borderId="0" xfId="0" applyFont="1" applyAlignment="1">
      <alignment horizontal="right" vertical="center"/>
    </xf>
    <xf numFmtId="10" fontId="42" fillId="0" borderId="0" xfId="3" applyNumberFormat="1" applyFont="1" applyFill="1" applyBorder="1" applyAlignment="1" applyProtection="1">
      <alignment horizontal="left" vertical="center" wrapText="1"/>
    </xf>
    <xf numFmtId="0" fontId="42" fillId="0" borderId="50" xfId="0" applyFont="1" applyBorder="1" applyAlignment="1">
      <alignment horizontal="right"/>
    </xf>
    <xf numFmtId="0" fontId="42" fillId="0" borderId="0" xfId="0" applyFont="1" applyAlignment="1">
      <alignment horizontal="right"/>
    </xf>
    <xf numFmtId="0" fontId="12" fillId="0" borderId="6" xfId="0" applyFont="1" applyBorder="1" applyAlignment="1">
      <alignment horizontal="center" vertical="center" wrapText="1"/>
    </xf>
    <xf numFmtId="0" fontId="16" fillId="2" borderId="0" xfId="0" applyFont="1" applyFill="1" applyAlignment="1">
      <alignment horizontal="justify" vertical="center" wrapText="1"/>
    </xf>
    <xf numFmtId="0" fontId="22" fillId="10" borderId="0" xfId="0" applyFont="1" applyFill="1" applyAlignment="1">
      <alignment horizontal="center" vertical="center"/>
    </xf>
    <xf numFmtId="0" fontId="26" fillId="2" borderId="0" xfId="0" applyFont="1" applyFill="1" applyAlignment="1">
      <alignment horizontal="left" vertical="top" wrapText="1"/>
    </xf>
    <xf numFmtId="0" fontId="33" fillId="4" borderId="7" xfId="0" applyFont="1" applyFill="1" applyBorder="1" applyAlignment="1">
      <alignment horizontal="left" vertical="center" wrapText="1"/>
    </xf>
    <xf numFmtId="0" fontId="33" fillId="4" borderId="8" xfId="0" applyFont="1" applyFill="1" applyBorder="1" applyAlignment="1">
      <alignment horizontal="left" vertical="center" wrapText="1"/>
    </xf>
    <xf numFmtId="0" fontId="33" fillId="4" borderId="9" xfId="0" applyFont="1" applyFill="1" applyBorder="1" applyAlignment="1">
      <alignment horizontal="left" vertical="center" wrapText="1"/>
    </xf>
    <xf numFmtId="0" fontId="19" fillId="2" borderId="0" xfId="0" applyFont="1" applyFill="1" applyAlignment="1">
      <alignment horizontal="center" vertical="center" wrapText="1"/>
    </xf>
    <xf numFmtId="0" fontId="7" fillId="2" borderId="0" xfId="0" applyFont="1" applyFill="1" applyAlignment="1">
      <alignment horizontal="left" vertical="center" wrapText="1"/>
    </xf>
    <xf numFmtId="0" fontId="16" fillId="2" borderId="0" xfId="0" applyFont="1" applyFill="1" applyAlignment="1">
      <alignment horizontal="left" vertical="center" wrapText="1"/>
    </xf>
    <xf numFmtId="0" fontId="12" fillId="8" borderId="7" xfId="0" applyFont="1" applyFill="1" applyBorder="1" applyAlignment="1">
      <alignment horizontal="left" vertical="center" indent="1"/>
    </xf>
    <xf numFmtId="0" fontId="12" fillId="8" borderId="8" xfId="0" applyFont="1" applyFill="1" applyBorder="1" applyAlignment="1">
      <alignment horizontal="left" vertical="center" indent="1"/>
    </xf>
    <xf numFmtId="165" fontId="12" fillId="14" borderId="4" xfId="0" applyNumberFormat="1" applyFont="1" applyFill="1" applyBorder="1" applyAlignment="1">
      <alignment horizontal="center" vertical="center" wrapText="1"/>
    </xf>
    <xf numFmtId="165" fontId="12" fillId="14" borderId="67" xfId="0" applyNumberFormat="1" applyFont="1" applyFill="1" applyBorder="1" applyAlignment="1">
      <alignment horizontal="center" vertical="center" wrapText="1"/>
    </xf>
    <xf numFmtId="165" fontId="12" fillId="14" borderId="5" xfId="0" applyNumberFormat="1" applyFont="1" applyFill="1" applyBorder="1" applyAlignment="1">
      <alignment horizontal="center" vertical="center" wrapText="1"/>
    </xf>
    <xf numFmtId="165" fontId="12" fillId="8" borderId="8" xfId="0" applyNumberFormat="1" applyFont="1" applyFill="1" applyBorder="1" applyAlignment="1">
      <alignment horizontal="center" vertical="center" wrapText="1"/>
    </xf>
    <xf numFmtId="165" fontId="12" fillId="8" borderId="40" xfId="0" applyNumberFormat="1" applyFont="1" applyFill="1" applyBorder="1" applyAlignment="1">
      <alignment horizontal="center" vertical="center" wrapText="1"/>
    </xf>
    <xf numFmtId="165" fontId="12" fillId="8" borderId="41" xfId="0" applyNumberFormat="1" applyFont="1" applyFill="1" applyBorder="1" applyAlignment="1">
      <alignment horizontal="center" vertical="center" wrapText="1"/>
    </xf>
    <xf numFmtId="165" fontId="12" fillId="8" borderId="9" xfId="0" applyNumberFormat="1" applyFont="1" applyFill="1" applyBorder="1" applyAlignment="1">
      <alignment horizontal="center" vertical="center" wrapText="1"/>
    </xf>
    <xf numFmtId="0" fontId="23" fillId="14" borderId="1" xfId="0" applyFont="1" applyFill="1" applyBorder="1" applyAlignment="1">
      <alignment horizontal="center" vertical="center"/>
    </xf>
    <xf numFmtId="0" fontId="23" fillId="14" borderId="2" xfId="0" applyFont="1" applyFill="1" applyBorder="1" applyAlignment="1">
      <alignment horizontal="center" vertical="center"/>
    </xf>
    <xf numFmtId="0" fontId="23" fillId="14" borderId="3" xfId="0" applyFont="1" applyFill="1" applyBorder="1" applyAlignment="1">
      <alignment horizontal="center" vertical="center"/>
    </xf>
    <xf numFmtId="0" fontId="23" fillId="8" borderId="9" xfId="0" applyFont="1" applyFill="1" applyBorder="1" applyAlignment="1">
      <alignment horizontal="center" vertical="center" wrapText="1"/>
    </xf>
    <xf numFmtId="0" fontId="23" fillId="8" borderId="6" xfId="0" applyFont="1" applyFill="1" applyBorder="1" applyAlignment="1">
      <alignment horizontal="center" vertical="center" wrapText="1"/>
    </xf>
    <xf numFmtId="0" fontId="23" fillId="8" borderId="6" xfId="0" applyFont="1" applyFill="1" applyBorder="1" applyAlignment="1">
      <alignment horizontal="center" vertical="center"/>
    </xf>
    <xf numFmtId="0" fontId="25" fillId="8" borderId="1" xfId="0" applyFont="1" applyFill="1" applyBorder="1" applyAlignment="1">
      <alignment horizontal="center"/>
    </xf>
    <xf numFmtId="0" fontId="25" fillId="8" borderId="2" xfId="0" applyFont="1" applyFill="1" applyBorder="1" applyAlignment="1">
      <alignment horizontal="center"/>
    </xf>
    <xf numFmtId="0" fontId="0" fillId="14" borderId="10" xfId="0" applyFill="1" applyBorder="1" applyAlignment="1">
      <alignment horizontal="center" vertical="center" wrapText="1"/>
    </xf>
    <xf numFmtId="0" fontId="0" fillId="14" borderId="0" xfId="0" applyFill="1" applyAlignment="1">
      <alignment horizontal="center" vertical="center" wrapText="1"/>
    </xf>
    <xf numFmtId="0" fontId="0" fillId="14" borderId="11" xfId="0" applyFill="1" applyBorder="1" applyAlignment="1">
      <alignment horizontal="center" vertical="center" wrapText="1"/>
    </xf>
    <xf numFmtId="0" fontId="0" fillId="8" borderId="2" xfId="0" applyFill="1" applyBorder="1" applyAlignment="1">
      <alignment horizontal="center" vertical="center" wrapText="1"/>
    </xf>
    <xf numFmtId="0" fontId="0" fillId="8" borderId="34" xfId="0" applyFill="1" applyBorder="1" applyAlignment="1">
      <alignment horizontal="center" vertical="center" wrapText="1"/>
    </xf>
    <xf numFmtId="0" fontId="0" fillId="8" borderId="67" xfId="0" applyFill="1" applyBorder="1" applyAlignment="1">
      <alignment horizontal="center" vertical="center" wrapText="1"/>
    </xf>
    <xf numFmtId="0" fontId="0" fillId="8" borderId="36" xfId="0" applyFill="1" applyBorder="1" applyAlignment="1">
      <alignment horizontal="center" vertical="center" wrapText="1"/>
    </xf>
    <xf numFmtId="0" fontId="0" fillId="8" borderId="35" xfId="0" applyFill="1" applyBorder="1" applyAlignment="1">
      <alignment horizontal="center" vertical="center" wrapText="1"/>
    </xf>
    <xf numFmtId="0" fontId="0" fillId="8" borderId="3" xfId="0" applyFill="1" applyBorder="1" applyAlignment="1">
      <alignment horizontal="center" vertical="center" wrapText="1"/>
    </xf>
    <xf numFmtId="0" fontId="0" fillId="8" borderId="37" xfId="0" applyFill="1" applyBorder="1" applyAlignment="1">
      <alignment horizontal="center" vertical="center" wrapText="1"/>
    </xf>
    <xf numFmtId="0" fontId="0" fillId="8" borderId="5" xfId="0" applyFill="1" applyBorder="1" applyAlignment="1">
      <alignment horizontal="center" vertical="center" wrapText="1"/>
    </xf>
    <xf numFmtId="0" fontId="0" fillId="8" borderId="20" xfId="0" applyFill="1" applyBorder="1" applyAlignment="1">
      <alignment horizontal="center" vertical="center" wrapText="1"/>
    </xf>
    <xf numFmtId="0" fontId="0" fillId="8" borderId="23" xfId="0" applyFill="1" applyBorder="1" applyAlignment="1">
      <alignment horizontal="center" vertical="center" wrapText="1"/>
    </xf>
    <xf numFmtId="0" fontId="0" fillId="8" borderId="22" xfId="0" applyFill="1" applyBorder="1" applyAlignment="1">
      <alignment horizontal="center" vertical="center" wrapText="1"/>
    </xf>
    <xf numFmtId="0" fontId="0" fillId="8" borderId="25" xfId="0" applyFill="1" applyBorder="1" applyAlignment="1">
      <alignment horizontal="center" vertical="center" wrapText="1"/>
    </xf>
    <xf numFmtId="0" fontId="23" fillId="8" borderId="4" xfId="0" applyFont="1" applyFill="1" applyBorder="1" applyAlignment="1">
      <alignment horizontal="center" vertical="top"/>
    </xf>
    <xf numFmtId="0" fontId="23" fillId="8" borderId="67" xfId="0" applyFont="1" applyFill="1" applyBorder="1" applyAlignment="1">
      <alignment horizontal="center" vertical="top"/>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165" fontId="0" fillId="14" borderId="10" xfId="2" applyNumberFormat="1" applyFont="1" applyFill="1" applyBorder="1" applyAlignment="1" applyProtection="1">
      <alignment horizontal="center" vertical="center" wrapText="1"/>
      <protection locked="0"/>
    </xf>
    <xf numFmtId="165" fontId="0" fillId="14" borderId="0" xfId="2" applyNumberFormat="1" applyFont="1" applyFill="1" applyAlignment="1" applyProtection="1">
      <alignment horizontal="center" vertical="center" wrapText="1"/>
      <protection locked="0"/>
    </xf>
    <xf numFmtId="165" fontId="13" fillId="14" borderId="0" xfId="0" applyNumberFormat="1" applyFont="1" applyFill="1" applyAlignment="1">
      <alignment horizontal="center" vertical="center" wrapText="1"/>
    </xf>
    <xf numFmtId="165" fontId="13" fillId="14" borderId="11" xfId="0" applyNumberFormat="1" applyFont="1" applyFill="1" applyBorder="1" applyAlignment="1">
      <alignment horizontal="center" vertical="center" wrapText="1"/>
    </xf>
    <xf numFmtId="165" fontId="0" fillId="7" borderId="40" xfId="2" applyNumberFormat="1" applyFont="1" applyFill="1" applyBorder="1" applyAlignment="1" applyProtection="1">
      <alignment horizontal="center" vertical="center" wrapText="1"/>
      <protection locked="0"/>
    </xf>
    <xf numFmtId="165" fontId="0" fillId="7" borderId="32" xfId="2" applyNumberFormat="1" applyFont="1" applyFill="1" applyBorder="1" applyAlignment="1" applyProtection="1">
      <alignment horizontal="center" vertical="center" wrapText="1"/>
      <protection locked="0"/>
    </xf>
    <xf numFmtId="165" fontId="13" fillId="0" borderId="32" xfId="0" applyNumberFormat="1" applyFont="1" applyBorder="1" applyAlignment="1">
      <alignment horizontal="center" vertical="center" wrapText="1"/>
    </xf>
    <xf numFmtId="165" fontId="13" fillId="0" borderId="33" xfId="0" applyNumberFormat="1" applyFont="1" applyBorder="1" applyAlignment="1">
      <alignment horizontal="center" vertical="center" wrapText="1"/>
    </xf>
    <xf numFmtId="167" fontId="13" fillId="0" borderId="12" xfId="0" applyNumberFormat="1" applyFont="1" applyBorder="1" applyAlignment="1">
      <alignment horizontal="left" vertical="center" wrapText="1"/>
    </xf>
    <xf numFmtId="167" fontId="13" fillId="0" borderId="68" xfId="0" applyNumberFormat="1" applyFont="1" applyBorder="1" applyAlignment="1">
      <alignment horizontal="left" vertical="center" wrapText="1"/>
    </xf>
    <xf numFmtId="166" fontId="13" fillId="0" borderId="38" xfId="0" applyNumberFormat="1" applyFont="1" applyBorder="1" applyAlignment="1">
      <alignment horizontal="center" vertical="center" wrapText="1"/>
    </xf>
    <xf numFmtId="166" fontId="13" fillId="0" borderId="39" xfId="0" applyNumberFormat="1" applyFont="1" applyBorder="1" applyAlignment="1">
      <alignment horizontal="center" vertical="center" wrapText="1"/>
    </xf>
    <xf numFmtId="0" fontId="0" fillId="14" borderId="0" xfId="0" applyFill="1" applyAlignment="1">
      <alignment horizontal="center" vertical="center"/>
    </xf>
    <xf numFmtId="0" fontId="0" fillId="8" borderId="21" xfId="0" applyFill="1" applyBorder="1" applyAlignment="1">
      <alignment horizontal="center" vertical="center"/>
    </xf>
    <xf numFmtId="0" fontId="0" fillId="8" borderId="24" xfId="0" applyFill="1" applyBorder="1" applyAlignment="1">
      <alignment horizontal="center" vertical="center"/>
    </xf>
    <xf numFmtId="0" fontId="0" fillId="8" borderId="21" xfId="0" applyFill="1" applyBorder="1" applyAlignment="1">
      <alignment horizontal="center" vertical="center" wrapText="1"/>
    </xf>
    <xf numFmtId="0" fontId="0" fillId="8" borderId="24" xfId="0" applyFill="1" applyBorder="1" applyAlignment="1">
      <alignment horizontal="center" vertical="center" wrapText="1"/>
    </xf>
    <xf numFmtId="0" fontId="16" fillId="6" borderId="0" xfId="0" applyFont="1" applyFill="1" applyAlignment="1">
      <alignment horizontal="left" vertical="center" wrapText="1" indent="2"/>
    </xf>
    <xf numFmtId="0" fontId="11" fillId="9" borderId="6" xfId="0" applyFont="1" applyFill="1" applyBorder="1" applyAlignment="1">
      <alignment horizontal="left" vertical="center"/>
    </xf>
    <xf numFmtId="165" fontId="12" fillId="8" borderId="6" xfId="0" applyNumberFormat="1" applyFont="1" applyFill="1" applyBorder="1" applyAlignment="1">
      <alignment horizontal="left" vertical="center" wrapText="1" indent="1"/>
    </xf>
    <xf numFmtId="0" fontId="24" fillId="14" borderId="7" xfId="0" applyFont="1" applyFill="1" applyBorder="1" applyAlignment="1" applyProtection="1">
      <alignment horizontal="left"/>
      <protection locked="0"/>
    </xf>
    <xf numFmtId="0" fontId="24" fillId="14" borderId="9" xfId="0" applyFont="1" applyFill="1" applyBorder="1" applyAlignment="1" applyProtection="1">
      <alignment horizontal="left"/>
      <protection locked="0"/>
    </xf>
    <xf numFmtId="0" fontId="24" fillId="14" borderId="6" xfId="0" applyFont="1" applyFill="1" applyBorder="1" applyAlignment="1" applyProtection="1">
      <alignment horizontal="left"/>
      <protection locked="0"/>
    </xf>
    <xf numFmtId="0" fontId="25" fillId="0" borderId="0" xfId="0" applyFont="1" applyAlignment="1">
      <alignment horizontal="right" vertical="center"/>
    </xf>
    <xf numFmtId="0" fontId="4" fillId="14" borderId="7" xfId="0" applyFont="1" applyFill="1" applyBorder="1" applyAlignment="1">
      <alignment horizontal="left" vertical="center"/>
    </xf>
    <xf numFmtId="0" fontId="4" fillId="14" borderId="8" xfId="0" applyFont="1" applyFill="1" applyBorder="1" applyAlignment="1">
      <alignment horizontal="left" vertical="center"/>
    </xf>
    <xf numFmtId="0" fontId="4" fillId="14" borderId="9" xfId="0" applyFont="1" applyFill="1" applyBorder="1" applyAlignment="1">
      <alignment horizontal="left" vertical="center"/>
    </xf>
    <xf numFmtId="0" fontId="4" fillId="14" borderId="1" xfId="0" applyFont="1" applyFill="1" applyBorder="1" applyAlignment="1">
      <alignment horizontal="center" vertical="center" wrapText="1"/>
    </xf>
    <xf numFmtId="0" fontId="4" fillId="14" borderId="10" xfId="0" applyFont="1" applyFill="1" applyBorder="1" applyAlignment="1">
      <alignment horizontal="center" vertical="center" wrapText="1"/>
    </xf>
    <xf numFmtId="0" fontId="4" fillId="14" borderId="4" xfId="0" applyFont="1" applyFill="1" applyBorder="1" applyAlignment="1">
      <alignment horizontal="center" vertical="center" wrapText="1"/>
    </xf>
    <xf numFmtId="0" fontId="4" fillId="14" borderId="6" xfId="0" applyFont="1" applyFill="1" applyBorder="1" applyAlignment="1">
      <alignment horizontal="right" vertical="center"/>
    </xf>
    <xf numFmtId="0" fontId="4" fillId="8" borderId="7" xfId="0" applyFont="1" applyFill="1" applyBorder="1" applyAlignment="1">
      <alignment horizontal="left" vertical="center"/>
    </xf>
    <xf numFmtId="0" fontId="4" fillId="8" borderId="8" xfId="0" applyFont="1" applyFill="1" applyBorder="1" applyAlignment="1">
      <alignment horizontal="left" vertical="center"/>
    </xf>
    <xf numFmtId="0" fontId="4" fillId="8" borderId="9" xfId="0" applyFont="1" applyFill="1" applyBorder="1" applyAlignment="1">
      <alignment horizontal="left" vertical="center"/>
    </xf>
    <xf numFmtId="0" fontId="11" fillId="5" borderId="7" xfId="0" applyFont="1" applyFill="1" applyBorder="1" applyAlignment="1">
      <alignment horizontal="center" vertical="center"/>
    </xf>
    <xf numFmtId="0" fontId="11" fillId="5" borderId="8" xfId="0" applyFont="1" applyFill="1" applyBorder="1" applyAlignment="1">
      <alignment horizontal="center" vertical="center"/>
    </xf>
    <xf numFmtId="0" fontId="11" fillId="5" borderId="9" xfId="0" applyFont="1" applyFill="1" applyBorder="1" applyAlignment="1">
      <alignment horizontal="center" vertical="center"/>
    </xf>
    <xf numFmtId="165" fontId="12" fillId="14" borderId="6" xfId="0" applyNumberFormat="1" applyFont="1" applyFill="1" applyBorder="1" applyAlignment="1">
      <alignment horizontal="center" vertical="center" wrapText="1"/>
    </xf>
    <xf numFmtId="165" fontId="13" fillId="14" borderId="6" xfId="0" applyNumberFormat="1" applyFont="1" applyFill="1" applyBorder="1" applyAlignment="1">
      <alignment horizontal="left" vertical="center" wrapText="1"/>
    </xf>
    <xf numFmtId="165" fontId="12" fillId="14" borderId="6" xfId="0" applyNumberFormat="1" applyFont="1" applyFill="1" applyBorder="1" applyAlignment="1">
      <alignment horizontal="left" vertical="center" wrapText="1" indent="1"/>
    </xf>
    <xf numFmtId="165" fontId="12" fillId="8" borderId="6" xfId="0" applyNumberFormat="1" applyFont="1" applyFill="1" applyBorder="1" applyAlignment="1">
      <alignment horizontal="center" vertical="center" wrapText="1"/>
    </xf>
    <xf numFmtId="165" fontId="13" fillId="0" borderId="7" xfId="0" applyNumberFormat="1" applyFont="1" applyBorder="1" applyAlignment="1">
      <alignment horizontal="left" vertical="center" wrapText="1"/>
    </xf>
    <xf numFmtId="165" fontId="13" fillId="0" borderId="8" xfId="0" applyNumberFormat="1" applyFont="1" applyBorder="1" applyAlignment="1">
      <alignment horizontal="left" vertical="center" wrapText="1"/>
    </xf>
    <xf numFmtId="165" fontId="13" fillId="0" borderId="9" xfId="0" applyNumberFormat="1" applyFont="1" applyBorder="1" applyAlignment="1">
      <alignment horizontal="left" vertical="center" wrapText="1"/>
    </xf>
    <xf numFmtId="165" fontId="13" fillId="7" borderId="6" xfId="0" applyNumberFormat="1" applyFont="1" applyFill="1" applyBorder="1" applyAlignment="1">
      <alignment horizontal="left" vertical="center" wrapText="1"/>
    </xf>
    <xf numFmtId="0" fontId="7" fillId="7" borderId="0" xfId="0" applyFont="1" applyFill="1" applyAlignment="1" applyProtection="1">
      <alignment horizontal="left" vertical="center"/>
      <protection locked="0"/>
    </xf>
    <xf numFmtId="170" fontId="7" fillId="7" borderId="0" xfId="0" applyNumberFormat="1" applyFont="1" applyFill="1" applyAlignment="1" applyProtection="1">
      <alignment horizontal="left" vertical="center"/>
      <protection locked="0"/>
    </xf>
    <xf numFmtId="0" fontId="7" fillId="7" borderId="0" xfId="0" applyFont="1" applyFill="1" applyAlignment="1" applyProtection="1">
      <alignment horizontal="center" vertical="center"/>
      <protection locked="0"/>
    </xf>
    <xf numFmtId="0" fontId="7" fillId="2" borderId="0" xfId="0" quotePrefix="1" applyFont="1" applyFill="1" applyAlignment="1">
      <alignment horizontal="left" vertical="center" wrapText="1"/>
    </xf>
    <xf numFmtId="0" fontId="0" fillId="0" borderId="0" xfId="0" applyAlignment="1">
      <alignment horizontal="center" vertical="center" wrapText="1"/>
    </xf>
    <xf numFmtId="0" fontId="4" fillId="8" borderId="8" xfId="0" applyFont="1" applyFill="1" applyBorder="1" applyAlignment="1">
      <alignment horizontal="left" vertical="center" wrapText="1"/>
    </xf>
    <xf numFmtId="10" fontId="4" fillId="0" borderId="0" xfId="3" applyNumberFormat="1" applyFont="1" applyFill="1" applyBorder="1" applyAlignment="1" applyProtection="1">
      <alignment horizontal="left" vertical="center" wrapText="1"/>
    </xf>
    <xf numFmtId="10" fontId="13" fillId="0" borderId="7" xfId="0" applyNumberFormat="1" applyFont="1" applyBorder="1" applyAlignment="1">
      <alignment horizontal="left" vertical="center" wrapText="1"/>
    </xf>
    <xf numFmtId="0" fontId="13" fillId="0" borderId="9" xfId="0" applyFont="1" applyBorder="1" applyAlignment="1">
      <alignment horizontal="left" vertical="center" wrapText="1"/>
    </xf>
    <xf numFmtId="0" fontId="4" fillId="8" borderId="6" xfId="0" applyFont="1" applyFill="1" applyBorder="1" applyAlignment="1">
      <alignment horizontal="left" vertical="center"/>
    </xf>
    <xf numFmtId="0" fontId="23" fillId="8" borderId="9" xfId="0" applyFont="1" applyFill="1" applyBorder="1" applyAlignment="1">
      <alignment horizontal="center" vertical="center"/>
    </xf>
    <xf numFmtId="165" fontId="13" fillId="7" borderId="70" xfId="0" applyNumberFormat="1" applyFont="1" applyFill="1" applyBorder="1" applyAlignment="1" applyProtection="1">
      <alignment horizontal="center" vertical="center" wrapText="1"/>
      <protection locked="0"/>
    </xf>
    <xf numFmtId="165" fontId="13" fillId="7" borderId="26" xfId="0" applyNumberFormat="1" applyFont="1" applyFill="1" applyBorder="1" applyAlignment="1" applyProtection="1">
      <alignment horizontal="center" vertical="center" wrapText="1"/>
      <protection locked="0"/>
    </xf>
    <xf numFmtId="166" fontId="13" fillId="0" borderId="21" xfId="0" applyNumberFormat="1" applyFont="1" applyBorder="1" applyAlignment="1">
      <alignment horizontal="center" vertical="center" wrapText="1"/>
    </xf>
    <xf numFmtId="166" fontId="13" fillId="0" borderId="22"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6" xfId="0" applyFont="1" applyBorder="1" applyAlignment="1">
      <alignment horizontal="right" vertical="center"/>
    </xf>
    <xf numFmtId="0" fontId="4" fillId="0" borderId="64" xfId="0" applyFont="1" applyBorder="1" applyAlignment="1">
      <alignment horizontal="right" vertical="center"/>
    </xf>
    <xf numFmtId="0" fontId="4" fillId="2" borderId="19"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0" borderId="51" xfId="0" applyFont="1" applyBorder="1" applyAlignment="1">
      <alignment horizontal="right" vertical="center"/>
    </xf>
  </cellXfs>
  <cellStyles count="10">
    <cellStyle name="Euro" xfId="1" xr:uid="{00000000-0005-0000-0000-000000000000}"/>
    <cellStyle name="Euro 2" xfId="4" xr:uid="{00000000-0005-0000-0000-000001000000}"/>
    <cellStyle name="Lien hypertexte" xfId="8" builtinId="8"/>
    <cellStyle name="Milliers" xfId="6" builtinId="3"/>
    <cellStyle name="Milliers 2" xfId="5" xr:uid="{00000000-0005-0000-0000-000004000000}"/>
    <cellStyle name="Monétaire" xfId="7" builtinId="4"/>
    <cellStyle name="Normal" xfId="0" builtinId="0"/>
    <cellStyle name="Normal 2" xfId="2" xr:uid="{00000000-0005-0000-0000-000007000000}"/>
    <cellStyle name="Pourcentage" xfId="9" builtinId="5"/>
    <cellStyle name="Pourcentage 2" xfId="3" xr:uid="{00000000-0005-0000-0000-000009000000}"/>
  </cellStyles>
  <dxfs count="76">
    <dxf>
      <font>
        <color theme="0"/>
      </font>
      <fill>
        <patternFill>
          <bgColor theme="0"/>
        </patternFill>
      </fill>
      <border>
        <left style="thin">
          <color auto="1"/>
        </left>
        <right style="thin">
          <color theme="0"/>
        </right>
        <top style="thin">
          <color theme="0"/>
        </top>
        <bottom style="thin">
          <color theme="0"/>
        </bottom>
        <vertical/>
        <horizontal/>
      </border>
    </dxf>
    <dxf>
      <font>
        <color theme="7" tint="0.79998168889431442"/>
      </font>
    </dxf>
    <dxf>
      <fill>
        <patternFill>
          <bgColor theme="7" tint="0.79998168889431442"/>
        </patternFill>
      </fill>
    </dxf>
    <dxf>
      <fill>
        <patternFill>
          <bgColor rgb="FFFFF2CC"/>
        </patternFill>
      </fill>
    </dxf>
    <dxf>
      <font>
        <color theme="0"/>
      </font>
      <fill>
        <patternFill>
          <bgColor theme="0"/>
        </patternFill>
      </fill>
      <border>
        <left style="thin">
          <color auto="1"/>
        </left>
        <right style="thin">
          <color theme="0"/>
        </right>
        <top style="thin">
          <color theme="0"/>
        </top>
        <bottom style="thin">
          <color theme="0"/>
        </bottom>
        <vertical/>
        <horizontal/>
      </border>
    </dxf>
    <dxf>
      <font>
        <color auto="1"/>
      </font>
      <border>
        <left style="thin">
          <color auto="1"/>
        </left>
        <right style="thin">
          <color auto="1"/>
        </right>
        <top style="thin">
          <color auto="1"/>
        </top>
        <bottom style="thin">
          <color auto="1"/>
        </bottom>
        <vertical/>
        <horizontal/>
      </border>
    </dxf>
    <dxf>
      <font>
        <color auto="1"/>
      </font>
      <fill>
        <patternFill>
          <bgColor theme="0" tint="-4.9989318521683403E-2"/>
        </patternFill>
      </fill>
      <border>
        <left style="thin">
          <color auto="1"/>
        </left>
        <right style="thin">
          <color auto="1"/>
        </right>
        <top style="thin">
          <color auto="1"/>
        </top>
        <bottom style="thin">
          <color auto="1"/>
        </bottom>
        <vertical/>
        <horizontal/>
      </border>
    </dxf>
    <dxf>
      <fill>
        <patternFill>
          <bgColor rgb="FFFFF2CC"/>
        </patternFill>
      </fill>
    </dxf>
    <dxf>
      <fill>
        <patternFill>
          <bgColor rgb="FFFFF2CC"/>
        </patternFill>
      </fill>
    </dxf>
    <dxf>
      <fill>
        <patternFill>
          <bgColor rgb="FFFFF2CC"/>
        </patternFill>
      </fill>
    </dxf>
    <dxf>
      <fill>
        <patternFill>
          <bgColor theme="7" tint="0.79998168889431442"/>
        </patternFill>
      </fill>
    </dxf>
    <dxf>
      <fill>
        <patternFill>
          <bgColor rgb="FFF2F2F2"/>
        </patternFill>
      </fill>
      <border>
        <left style="thin">
          <color auto="1"/>
        </left>
        <right style="thin">
          <color auto="1"/>
        </right>
        <top style="thin">
          <color auto="1"/>
        </top>
        <bottom style="thin">
          <color auto="1"/>
        </bottom>
        <vertical/>
        <horizontal/>
      </border>
    </dxf>
    <dxf>
      <border>
        <bottom style="thin">
          <color auto="1"/>
        </bottom>
        <vertical/>
        <horizontal/>
      </border>
    </dxf>
    <dxf>
      <border>
        <left style="thin">
          <color auto="1"/>
        </left>
        <right style="thin">
          <color auto="1"/>
        </right>
        <top style="hair">
          <color auto="1"/>
        </top>
        <bottom style="hair">
          <color auto="1"/>
        </bottom>
        <vertical/>
        <horizontal/>
      </border>
    </dxf>
    <dxf>
      <fill>
        <patternFill>
          <bgColor rgb="FFF2F2F2"/>
        </patternFill>
      </fill>
      <border>
        <left style="thin">
          <color auto="1"/>
        </left>
        <right style="thin">
          <color auto="1"/>
        </right>
        <top style="thin">
          <color auto="1"/>
        </top>
        <bottom style="thin">
          <color auto="1"/>
        </bottom>
      </border>
    </dxf>
    <dxf>
      <fill>
        <patternFill>
          <bgColor rgb="FFFFF2CC"/>
        </patternFill>
      </fill>
    </dxf>
    <dxf>
      <fill>
        <patternFill>
          <bgColor rgb="FFFFF2CC"/>
        </patternFill>
      </fill>
    </dxf>
    <dxf>
      <fill>
        <patternFill>
          <bgColor rgb="FFFFF2CC"/>
        </patternFill>
      </fill>
    </dxf>
    <dxf>
      <font>
        <color theme="0"/>
      </font>
      <fill>
        <patternFill>
          <bgColor theme="0"/>
        </patternFill>
      </fill>
      <border>
        <left style="thin">
          <color auto="1"/>
        </left>
        <right style="thin">
          <color theme="0"/>
        </right>
        <top style="thin">
          <color theme="0"/>
        </top>
        <bottom style="thin">
          <color theme="0"/>
        </bottom>
        <vertical/>
        <horizontal/>
      </border>
    </dxf>
    <dxf>
      <font>
        <color theme="0"/>
      </font>
      <fill>
        <patternFill>
          <bgColor theme="0"/>
        </patternFill>
      </fill>
      <border>
        <left style="thin">
          <color auto="1"/>
        </left>
        <right style="thin">
          <color theme="0"/>
        </right>
        <top style="thin">
          <color theme="0"/>
        </top>
        <bottom style="thin">
          <color theme="0"/>
        </bottom>
        <vertical/>
        <horizontal/>
      </border>
    </dxf>
    <dxf>
      <font>
        <color theme="0"/>
      </font>
      <fill>
        <patternFill>
          <bgColor theme="0"/>
        </patternFill>
      </fill>
      <border>
        <left style="thin">
          <color auto="1"/>
        </left>
        <right style="thin">
          <color theme="0"/>
        </right>
        <top style="thin">
          <color theme="0"/>
        </top>
        <bottom style="thin">
          <color theme="0"/>
        </bottom>
        <vertical/>
        <horizontal/>
      </border>
    </dxf>
    <dxf>
      <font>
        <color theme="0"/>
      </font>
      <fill>
        <patternFill>
          <bgColor theme="0"/>
        </patternFill>
      </fill>
      <border>
        <left style="thin">
          <color auto="1"/>
        </left>
        <right style="thin">
          <color theme="0"/>
        </right>
        <top style="thin">
          <color theme="0"/>
        </top>
        <bottom style="thin">
          <color theme="0"/>
        </bottom>
        <vertical/>
        <horizontal/>
      </border>
    </dxf>
    <dxf>
      <fill>
        <patternFill>
          <bgColor rgb="FFFFF2CC"/>
        </patternFill>
      </fill>
    </dxf>
    <dxf>
      <font>
        <color theme="0"/>
      </font>
      <fill>
        <patternFill>
          <bgColor theme="0"/>
        </patternFill>
      </fill>
      <border>
        <left style="thin">
          <color auto="1"/>
        </left>
        <right style="thin">
          <color theme="0"/>
        </right>
        <top style="thin">
          <color theme="0"/>
        </top>
        <bottom style="thin">
          <color theme="0"/>
        </bottom>
        <vertical/>
        <horizontal/>
      </border>
    </dxf>
    <dxf>
      <fill>
        <patternFill>
          <bgColor rgb="FFFFF2CC"/>
        </patternFill>
      </fill>
    </dxf>
    <dxf>
      <fill>
        <patternFill>
          <bgColor rgb="FFFFF2CC"/>
        </patternFill>
      </fill>
    </dxf>
    <dxf>
      <font>
        <color theme="0"/>
      </font>
      <fill>
        <patternFill>
          <bgColor theme="0"/>
        </patternFill>
      </fill>
      <border>
        <left style="thin">
          <color auto="1"/>
        </left>
        <right style="thin">
          <color theme="0"/>
        </right>
        <top style="thin">
          <color theme="0"/>
        </top>
        <bottom style="thin">
          <color theme="0"/>
        </bottom>
        <vertical/>
        <horizontal/>
      </border>
    </dxf>
    <dxf>
      <fill>
        <patternFill>
          <bgColor rgb="FFFFF2CC"/>
        </patternFill>
      </fill>
    </dxf>
    <dxf>
      <fill>
        <patternFill>
          <bgColor rgb="FFFFF2CC"/>
        </patternFill>
      </fill>
    </dxf>
    <dxf>
      <font>
        <color theme="0"/>
      </font>
      <fill>
        <patternFill>
          <bgColor theme="0"/>
        </patternFill>
      </fill>
      <border>
        <left style="thin">
          <color auto="1"/>
        </left>
        <right style="thin">
          <color theme="0"/>
        </right>
        <top style="thin">
          <color theme="0"/>
        </top>
        <bottom style="thin">
          <color theme="0"/>
        </bottom>
        <vertical/>
        <horizontal/>
      </border>
    </dxf>
    <dxf>
      <fill>
        <patternFill>
          <bgColor rgb="FFFFF2CC"/>
        </patternFill>
      </fill>
    </dxf>
    <dxf>
      <font>
        <color theme="0" tint="-4.9989318521683403E-2"/>
      </font>
      <fill>
        <patternFill>
          <bgColor theme="0" tint="-4.9989318521683403E-2"/>
        </patternFill>
      </fill>
    </dxf>
    <dxf>
      <fill>
        <patternFill>
          <bgColor rgb="FFFFF2CC"/>
        </patternFill>
      </fill>
    </dxf>
    <dxf>
      <fill>
        <patternFill>
          <bgColor rgb="FFFFF2CC"/>
        </patternFill>
      </fill>
    </dxf>
    <dxf>
      <fill>
        <patternFill>
          <bgColor rgb="FFFFF2CC"/>
        </patternFill>
      </fill>
    </dxf>
    <dxf>
      <font>
        <color theme="0" tint="-4.9989318521683403E-2"/>
      </font>
      <fill>
        <patternFill>
          <bgColor theme="0" tint="-4.9989318521683403E-2"/>
        </patternFill>
      </fill>
      <border>
        <vertical/>
        <horizontal/>
      </border>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theme="7" tint="0.79998168889431442"/>
        </patternFill>
      </fill>
    </dxf>
    <dxf>
      <fill>
        <patternFill>
          <bgColor theme="7" tint="0.79998168889431442"/>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F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theme="7" tint="0.79998168889431442"/>
        </patternFill>
      </fill>
    </dxf>
    <dxf>
      <font>
        <color theme="0"/>
      </font>
      <fill>
        <patternFill patternType="none">
          <bgColor auto="1"/>
        </patternFill>
      </fill>
    </dxf>
    <dxf>
      <fill>
        <patternFill>
          <bgColor theme="7" tint="0.79998168889431442"/>
        </patternFill>
      </fill>
    </dxf>
    <dxf>
      <fill>
        <patternFill>
          <bgColor theme="7" tint="0.79998168889431442"/>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s>
  <tableStyles count="0" defaultTableStyle="TableStyleMedium2" defaultPivotStyle="PivotStyleLight16"/>
  <colors>
    <mruColors>
      <color rgb="FFE41D13"/>
      <color rgb="FFFFFFCC"/>
      <color rgb="FFFFFF99"/>
      <color rgb="FF000000"/>
      <color rgb="FFF1F5F9"/>
      <color rgb="FFFBCBC9"/>
      <color rgb="FFFFFFFF"/>
      <color rgb="FFF697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1581149</xdr:colOff>
      <xdr:row>0</xdr:row>
      <xdr:rowOff>1323224</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81149" cy="1323224"/>
        </a:xfrm>
        <a:prstGeom prst="rect">
          <a:avLst/>
        </a:prstGeom>
      </xdr:spPr>
    </xdr:pic>
    <xdr:clientData/>
  </xdr:twoCellAnchor>
  <xdr:twoCellAnchor editAs="oneCell">
    <xdr:from>
      <xdr:col>10</xdr:col>
      <xdr:colOff>1120774</xdr:colOff>
      <xdr:row>0</xdr:row>
      <xdr:rowOff>38100</xdr:rowOff>
    </xdr:from>
    <xdr:to>
      <xdr:col>17</xdr:col>
      <xdr:colOff>34671</xdr:colOff>
      <xdr:row>0</xdr:row>
      <xdr:rowOff>1338073</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122524" y="38100"/>
          <a:ext cx="1174496" cy="12999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andinellc\Downloads\AF%20rdi%20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Definition des donnees"/>
      <sheetName val="partenaire-coord"/>
      <sheetName val="ERD"/>
      <sheetName val="Modalité de calcul"/>
      <sheetName val="Syntheses"/>
    </sheetNames>
    <sheetDataSet>
      <sheetData sheetId="0"/>
      <sheetData sheetId="1">
        <row r="3">
          <cell r="A3" t="str">
            <v>X</v>
          </cell>
        </row>
        <row r="7">
          <cell r="A7" t="str">
            <v>Oui</v>
          </cell>
        </row>
        <row r="8">
          <cell r="A8" t="str">
            <v>Non</v>
          </cell>
        </row>
        <row r="20">
          <cell r="A20" t="str">
            <v>Petite entreprise</v>
          </cell>
        </row>
        <row r="21">
          <cell r="A21" t="str">
            <v>Moyenne entreprise</v>
          </cell>
        </row>
        <row r="22">
          <cell r="A22" t="str">
            <v>Grande entreprise</v>
          </cell>
        </row>
        <row r="25">
          <cell r="A25" t="str">
            <v>Économique</v>
          </cell>
        </row>
        <row r="26">
          <cell r="A26" t="str">
            <v>Non économique</v>
          </cell>
        </row>
        <row r="29">
          <cell r="A29" t="str">
            <v>Recherche fondamentale et recherche en connaissances nouvelles</v>
          </cell>
        </row>
        <row r="30">
          <cell r="A30" t="str">
            <v>Recherche industrielle</v>
          </cell>
        </row>
        <row r="31">
          <cell r="A31" t="str">
            <v>Développement expérimental</v>
          </cell>
        </row>
        <row r="32">
          <cell r="A32" t="str">
            <v>Innovation en faveur des PME</v>
          </cell>
        </row>
        <row r="33">
          <cell r="A33" t="str">
            <v>Innovation de procédé et d'organisation</v>
          </cell>
        </row>
        <row r="36">
          <cell r="A36" t="str">
            <v>12-1-1</v>
          </cell>
        </row>
        <row r="37">
          <cell r="A37" t="str">
            <v>12-1-2</v>
          </cell>
        </row>
        <row r="38">
          <cell r="A38" t="str">
            <v>12-1-3</v>
          </cell>
        </row>
        <row r="41">
          <cell r="A41" t="str">
            <v>Dépenses de personnel  statutaire de la fonction publique</v>
          </cell>
        </row>
        <row r="42">
          <cell r="A42" t="str">
            <v>Dépenses de personnel non statutaire de la fonction publique (y compris doctorant - thésard - stagiaire)</v>
          </cell>
        </row>
        <row r="43">
          <cell r="A43" t="str">
            <v>Dépenses de personnel hors fonction publique</v>
          </cell>
        </row>
        <row r="46">
          <cell r="A46" t="str">
            <v>Nombre de jours</v>
          </cell>
        </row>
        <row r="47">
          <cell r="A47" t="str">
            <v>Nombre de mois</v>
          </cell>
        </row>
        <row r="48">
          <cell r="A48" t="str">
            <v>Nombre d'ETPT</v>
          </cell>
        </row>
        <row r="51">
          <cell r="A51" t="str">
            <v>Charges Connexes prises en compte à taux forfaitaire</v>
          </cell>
        </row>
        <row r="52">
          <cell r="A52" t="str">
            <v>Charges Connexes reelles (a justifier)</v>
          </cell>
        </row>
        <row r="55">
          <cell r="A55">
            <v>0.2</v>
          </cell>
        </row>
        <row r="56">
          <cell r="A56">
            <v>8.5000000000000006E-2</v>
          </cell>
        </row>
        <row r="59">
          <cell r="A59" t="str">
            <v>Non</v>
          </cell>
        </row>
        <row r="60">
          <cell r="A60" t="str">
            <v>Avenant 1</v>
          </cell>
        </row>
        <row r="61">
          <cell r="A61" t="str">
            <v>Décision modificative 1</v>
          </cell>
        </row>
        <row r="62">
          <cell r="A62" t="str">
            <v>Avenant 2</v>
          </cell>
        </row>
        <row r="63">
          <cell r="A63" t="str">
            <v>Décision modificative 2</v>
          </cell>
        </row>
        <row r="64">
          <cell r="A64" t="str">
            <v>Avenant 3</v>
          </cell>
        </row>
        <row r="65">
          <cell r="A65" t="str">
            <v>Décision modificative 3</v>
          </cell>
        </row>
        <row r="66">
          <cell r="A66" t="str">
            <v>Avenant 4</v>
          </cell>
        </row>
        <row r="67">
          <cell r="A67" t="str">
            <v>Décision modificative 4</v>
          </cell>
        </row>
        <row r="68">
          <cell r="A68" t="str">
            <v>Avenant 5</v>
          </cell>
        </row>
        <row r="69">
          <cell r="A69" t="str">
            <v>Décision modificative 5</v>
          </cell>
        </row>
        <row r="72">
          <cell r="A72" t="str">
            <v>Association</v>
          </cell>
        </row>
        <row r="73">
          <cell r="A73" t="str">
            <v>Secteur privé</v>
          </cell>
        </row>
        <row r="74">
          <cell r="A74" t="str">
            <v>Secteur public</v>
          </cell>
        </row>
        <row r="82">
          <cell r="A82" t="str">
            <v>Non</v>
          </cell>
        </row>
      </sheetData>
      <sheetData sheetId="2">
        <row r="6">
          <cell r="F6" t="str">
            <v>Porteur de projet</v>
          </cell>
        </row>
        <row r="108">
          <cell r="A108" t="str">
            <v>Charges Connexes prises en compte à taux forfaitaire</v>
          </cell>
        </row>
        <row r="295">
          <cell r="B295" t="str">
            <v>12-1-1</v>
          </cell>
          <cell r="N295" t="str">
            <v>Oui</v>
          </cell>
          <cell r="O295">
            <v>1</v>
          </cell>
        </row>
        <row r="299">
          <cell r="A299">
            <v>0</v>
          </cell>
        </row>
      </sheetData>
      <sheetData sheetId="3"/>
      <sheetData sheetId="4"/>
      <sheetData sheetId="5">
        <row r="7">
          <cell r="A7" t="str">
            <v>partenaire-coord</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6">
    <tabColor rgb="FFC00000"/>
    <pageSetUpPr fitToPage="1"/>
  </sheetPr>
  <dimension ref="A1:G31"/>
  <sheetViews>
    <sheetView showGridLines="0" topLeftCell="A20" workbookViewId="0">
      <selection activeCell="A3" sqref="A3:G3"/>
    </sheetView>
  </sheetViews>
  <sheetFormatPr baseColWidth="10" defaultColWidth="11.44140625" defaultRowHeight="13.2" x14ac:dyDescent="0.25"/>
  <cols>
    <col min="1" max="7" width="13.44140625" style="211" customWidth="1"/>
    <col min="8" max="16384" width="11.44140625" style="211"/>
  </cols>
  <sheetData>
    <row r="1" spans="1:7" ht="37.5" customHeight="1" x14ac:dyDescent="0.25">
      <c r="A1" s="271" t="s">
        <v>135</v>
      </c>
      <c r="B1" s="271"/>
      <c r="C1" s="271"/>
      <c r="D1" s="271"/>
      <c r="E1" s="271"/>
      <c r="F1" s="271"/>
      <c r="G1" s="271"/>
    </row>
    <row r="2" spans="1:7" ht="55.5" customHeight="1" x14ac:dyDescent="0.25">
      <c r="A2" s="272" t="s">
        <v>114</v>
      </c>
      <c r="B2" s="272"/>
      <c r="C2" s="272"/>
      <c r="D2" s="272"/>
      <c r="E2" s="272"/>
      <c r="F2" s="272"/>
      <c r="G2" s="272"/>
    </row>
    <row r="3" spans="1:7" ht="27" customHeight="1" x14ac:dyDescent="0.25">
      <c r="A3" s="273" t="s">
        <v>115</v>
      </c>
      <c r="B3" s="273"/>
      <c r="C3" s="273"/>
      <c r="D3" s="273"/>
      <c r="E3" s="273"/>
      <c r="F3" s="273"/>
      <c r="G3" s="273"/>
    </row>
    <row r="4" spans="1:7" ht="20.25" customHeight="1" x14ac:dyDescent="0.25">
      <c r="A4" s="274" t="s">
        <v>133</v>
      </c>
      <c r="B4" s="274"/>
      <c r="C4" s="274"/>
      <c r="D4" s="274"/>
      <c r="E4" s="274"/>
      <c r="F4" s="274"/>
      <c r="G4" s="274"/>
    </row>
    <row r="5" spans="1:7" ht="20.25" customHeight="1" x14ac:dyDescent="0.25">
      <c r="A5" s="274"/>
      <c r="B5" s="274"/>
      <c r="C5" s="274"/>
      <c r="D5" s="274"/>
      <c r="E5" s="274"/>
      <c r="F5" s="274"/>
      <c r="G5" s="274"/>
    </row>
    <row r="6" spans="1:7" ht="12.75" customHeight="1" x14ac:dyDescent="0.25">
      <c r="A6" s="274"/>
      <c r="B6" s="274"/>
      <c r="C6" s="274"/>
      <c r="D6" s="274"/>
      <c r="E6" s="274"/>
      <c r="F6" s="274"/>
      <c r="G6" s="274"/>
    </row>
    <row r="7" spans="1:7" s="213" customFormat="1" ht="15" customHeight="1" x14ac:dyDescent="0.3">
      <c r="A7" s="274" t="s">
        <v>134</v>
      </c>
      <c r="B7" s="275"/>
      <c r="C7" s="275"/>
      <c r="D7" s="275"/>
      <c r="E7" s="275"/>
      <c r="F7" s="275"/>
      <c r="G7" s="275"/>
    </row>
    <row r="8" spans="1:7" s="213" customFormat="1" ht="15" customHeight="1" x14ac:dyDescent="0.3">
      <c r="A8" s="275"/>
      <c r="B8" s="275"/>
      <c r="C8" s="275"/>
      <c r="D8" s="275"/>
      <c r="E8" s="275"/>
      <c r="F8" s="275"/>
      <c r="G8" s="275"/>
    </row>
    <row r="9" spans="1:7" s="213" customFormat="1" ht="15" customHeight="1" x14ac:dyDescent="0.3">
      <c r="A9" s="275"/>
      <c r="B9" s="275"/>
      <c r="C9" s="275"/>
      <c r="D9" s="275"/>
      <c r="E9" s="275"/>
      <c r="F9" s="275"/>
      <c r="G9" s="275"/>
    </row>
    <row r="10" spans="1:7" ht="9.75" customHeight="1" x14ac:dyDescent="0.25">
      <c r="A10" s="214"/>
      <c r="B10" s="214"/>
      <c r="C10" s="214"/>
      <c r="D10" s="214"/>
      <c r="E10" s="214"/>
      <c r="F10" s="214"/>
      <c r="G10" s="214"/>
    </row>
    <row r="11" spans="1:7" ht="19.5" customHeight="1" x14ac:dyDescent="0.25">
      <c r="A11" s="268" t="s">
        <v>116</v>
      </c>
      <c r="B11" s="268"/>
      <c r="C11" s="268"/>
      <c r="D11" s="268"/>
      <c r="E11" s="268"/>
      <c r="F11" s="268"/>
      <c r="G11" s="268"/>
    </row>
    <row r="12" spans="1:7" x14ac:dyDescent="0.25">
      <c r="A12" s="215"/>
      <c r="B12" s="215"/>
      <c r="C12" s="215"/>
      <c r="D12" s="215"/>
      <c r="E12" s="215"/>
      <c r="F12" s="215"/>
      <c r="G12" s="215"/>
    </row>
    <row r="13" spans="1:7" ht="23.25" customHeight="1" x14ac:dyDescent="0.25">
      <c r="A13" s="269" t="s">
        <v>117</v>
      </c>
      <c r="B13" s="269"/>
      <c r="C13" s="269"/>
      <c r="D13" s="269"/>
      <c r="E13" s="269"/>
      <c r="F13" s="269"/>
      <c r="G13" s="269"/>
    </row>
    <row r="14" spans="1:7" ht="79.5" customHeight="1" x14ac:dyDescent="0.25">
      <c r="A14" s="270" t="s">
        <v>118</v>
      </c>
      <c r="B14" s="270"/>
      <c r="C14" s="270"/>
      <c r="D14" s="270"/>
      <c r="E14" s="270"/>
      <c r="F14" s="270"/>
      <c r="G14" s="270"/>
    </row>
    <row r="15" spans="1:7" ht="24.75" customHeight="1" x14ac:dyDescent="0.25">
      <c r="A15" s="269" t="s">
        <v>119</v>
      </c>
      <c r="B15" s="269"/>
      <c r="C15" s="269"/>
      <c r="D15" s="269"/>
      <c r="E15" s="269"/>
      <c r="F15" s="269"/>
      <c r="G15" s="269"/>
    </row>
    <row r="16" spans="1:7" s="213" customFormat="1" ht="257.25" customHeight="1" x14ac:dyDescent="0.3">
      <c r="A16" s="274" t="s">
        <v>120</v>
      </c>
      <c r="B16" s="274"/>
      <c r="C16" s="274"/>
      <c r="D16" s="274"/>
      <c r="E16" s="274"/>
      <c r="F16" s="274"/>
      <c r="G16" s="274"/>
    </row>
    <row r="17" spans="1:7" ht="27" customHeight="1" x14ac:dyDescent="0.25">
      <c r="A17" s="269" t="s">
        <v>121</v>
      </c>
      <c r="B17" s="269"/>
      <c r="C17" s="269"/>
      <c r="D17" s="269"/>
      <c r="E17" s="269"/>
      <c r="F17" s="269"/>
      <c r="G17" s="269"/>
    </row>
    <row r="18" spans="1:7" ht="68.25" customHeight="1" x14ac:dyDescent="0.25">
      <c r="A18" s="274" t="s">
        <v>122</v>
      </c>
      <c r="B18" s="274"/>
      <c r="C18" s="274"/>
      <c r="D18" s="274"/>
      <c r="E18" s="274"/>
      <c r="F18" s="274"/>
      <c r="G18" s="274"/>
    </row>
    <row r="19" spans="1:7" ht="46.5" customHeight="1" x14ac:dyDescent="0.25">
      <c r="A19" s="274"/>
      <c r="B19" s="274"/>
      <c r="C19" s="274"/>
      <c r="D19" s="274"/>
      <c r="E19" s="274"/>
      <c r="F19" s="274"/>
      <c r="G19" s="274"/>
    </row>
    <row r="20" spans="1:7" ht="126.75" customHeight="1" x14ac:dyDescent="0.25">
      <c r="A20" s="274" t="s">
        <v>123</v>
      </c>
      <c r="B20" s="274"/>
      <c r="C20" s="274"/>
      <c r="D20" s="274"/>
      <c r="E20" s="274"/>
      <c r="F20" s="274"/>
      <c r="G20" s="274"/>
    </row>
    <row r="21" spans="1:7" ht="22.5" customHeight="1" x14ac:dyDescent="0.25">
      <c r="A21" s="269" t="s">
        <v>124</v>
      </c>
      <c r="B21" s="269"/>
      <c r="C21" s="269"/>
      <c r="D21" s="269"/>
      <c r="E21" s="269"/>
      <c r="F21" s="269"/>
      <c r="G21" s="269"/>
    </row>
    <row r="22" spans="1:7" ht="14.25" customHeight="1" x14ac:dyDescent="0.25">
      <c r="A22" s="276" t="s">
        <v>125</v>
      </c>
      <c r="B22" s="276"/>
      <c r="C22" s="276"/>
      <c r="D22" s="276"/>
      <c r="E22" s="276"/>
      <c r="F22" s="276"/>
      <c r="G22" s="276"/>
    </row>
    <row r="23" spans="1:7" ht="14.25" customHeight="1" x14ac:dyDescent="0.25">
      <c r="A23" s="276"/>
      <c r="B23" s="276"/>
      <c r="C23" s="276"/>
      <c r="D23" s="276"/>
      <c r="E23" s="276"/>
      <c r="F23" s="276"/>
      <c r="G23" s="276"/>
    </row>
    <row r="24" spans="1:7" ht="14.25" customHeight="1" x14ac:dyDescent="0.25">
      <c r="A24" s="216" t="s">
        <v>126</v>
      </c>
      <c r="B24" s="212"/>
      <c r="C24" s="212"/>
      <c r="D24" s="212"/>
      <c r="E24" s="212"/>
      <c r="F24" s="212"/>
      <c r="G24" s="212"/>
    </row>
    <row r="25" spans="1:7" ht="30.75" customHeight="1" x14ac:dyDescent="0.25">
      <c r="A25" s="276" t="s">
        <v>127</v>
      </c>
      <c r="B25" s="276"/>
      <c r="C25" s="276"/>
      <c r="D25" s="276"/>
      <c r="E25" s="276"/>
      <c r="F25" s="276"/>
      <c r="G25" s="276"/>
    </row>
    <row r="26" spans="1:7" ht="47.25" customHeight="1" x14ac:dyDescent="0.25">
      <c r="A26" s="277" t="s">
        <v>132</v>
      </c>
      <c r="B26" s="277"/>
      <c r="C26" s="277"/>
      <c r="D26" s="277"/>
      <c r="E26" s="277"/>
      <c r="F26" s="277"/>
      <c r="G26" s="277"/>
    </row>
    <row r="27" spans="1:7" ht="24.75" customHeight="1" x14ac:dyDescent="0.25">
      <c r="A27" s="278" t="s">
        <v>128</v>
      </c>
      <c r="B27" s="278"/>
      <c r="C27" s="278"/>
      <c r="D27" s="278"/>
      <c r="E27" s="278"/>
      <c r="F27" s="278"/>
      <c r="G27" s="278"/>
    </row>
    <row r="28" spans="1:7" ht="4.5" customHeight="1" x14ac:dyDescent="0.25">
      <c r="A28" s="279" t="s">
        <v>129</v>
      </c>
      <c r="B28" s="279"/>
      <c r="C28" s="279"/>
      <c r="D28" s="279"/>
      <c r="E28" s="279"/>
      <c r="F28" s="279"/>
      <c r="G28" s="279"/>
    </row>
    <row r="29" spans="1:7" ht="69.75" customHeight="1" x14ac:dyDescent="0.25">
      <c r="A29" s="279"/>
      <c r="B29" s="279"/>
      <c r="C29" s="279"/>
      <c r="D29" s="279"/>
      <c r="E29" s="279"/>
      <c r="F29" s="279"/>
      <c r="G29" s="279"/>
    </row>
    <row r="30" spans="1:7" ht="29.25" customHeight="1" x14ac:dyDescent="0.25">
      <c r="A30" s="274" t="s">
        <v>130</v>
      </c>
      <c r="B30" s="274"/>
      <c r="C30" s="274"/>
      <c r="D30" s="274"/>
      <c r="E30" s="274"/>
      <c r="F30" s="274"/>
      <c r="G30" s="274"/>
    </row>
    <row r="31" spans="1:7" ht="70.5" customHeight="1" x14ac:dyDescent="0.25">
      <c r="A31" s="274" t="s">
        <v>131</v>
      </c>
      <c r="B31" s="274"/>
      <c r="C31" s="274"/>
      <c r="D31" s="274"/>
      <c r="E31" s="274"/>
      <c r="F31" s="274"/>
      <c r="G31" s="274"/>
    </row>
  </sheetData>
  <sheetProtection algorithmName="SHA-512" hashValue="/GTn8WYGjE3ViQV78dhU5j2/dNwJWY3jWNE7fQeIgdt4BCq8PQsKDpNKcJUcw9XOOhE3H3Ffa+4dRflgMJ/YNQ==" saltValue="zEE+uQgEgwuOqo5SQBUvww==" spinCount="100000" sheet="1" objects="1" scenarios="1"/>
  <mergeCells count="21">
    <mergeCell ref="A31:G31"/>
    <mergeCell ref="A16:G16"/>
    <mergeCell ref="A17:G17"/>
    <mergeCell ref="A18:G19"/>
    <mergeCell ref="A20:G20"/>
    <mergeCell ref="A21:G21"/>
    <mergeCell ref="A22:G23"/>
    <mergeCell ref="A25:G25"/>
    <mergeCell ref="A26:G26"/>
    <mergeCell ref="A27:G27"/>
    <mergeCell ref="A28:G29"/>
    <mergeCell ref="A30:G30"/>
    <mergeCell ref="A11:G11"/>
    <mergeCell ref="A13:G13"/>
    <mergeCell ref="A14:G14"/>
    <mergeCell ref="A15:G15"/>
    <mergeCell ref="A1:G1"/>
    <mergeCell ref="A2:G2"/>
    <mergeCell ref="A3:G3"/>
    <mergeCell ref="A4:G6"/>
    <mergeCell ref="A7:G9"/>
  </mergeCells>
  <pageMargins left="0.51181102362204722" right="0.51181102362204722" top="0.55118110236220474" bottom="0.55118110236220474" header="0.31496062992125984" footer="0.31496062992125984"/>
  <pageSetup paperSize="9" scale="98" fitToHeight="3" orientation="portrait" r:id="rId1"/>
  <rowBreaks count="2" manualBreakCount="2">
    <brk id="10" max="16383" man="1"/>
    <brk id="14"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U285"/>
  <sheetViews>
    <sheetView showGridLines="0" tabSelected="1" zoomScale="70" zoomScaleNormal="70" workbookViewId="0">
      <selection activeCell="F9" sqref="F9:L14"/>
    </sheetView>
  </sheetViews>
  <sheetFormatPr baseColWidth="10" defaultColWidth="11.44140625" defaultRowHeight="14.4" x14ac:dyDescent="0.3"/>
  <cols>
    <col min="1" max="1" width="35.33203125" customWidth="1"/>
    <col min="2" max="2" width="42.44140625" customWidth="1"/>
    <col min="3" max="3" width="16.88671875" customWidth="1"/>
    <col min="4" max="4" width="17.88671875" customWidth="1"/>
    <col min="5" max="5" width="18.109375" customWidth="1"/>
    <col min="6" max="6" width="16.88671875" customWidth="1"/>
    <col min="7" max="7" width="16.109375" customWidth="1"/>
    <col min="9" max="10" width="15" customWidth="1"/>
    <col min="11" max="12" width="16.109375" customWidth="1"/>
    <col min="13" max="15" width="11.44140625" hidden="1" customWidth="1"/>
    <col min="16" max="16" width="11.44140625" style="133" hidden="1" customWidth="1"/>
    <col min="17" max="17" width="11.44140625" hidden="1" customWidth="1"/>
  </cols>
  <sheetData>
    <row r="1" spans="1:21" s="1" customFormat="1" ht="114.75" customHeight="1" x14ac:dyDescent="0.3">
      <c r="A1" s="321" t="s">
        <v>156</v>
      </c>
      <c r="B1" s="321"/>
      <c r="C1" s="321"/>
      <c r="D1" s="321"/>
      <c r="E1" s="321"/>
      <c r="F1" s="321"/>
      <c r="G1" s="321"/>
      <c r="H1" s="321"/>
      <c r="I1" s="321"/>
      <c r="J1" s="321"/>
      <c r="K1" s="321"/>
      <c r="L1" s="321"/>
      <c r="P1" s="5"/>
    </row>
    <row r="2" spans="1:21" s="3" customFormat="1" ht="34.5" customHeight="1" x14ac:dyDescent="0.3">
      <c r="A2" s="322" t="s">
        <v>0</v>
      </c>
      <c r="B2" s="322"/>
      <c r="C2" s="322"/>
      <c r="D2" s="322"/>
      <c r="E2" s="322"/>
      <c r="F2" s="322"/>
      <c r="G2" s="322"/>
      <c r="H2" s="322"/>
      <c r="I2" s="322"/>
      <c r="J2" s="322"/>
      <c r="K2" s="322"/>
      <c r="L2" s="2"/>
      <c r="M2" s="2"/>
      <c r="N2" s="2"/>
      <c r="O2" s="2"/>
      <c r="P2" s="44"/>
      <c r="Q2" s="2"/>
      <c r="R2" s="2"/>
      <c r="S2" s="2"/>
      <c r="T2" s="2"/>
      <c r="U2" s="2"/>
    </row>
    <row r="3" spans="1:21" s="1" customFormat="1" ht="45.9" customHeight="1" x14ac:dyDescent="0.3">
      <c r="A3" s="322" t="s">
        <v>30</v>
      </c>
      <c r="B3" s="322"/>
      <c r="C3" s="322"/>
      <c r="D3" s="322"/>
      <c r="E3" s="322"/>
      <c r="F3" s="322"/>
      <c r="G3" s="322"/>
      <c r="P3" s="5"/>
    </row>
    <row r="4" spans="1:21" s="1" customFormat="1" ht="21" customHeight="1" x14ac:dyDescent="0.3">
      <c r="A4" s="40"/>
      <c r="B4" s="40"/>
      <c r="C4" s="40"/>
      <c r="D4" s="40"/>
      <c r="E4" s="40"/>
      <c r="F4" s="40"/>
      <c r="G4" s="40"/>
      <c r="P4" s="5"/>
    </row>
    <row r="5" spans="1:21" s="4" customFormat="1" ht="25.5" customHeight="1" x14ac:dyDescent="0.3">
      <c r="A5" s="7" t="s">
        <v>77</v>
      </c>
      <c r="B5" s="7"/>
      <c r="C5" s="6"/>
      <c r="D5" s="6"/>
      <c r="E5" s="6"/>
      <c r="F5" s="6"/>
      <c r="G5" s="6"/>
      <c r="H5" s="6"/>
      <c r="I5" s="6"/>
      <c r="J5" s="6"/>
      <c r="K5" s="6"/>
      <c r="L5" s="6"/>
      <c r="P5" s="5"/>
    </row>
    <row r="6" spans="1:21" s="1" customFormat="1" ht="21" customHeight="1" x14ac:dyDescent="0.3">
      <c r="A6" s="40"/>
      <c r="B6" s="40"/>
      <c r="C6" s="40"/>
      <c r="D6" s="40"/>
      <c r="E6" s="40"/>
      <c r="F6" s="40"/>
      <c r="G6" s="40"/>
      <c r="P6" s="5"/>
      <c r="Q6" s="41" t="s">
        <v>82</v>
      </c>
    </row>
    <row r="7" spans="1:21" s="1" customFormat="1" ht="16.5" customHeight="1" x14ac:dyDescent="0.3">
      <c r="A7" s="42" t="s">
        <v>78</v>
      </c>
      <c r="B7" s="405"/>
      <c r="C7" s="405"/>
      <c r="D7" s="405"/>
      <c r="E7" s="43" t="s">
        <v>85</v>
      </c>
      <c r="F7" s="40" t="s">
        <v>112</v>
      </c>
      <c r="G7" s="407"/>
      <c r="H7" s="407"/>
      <c r="P7" s="5"/>
      <c r="Q7" s="44" t="s">
        <v>83</v>
      </c>
    </row>
    <row r="8" spans="1:21" s="23" customFormat="1" ht="9.6" customHeight="1" x14ac:dyDescent="0.3">
      <c r="A8" s="45"/>
      <c r="B8" s="46"/>
      <c r="C8" s="47"/>
      <c r="D8" s="47"/>
      <c r="E8" s="47"/>
      <c r="F8" s="47"/>
      <c r="G8" s="47"/>
      <c r="P8" s="5"/>
      <c r="Q8" s="44"/>
    </row>
    <row r="9" spans="1:21" s="1" customFormat="1" ht="16.5" customHeight="1" x14ac:dyDescent="0.3">
      <c r="A9" s="42" t="s">
        <v>79</v>
      </c>
      <c r="B9" s="406"/>
      <c r="C9" s="406"/>
      <c r="D9" s="406"/>
      <c r="E9" s="43" t="s">
        <v>85</v>
      </c>
      <c r="F9" s="408" t="s">
        <v>165</v>
      </c>
      <c r="G9" s="408"/>
      <c r="H9" s="408"/>
      <c r="I9" s="408"/>
      <c r="J9" s="408"/>
      <c r="K9" s="408"/>
      <c r="L9" s="408"/>
      <c r="P9" s="5"/>
    </row>
    <row r="10" spans="1:21" s="23" customFormat="1" ht="9.6" customHeight="1" x14ac:dyDescent="0.3">
      <c r="A10" s="45"/>
      <c r="B10" s="46"/>
      <c r="C10" s="47"/>
      <c r="D10" s="47"/>
      <c r="E10" s="47"/>
      <c r="F10" s="408"/>
      <c r="G10" s="408"/>
      <c r="H10" s="408"/>
      <c r="I10" s="408"/>
      <c r="J10" s="408"/>
      <c r="K10" s="408"/>
      <c r="L10" s="408"/>
      <c r="P10" s="5"/>
    </row>
    <row r="11" spans="1:21" s="1" customFormat="1" ht="16.5" customHeight="1" x14ac:dyDescent="0.3">
      <c r="A11" s="42" t="s">
        <v>80</v>
      </c>
      <c r="B11" s="405"/>
      <c r="C11" s="405"/>
      <c r="D11" s="405"/>
      <c r="E11" s="43" t="s">
        <v>85</v>
      </c>
      <c r="F11" s="408"/>
      <c r="G11" s="408"/>
      <c r="H11" s="408"/>
      <c r="I11" s="408"/>
      <c r="J11" s="408"/>
      <c r="K11" s="408"/>
      <c r="L11" s="408"/>
      <c r="P11" s="5"/>
    </row>
    <row r="12" spans="1:21" s="23" customFormat="1" ht="9.6" customHeight="1" x14ac:dyDescent="0.3">
      <c r="A12" s="45"/>
      <c r="B12" s="46"/>
      <c r="C12" s="47"/>
      <c r="D12" s="47"/>
      <c r="E12" s="47"/>
      <c r="F12" s="408"/>
      <c r="G12" s="408"/>
      <c r="H12" s="408"/>
      <c r="I12" s="408"/>
      <c r="J12" s="408"/>
      <c r="K12" s="408"/>
      <c r="L12" s="408"/>
      <c r="P12" s="5"/>
    </row>
    <row r="13" spans="1:21" s="1" customFormat="1" ht="16.5" customHeight="1" x14ac:dyDescent="0.3">
      <c r="A13" s="42" t="s">
        <v>81</v>
      </c>
      <c r="B13" s="405" t="s">
        <v>83</v>
      </c>
      <c r="C13" s="405"/>
      <c r="D13" s="405"/>
      <c r="E13" s="43" t="s">
        <v>84</v>
      </c>
      <c r="F13" s="408"/>
      <c r="G13" s="408"/>
      <c r="H13" s="408"/>
      <c r="I13" s="408"/>
      <c r="J13" s="408"/>
      <c r="K13" s="408"/>
      <c r="L13" s="408"/>
      <c r="P13" s="5"/>
    </row>
    <row r="14" spans="1:21" s="1" customFormat="1" ht="52.8" customHeight="1" x14ac:dyDescent="0.3">
      <c r="A14" s="40"/>
      <c r="B14" s="40"/>
      <c r="C14" s="40"/>
      <c r="D14" s="40"/>
      <c r="E14" s="40"/>
      <c r="F14" s="408"/>
      <c r="G14" s="408"/>
      <c r="H14" s="408"/>
      <c r="I14" s="408"/>
      <c r="J14" s="408"/>
      <c r="K14" s="408"/>
      <c r="L14" s="408"/>
      <c r="P14" s="5"/>
    </row>
    <row r="15" spans="1:21" s="4" customFormat="1" ht="25.5" hidden="1" customHeight="1" x14ac:dyDescent="0.3">
      <c r="A15" s="7" t="s">
        <v>1</v>
      </c>
      <c r="B15" s="6"/>
      <c r="C15" s="6"/>
      <c r="D15" s="6"/>
      <c r="E15" s="6"/>
      <c r="F15" s="6"/>
      <c r="G15" s="6"/>
      <c r="H15" s="6"/>
      <c r="I15" s="6"/>
      <c r="J15" s="6"/>
      <c r="K15" s="6"/>
      <c r="L15" s="6"/>
      <c r="P15" s="5"/>
    </row>
    <row r="16" spans="1:21" s="1" customFormat="1" ht="13.8" hidden="1" x14ac:dyDescent="0.3">
      <c r="B16" s="40"/>
      <c r="C16" s="48"/>
      <c r="D16" s="48"/>
      <c r="E16" s="48"/>
      <c r="P16" s="5"/>
    </row>
    <row r="17" spans="1:16" s="3" customFormat="1" ht="21.75" hidden="1" customHeight="1" x14ac:dyDescent="0.3">
      <c r="P17" s="197" t="b">
        <v>0</v>
      </c>
    </row>
    <row r="18" spans="1:16" s="3" customFormat="1" ht="21.75" hidden="1" customHeight="1" x14ac:dyDescent="0.3">
      <c r="P18" s="197" t="b">
        <v>0</v>
      </c>
    </row>
    <row r="19" spans="1:16" s="3" customFormat="1" ht="17.25" hidden="1" customHeight="1" x14ac:dyDescent="0.3">
      <c r="P19" s="197" t="b">
        <v>0</v>
      </c>
    </row>
    <row r="20" spans="1:16" ht="37.5" customHeight="1" x14ac:dyDescent="0.3">
      <c r="P20" s="197" t="b">
        <v>0</v>
      </c>
    </row>
    <row r="21" spans="1:16" ht="26.25" customHeight="1" x14ac:dyDescent="0.3">
      <c r="A21" s="49" t="s">
        <v>160</v>
      </c>
      <c r="B21" s="50"/>
      <c r="C21" s="50"/>
      <c r="D21" s="50"/>
      <c r="E21" s="50"/>
      <c r="F21" s="50"/>
      <c r="G21" s="50"/>
      <c r="H21" s="50"/>
      <c r="I21" s="50"/>
      <c r="J21" s="50"/>
      <c r="K21" s="50"/>
      <c r="L21" s="50"/>
      <c r="O21" t="str">
        <f>IF($O$11=TRUE,1,"")</f>
        <v/>
      </c>
      <c r="P21" s="133" t="str">
        <f t="shared" ref="P21:P37" si="0">IF($P$17=TRUE,1,"")</f>
        <v/>
      </c>
    </row>
    <row r="22" spans="1:16" ht="26.25" customHeight="1" x14ac:dyDescent="0.3">
      <c r="A22" s="51"/>
      <c r="B22" s="52"/>
      <c r="C22" s="52"/>
      <c r="D22" s="52"/>
      <c r="E22" s="52"/>
      <c r="F22" s="52"/>
      <c r="G22" s="52"/>
      <c r="H22" s="52"/>
      <c r="I22" s="52"/>
      <c r="J22" s="52"/>
      <c r="K22" s="52"/>
      <c r="L22" s="52"/>
      <c r="P22" s="133" t="str">
        <f t="shared" si="0"/>
        <v/>
      </c>
    </row>
    <row r="23" spans="1:16" ht="43.2" x14ac:dyDescent="0.3">
      <c r="A23" s="394" t="s">
        <v>49</v>
      </c>
      <c r="B23" s="395"/>
      <c r="C23" s="395"/>
      <c r="D23" s="396"/>
      <c r="E23" s="53" t="s">
        <v>153</v>
      </c>
      <c r="F23" s="54" t="s">
        <v>4</v>
      </c>
      <c r="G23" s="54" t="s">
        <v>9</v>
      </c>
      <c r="H23" s="55" t="str">
        <f>IF(G23="Total des dépenses éligibles (HTR)","Total des dépenses éligibles plafonnées à justifier (HTR)","")</f>
        <v/>
      </c>
      <c r="P23" s="133" t="str">
        <f t="shared" si="0"/>
        <v/>
      </c>
    </row>
    <row r="24" spans="1:16" ht="15" customHeight="1" x14ac:dyDescent="0.3">
      <c r="A24" s="397" t="s">
        <v>2</v>
      </c>
      <c r="B24" s="398" t="s">
        <v>7</v>
      </c>
      <c r="C24" s="398"/>
      <c r="D24" s="398"/>
      <c r="E24" s="218">
        <v>0</v>
      </c>
      <c r="F24" s="219">
        <v>0</v>
      </c>
      <c r="G24" s="220">
        <f>F24</f>
        <v>0</v>
      </c>
      <c r="H24" s="56"/>
      <c r="I24" s="409"/>
      <c r="J24" s="409"/>
      <c r="P24" s="133" t="str">
        <f t="shared" si="0"/>
        <v/>
      </c>
    </row>
    <row r="25" spans="1:16" x14ac:dyDescent="0.3">
      <c r="A25" s="397"/>
      <c r="B25" s="398" t="s">
        <v>8</v>
      </c>
      <c r="C25" s="398"/>
      <c r="D25" s="398"/>
      <c r="E25" s="218">
        <v>0</v>
      </c>
      <c r="F25" s="219">
        <v>0</v>
      </c>
      <c r="G25" s="220">
        <f>F25</f>
        <v>0</v>
      </c>
      <c r="H25" s="56"/>
      <c r="I25" s="409"/>
      <c r="J25" s="409"/>
      <c r="P25" s="133" t="str">
        <f t="shared" si="0"/>
        <v/>
      </c>
    </row>
    <row r="26" spans="1:16" x14ac:dyDescent="0.3">
      <c r="A26" s="397"/>
      <c r="B26" s="399" t="str">
        <f>"Sous-total "&amp;A24</f>
        <v>Sous-total Diagnostics</v>
      </c>
      <c r="C26" s="399"/>
      <c r="D26" s="399"/>
      <c r="E26" s="221">
        <f>SUM(E24:E25)</f>
        <v>0</v>
      </c>
      <c r="F26" s="217">
        <f t="shared" ref="F26:G26" si="1">SUM(F24:F25)</f>
        <v>0</v>
      </c>
      <c r="G26" s="217">
        <f t="shared" si="1"/>
        <v>0</v>
      </c>
      <c r="H26" s="57"/>
      <c r="P26" s="133" t="str">
        <f t="shared" si="0"/>
        <v/>
      </c>
    </row>
    <row r="27" spans="1:16" ht="15" customHeight="1" x14ac:dyDescent="0.3">
      <c r="A27" s="400" t="s">
        <v>157</v>
      </c>
      <c r="B27" s="401" t="s">
        <v>136</v>
      </c>
      <c r="C27" s="402"/>
      <c r="D27" s="403"/>
      <c r="E27" s="9">
        <v>0</v>
      </c>
      <c r="F27" s="10">
        <v>0</v>
      </c>
      <c r="G27" s="39">
        <f>MIN(F27,E27*100000)</f>
        <v>0</v>
      </c>
      <c r="H27" s="56"/>
      <c r="P27" s="133" t="str">
        <f t="shared" si="0"/>
        <v/>
      </c>
    </row>
    <row r="28" spans="1:16" ht="15" customHeight="1" x14ac:dyDescent="0.3">
      <c r="A28" s="400"/>
      <c r="B28" s="401" t="s">
        <v>137</v>
      </c>
      <c r="C28" s="402"/>
      <c r="D28" s="403"/>
      <c r="E28" s="9">
        <v>0</v>
      </c>
      <c r="F28" s="10">
        <v>0</v>
      </c>
      <c r="G28" s="39">
        <f t="shared" ref="G28:G31" si="2">MIN(F28,E28*100000)</f>
        <v>0</v>
      </c>
      <c r="H28" s="56"/>
      <c r="P28" s="133" t="str">
        <f t="shared" si="0"/>
        <v/>
      </c>
    </row>
    <row r="29" spans="1:16" ht="15" customHeight="1" x14ac:dyDescent="0.3">
      <c r="A29" s="400"/>
      <c r="B29" s="401" t="s">
        <v>138</v>
      </c>
      <c r="C29" s="402"/>
      <c r="D29" s="403"/>
      <c r="E29" s="9">
        <v>0</v>
      </c>
      <c r="F29" s="10">
        <v>0</v>
      </c>
      <c r="G29" s="39">
        <f t="shared" si="2"/>
        <v>0</v>
      </c>
      <c r="H29" s="56"/>
      <c r="P29" s="133" t="str">
        <f t="shared" si="0"/>
        <v/>
      </c>
    </row>
    <row r="30" spans="1:16" ht="15" customHeight="1" x14ac:dyDescent="0.3">
      <c r="A30" s="400"/>
      <c r="B30" s="401" t="s">
        <v>139</v>
      </c>
      <c r="C30" s="402"/>
      <c r="D30" s="403"/>
      <c r="E30" s="9">
        <v>0</v>
      </c>
      <c r="F30" s="10">
        <v>0</v>
      </c>
      <c r="G30" s="39">
        <f t="shared" si="2"/>
        <v>0</v>
      </c>
      <c r="H30" s="56"/>
      <c r="P30" s="133" t="str">
        <f t="shared" si="0"/>
        <v/>
      </c>
    </row>
    <row r="31" spans="1:16" ht="15" customHeight="1" x14ac:dyDescent="0.3">
      <c r="A31" s="400"/>
      <c r="B31" s="404" t="s">
        <v>140</v>
      </c>
      <c r="C31" s="404"/>
      <c r="D31" s="404"/>
      <c r="E31" s="9">
        <v>0</v>
      </c>
      <c r="F31" s="10">
        <v>0</v>
      </c>
      <c r="G31" s="39">
        <f t="shared" si="2"/>
        <v>0</v>
      </c>
      <c r="H31" s="56"/>
      <c r="P31" s="133" t="str">
        <f t="shared" si="0"/>
        <v/>
      </c>
    </row>
    <row r="32" spans="1:16" x14ac:dyDescent="0.3">
      <c r="A32" s="400"/>
      <c r="B32" s="379" t="str">
        <f>"Sous-total "&amp;A27</f>
        <v>Sous-total Etudes Générales</v>
      </c>
      <c r="C32" s="379"/>
      <c r="D32" s="379"/>
      <c r="E32" s="11">
        <f>SUM(E27:E31)</f>
        <v>0</v>
      </c>
      <c r="F32" s="12">
        <f t="shared" ref="F32:G32" si="3">SUM(F27:F31)</f>
        <v>0</v>
      </c>
      <c r="G32" s="12">
        <f t="shared" si="3"/>
        <v>0</v>
      </c>
      <c r="H32" s="57"/>
      <c r="P32" s="133" t="str">
        <f t="shared" si="0"/>
        <v/>
      </c>
    </row>
    <row r="33" spans="1:16" x14ac:dyDescent="0.3">
      <c r="A33" s="378" t="s">
        <v>158</v>
      </c>
      <c r="B33" s="378"/>
      <c r="C33" s="378"/>
      <c r="D33" s="378"/>
      <c r="E33" s="58">
        <f>+E26+E32</f>
        <v>0</v>
      </c>
      <c r="F33" s="12">
        <f t="shared" ref="F33:G33" si="4">+F26+F32</f>
        <v>0</v>
      </c>
      <c r="G33" s="12">
        <f t="shared" si="4"/>
        <v>0</v>
      </c>
      <c r="H33" s="59"/>
      <c r="P33" s="133" t="str">
        <f t="shared" si="0"/>
        <v/>
      </c>
    </row>
    <row r="34" spans="1:16" x14ac:dyDescent="0.3">
      <c r="A34" s="60" t="s">
        <v>3</v>
      </c>
      <c r="B34" s="60"/>
      <c r="C34" s="61"/>
      <c r="D34" s="62"/>
      <c r="E34" s="63"/>
      <c r="F34" s="63"/>
      <c r="G34" s="5"/>
      <c r="H34" s="5"/>
      <c r="P34" s="133" t="str">
        <f t="shared" si="0"/>
        <v/>
      </c>
    </row>
    <row r="35" spans="1:16" x14ac:dyDescent="0.3">
      <c r="A35" s="377" t="s">
        <v>6</v>
      </c>
      <c r="B35" s="377"/>
      <c r="C35" s="377"/>
      <c r="D35" s="377"/>
      <c r="E35" s="377"/>
      <c r="F35" s="377"/>
      <c r="G35" s="377"/>
      <c r="H35" s="377"/>
      <c r="P35" s="133" t="str">
        <f t="shared" si="0"/>
        <v/>
      </c>
    </row>
    <row r="36" spans="1:16" x14ac:dyDescent="0.3">
      <c r="P36" s="133" t="str">
        <f t="shared" si="0"/>
        <v/>
      </c>
    </row>
    <row r="37" spans="1:16" x14ac:dyDescent="0.3">
      <c r="P37" s="133" t="str">
        <f t="shared" si="0"/>
        <v/>
      </c>
    </row>
    <row r="38" spans="1:16" ht="26.25" customHeight="1" x14ac:dyDescent="0.3">
      <c r="A38" s="49" t="s">
        <v>161</v>
      </c>
      <c r="B38" s="50"/>
      <c r="C38" s="50"/>
      <c r="D38" s="50"/>
      <c r="E38" s="50"/>
      <c r="F38" s="50"/>
      <c r="G38" s="50"/>
      <c r="H38" s="50"/>
      <c r="I38" s="50"/>
      <c r="J38" s="50"/>
      <c r="K38" s="50"/>
      <c r="L38" s="50"/>
      <c r="P38" s="133" t="str">
        <f>IF($P$18=TRUE,2,"")</f>
        <v/>
      </c>
    </row>
    <row r="39" spans="1:16" hidden="1" x14ac:dyDescent="0.3">
      <c r="P39" s="133" t="str">
        <f t="shared" ref="P39:P115" si="5">IF($P$18=TRUE,2,"")</f>
        <v/>
      </c>
    </row>
    <row r="40" spans="1:16" ht="23.1" hidden="1" customHeight="1" x14ac:dyDescent="0.3">
      <c r="A40" s="296" t="s">
        <v>10</v>
      </c>
      <c r="B40" s="296"/>
      <c r="C40" s="296"/>
      <c r="D40" s="296"/>
      <c r="E40" s="296"/>
      <c r="P40" s="133" t="str">
        <f t="shared" si="5"/>
        <v/>
      </c>
    </row>
    <row r="41" spans="1:16" ht="28.8" hidden="1" x14ac:dyDescent="0.3">
      <c r="A41" s="250" t="s">
        <v>50</v>
      </c>
      <c r="B41" s="251"/>
      <c r="C41" s="252"/>
      <c r="D41" s="253" t="s">
        <v>11</v>
      </c>
      <c r="E41" s="254" t="str">
        <f>IF(D41="Nombre de jours","€ / jour",IF(D41="Nombre de mois","€ / mois","€ / ETPT"))</f>
        <v>€ / mois</v>
      </c>
      <c r="F41" s="255" t="s">
        <v>12</v>
      </c>
      <c r="G41" s="256" t="s">
        <v>13</v>
      </c>
      <c r="P41" s="133" t="str">
        <f t="shared" si="5"/>
        <v/>
      </c>
    </row>
    <row r="42" spans="1:16" ht="14.4" hidden="1" customHeight="1" x14ac:dyDescent="0.3">
      <c r="A42" s="387" t="s">
        <v>47</v>
      </c>
      <c r="B42" s="380" t="s">
        <v>14</v>
      </c>
      <c r="C42" s="381"/>
      <c r="D42" s="257">
        <v>0</v>
      </c>
      <c r="E42" s="258">
        <v>0</v>
      </c>
      <c r="F42" s="259">
        <f>D42*E42</f>
        <v>0</v>
      </c>
      <c r="G42" s="260" t="s">
        <v>15</v>
      </c>
      <c r="P42" s="133" t="str">
        <f t="shared" si="5"/>
        <v/>
      </c>
    </row>
    <row r="43" spans="1:16" hidden="1" x14ac:dyDescent="0.3">
      <c r="A43" s="388"/>
      <c r="B43" s="380" t="s">
        <v>14</v>
      </c>
      <c r="C43" s="381"/>
      <c r="D43" s="257">
        <v>0</v>
      </c>
      <c r="E43" s="258">
        <v>0</v>
      </c>
      <c r="F43" s="259">
        <f t="shared" ref="F43:F49" si="6">D43*E43</f>
        <v>0</v>
      </c>
      <c r="G43" s="260" t="s">
        <v>15</v>
      </c>
      <c r="P43" s="133" t="str">
        <f t="shared" si="5"/>
        <v/>
      </c>
    </row>
    <row r="44" spans="1:16" hidden="1" x14ac:dyDescent="0.3">
      <c r="A44" s="388"/>
      <c r="B44" s="380" t="s">
        <v>14</v>
      </c>
      <c r="C44" s="381"/>
      <c r="D44" s="257">
        <v>0</v>
      </c>
      <c r="E44" s="258">
        <v>0</v>
      </c>
      <c r="F44" s="259">
        <f t="shared" si="6"/>
        <v>0</v>
      </c>
      <c r="G44" s="260" t="s">
        <v>15</v>
      </c>
      <c r="P44" s="133" t="str">
        <f t="shared" si="5"/>
        <v/>
      </c>
    </row>
    <row r="45" spans="1:16" hidden="1" x14ac:dyDescent="0.3">
      <c r="A45" s="388"/>
      <c r="B45" s="380" t="s">
        <v>14</v>
      </c>
      <c r="C45" s="381"/>
      <c r="D45" s="257">
        <v>0</v>
      </c>
      <c r="E45" s="258">
        <v>0</v>
      </c>
      <c r="F45" s="259">
        <f t="shared" si="6"/>
        <v>0</v>
      </c>
      <c r="G45" s="260" t="s">
        <v>15</v>
      </c>
      <c r="P45" s="133" t="str">
        <f t="shared" si="5"/>
        <v/>
      </c>
    </row>
    <row r="46" spans="1:16" hidden="1" x14ac:dyDescent="0.3">
      <c r="A46" s="388"/>
      <c r="B46" s="380" t="s">
        <v>14</v>
      </c>
      <c r="C46" s="381"/>
      <c r="D46" s="257">
        <v>0</v>
      </c>
      <c r="E46" s="258">
        <v>0</v>
      </c>
      <c r="F46" s="259">
        <f t="shared" ref="F46:F48" si="7">D46*E46</f>
        <v>0</v>
      </c>
      <c r="G46" s="260" t="s">
        <v>15</v>
      </c>
      <c r="P46" s="133" t="str">
        <f t="shared" si="5"/>
        <v/>
      </c>
    </row>
    <row r="47" spans="1:16" hidden="1" x14ac:dyDescent="0.3">
      <c r="A47" s="388"/>
      <c r="B47" s="380" t="s">
        <v>14</v>
      </c>
      <c r="C47" s="381"/>
      <c r="D47" s="257">
        <v>0</v>
      </c>
      <c r="E47" s="258">
        <v>0</v>
      </c>
      <c r="F47" s="259">
        <f t="shared" si="7"/>
        <v>0</v>
      </c>
      <c r="G47" s="260" t="s">
        <v>15</v>
      </c>
      <c r="P47" s="133" t="str">
        <f t="shared" si="5"/>
        <v/>
      </c>
    </row>
    <row r="48" spans="1:16" hidden="1" x14ac:dyDescent="0.3">
      <c r="A48" s="388"/>
      <c r="B48" s="380" t="s">
        <v>14</v>
      </c>
      <c r="C48" s="381"/>
      <c r="D48" s="257">
        <v>0</v>
      </c>
      <c r="E48" s="258">
        <v>0</v>
      </c>
      <c r="F48" s="259">
        <f t="shared" si="7"/>
        <v>0</v>
      </c>
      <c r="G48" s="260" t="s">
        <v>15</v>
      </c>
      <c r="P48" s="133" t="str">
        <f t="shared" si="5"/>
        <v/>
      </c>
    </row>
    <row r="49" spans="1:16" hidden="1" x14ac:dyDescent="0.3">
      <c r="A49" s="388"/>
      <c r="B49" s="380" t="s">
        <v>14</v>
      </c>
      <c r="C49" s="381"/>
      <c r="D49" s="257">
        <v>0</v>
      </c>
      <c r="E49" s="258">
        <v>0</v>
      </c>
      <c r="F49" s="259">
        <f t="shared" si="6"/>
        <v>0</v>
      </c>
      <c r="G49" s="260" t="s">
        <v>15</v>
      </c>
      <c r="P49" s="133" t="str">
        <f t="shared" si="5"/>
        <v/>
      </c>
    </row>
    <row r="50" spans="1:16" ht="21" hidden="1" customHeight="1" x14ac:dyDescent="0.3">
      <c r="A50" s="389"/>
      <c r="B50" s="390" t="s">
        <v>51</v>
      </c>
      <c r="C50" s="390"/>
      <c r="D50" s="261">
        <f>SUM(D42:D49)</f>
        <v>0</v>
      </c>
      <c r="E50" s="262"/>
      <c r="F50" s="262">
        <f>SUM(F42:F49)</f>
        <v>0</v>
      </c>
      <c r="G50" s="263" t="s">
        <v>15</v>
      </c>
      <c r="P50" s="133" t="str">
        <f t="shared" si="5"/>
        <v/>
      </c>
    </row>
    <row r="51" spans="1:16" hidden="1" x14ac:dyDescent="0.3">
      <c r="A51" s="387" t="s">
        <v>48</v>
      </c>
      <c r="B51" s="382" t="s">
        <v>14</v>
      </c>
      <c r="C51" s="382"/>
      <c r="D51" s="257">
        <v>0</v>
      </c>
      <c r="E51" s="258">
        <v>0</v>
      </c>
      <c r="F51" s="259">
        <f>D51*E51</f>
        <v>0</v>
      </c>
      <c r="G51" s="259">
        <f t="shared" ref="G51:G60" si="8">+F51</f>
        <v>0</v>
      </c>
      <c r="P51" s="133" t="str">
        <f t="shared" si="5"/>
        <v/>
      </c>
    </row>
    <row r="52" spans="1:16" hidden="1" x14ac:dyDescent="0.3">
      <c r="A52" s="388"/>
      <c r="B52" s="382" t="s">
        <v>14</v>
      </c>
      <c r="C52" s="382"/>
      <c r="D52" s="257">
        <v>0</v>
      </c>
      <c r="E52" s="258">
        <v>0</v>
      </c>
      <c r="F52" s="259">
        <f t="shared" ref="F52:F60" si="9">D52*E52</f>
        <v>0</v>
      </c>
      <c r="G52" s="259">
        <f t="shared" si="8"/>
        <v>0</v>
      </c>
      <c r="P52" s="133" t="str">
        <f t="shared" si="5"/>
        <v/>
      </c>
    </row>
    <row r="53" spans="1:16" hidden="1" x14ac:dyDescent="0.3">
      <c r="A53" s="388"/>
      <c r="B53" s="382" t="s">
        <v>14</v>
      </c>
      <c r="C53" s="382"/>
      <c r="D53" s="257">
        <v>0</v>
      </c>
      <c r="E53" s="258">
        <v>0</v>
      </c>
      <c r="F53" s="259">
        <f t="shared" si="9"/>
        <v>0</v>
      </c>
      <c r="G53" s="259">
        <f t="shared" si="8"/>
        <v>0</v>
      </c>
      <c r="P53" s="133" t="str">
        <f t="shared" si="5"/>
        <v/>
      </c>
    </row>
    <row r="54" spans="1:16" hidden="1" x14ac:dyDescent="0.3">
      <c r="A54" s="388"/>
      <c r="B54" s="382" t="s">
        <v>14</v>
      </c>
      <c r="C54" s="382"/>
      <c r="D54" s="257">
        <v>0</v>
      </c>
      <c r="E54" s="258">
        <v>0</v>
      </c>
      <c r="F54" s="259">
        <f t="shared" si="9"/>
        <v>0</v>
      </c>
      <c r="G54" s="259">
        <f t="shared" si="8"/>
        <v>0</v>
      </c>
      <c r="P54" s="133" t="str">
        <f t="shared" si="5"/>
        <v/>
      </c>
    </row>
    <row r="55" spans="1:16" hidden="1" x14ac:dyDescent="0.3">
      <c r="A55" s="388"/>
      <c r="B55" s="382" t="s">
        <v>14</v>
      </c>
      <c r="C55" s="382"/>
      <c r="D55" s="257">
        <v>0</v>
      </c>
      <c r="E55" s="258">
        <v>0</v>
      </c>
      <c r="F55" s="259">
        <f t="shared" ref="F55:F58" si="10">D55*E55</f>
        <v>0</v>
      </c>
      <c r="G55" s="259">
        <f t="shared" si="8"/>
        <v>0</v>
      </c>
      <c r="P55" s="133" t="str">
        <f t="shared" si="5"/>
        <v/>
      </c>
    </row>
    <row r="56" spans="1:16" hidden="1" x14ac:dyDescent="0.3">
      <c r="A56" s="388"/>
      <c r="B56" s="382" t="s">
        <v>14</v>
      </c>
      <c r="C56" s="382"/>
      <c r="D56" s="257">
        <v>0</v>
      </c>
      <c r="E56" s="258">
        <v>0</v>
      </c>
      <c r="F56" s="259">
        <f t="shared" si="10"/>
        <v>0</v>
      </c>
      <c r="G56" s="259">
        <f t="shared" si="8"/>
        <v>0</v>
      </c>
      <c r="P56" s="133" t="str">
        <f t="shared" si="5"/>
        <v/>
      </c>
    </row>
    <row r="57" spans="1:16" hidden="1" x14ac:dyDescent="0.3">
      <c r="A57" s="388"/>
      <c r="B57" s="382" t="s">
        <v>14</v>
      </c>
      <c r="C57" s="382"/>
      <c r="D57" s="257">
        <v>0</v>
      </c>
      <c r="E57" s="258">
        <v>0</v>
      </c>
      <c r="F57" s="259">
        <f t="shared" si="10"/>
        <v>0</v>
      </c>
      <c r="G57" s="259">
        <f t="shared" si="8"/>
        <v>0</v>
      </c>
      <c r="P57" s="133" t="str">
        <f t="shared" si="5"/>
        <v/>
      </c>
    </row>
    <row r="58" spans="1:16" hidden="1" x14ac:dyDescent="0.3">
      <c r="A58" s="388"/>
      <c r="B58" s="382" t="s">
        <v>14</v>
      </c>
      <c r="C58" s="382"/>
      <c r="D58" s="257">
        <v>0</v>
      </c>
      <c r="E58" s="258">
        <v>0</v>
      </c>
      <c r="F58" s="259">
        <f t="shared" si="10"/>
        <v>0</v>
      </c>
      <c r="G58" s="259">
        <f t="shared" si="8"/>
        <v>0</v>
      </c>
      <c r="P58" s="133" t="str">
        <f t="shared" si="5"/>
        <v/>
      </c>
    </row>
    <row r="59" spans="1:16" hidden="1" x14ac:dyDescent="0.3">
      <c r="A59" s="388"/>
      <c r="B59" s="382" t="s">
        <v>14</v>
      </c>
      <c r="C59" s="382"/>
      <c r="D59" s="257">
        <v>0</v>
      </c>
      <c r="E59" s="258">
        <v>0</v>
      </c>
      <c r="F59" s="259">
        <f t="shared" ref="F59" si="11">D59*E59</f>
        <v>0</v>
      </c>
      <c r="G59" s="259">
        <f t="shared" si="8"/>
        <v>0</v>
      </c>
      <c r="P59" s="133" t="str">
        <f t="shared" si="5"/>
        <v/>
      </c>
    </row>
    <row r="60" spans="1:16" hidden="1" x14ac:dyDescent="0.3">
      <c r="A60" s="388"/>
      <c r="B60" s="382" t="s">
        <v>14</v>
      </c>
      <c r="C60" s="382"/>
      <c r="D60" s="257">
        <v>0</v>
      </c>
      <c r="E60" s="258">
        <v>0</v>
      </c>
      <c r="F60" s="259">
        <f t="shared" si="9"/>
        <v>0</v>
      </c>
      <c r="G60" s="259">
        <f t="shared" si="8"/>
        <v>0</v>
      </c>
      <c r="P60" s="133" t="str">
        <f t="shared" si="5"/>
        <v/>
      </c>
    </row>
    <row r="61" spans="1:16" ht="23.4" hidden="1" customHeight="1" x14ac:dyDescent="0.3">
      <c r="A61" s="389"/>
      <c r="B61" s="390" t="s">
        <v>51</v>
      </c>
      <c r="C61" s="390"/>
      <c r="D61" s="261">
        <f>SUM(D51:D60)</f>
        <v>0</v>
      </c>
      <c r="E61" s="262"/>
      <c r="F61" s="262">
        <f t="shared" ref="F61:G61" si="12">SUM(F51:F60)</f>
        <v>0</v>
      </c>
      <c r="G61" s="262">
        <f t="shared" si="12"/>
        <v>0</v>
      </c>
      <c r="P61" s="133" t="str">
        <f t="shared" si="5"/>
        <v/>
      </c>
    </row>
    <row r="62" spans="1:16" ht="21" hidden="1" customHeight="1" x14ac:dyDescent="0.3">
      <c r="A62" s="384" t="s">
        <v>16</v>
      </c>
      <c r="B62" s="385"/>
      <c r="C62" s="386"/>
      <c r="D62" s="264">
        <f>D50+D61</f>
        <v>0</v>
      </c>
      <c r="E62" s="265"/>
      <c r="F62" s="265">
        <f>F50+F61</f>
        <v>0</v>
      </c>
      <c r="G62" s="262">
        <f>G61</f>
        <v>0</v>
      </c>
      <c r="P62" s="133" t="str">
        <f t="shared" si="5"/>
        <v/>
      </c>
    </row>
    <row r="63" spans="1:16" ht="14.4" hidden="1" customHeight="1" x14ac:dyDescent="0.3">
      <c r="A63" s="67"/>
      <c r="D63" s="67"/>
      <c r="E63" s="68"/>
      <c r="F63" s="69"/>
      <c r="G63" s="69"/>
      <c r="P63" s="133" t="str">
        <f t="shared" si="5"/>
        <v/>
      </c>
    </row>
    <row r="64" spans="1:16" ht="43.2" hidden="1" x14ac:dyDescent="0.3">
      <c r="A64" s="298" t="s">
        <v>38</v>
      </c>
      <c r="B64" s="410"/>
      <c r="C64" s="64"/>
      <c r="D64" s="64"/>
      <c r="E64" s="70"/>
      <c r="F64" s="27" t="s">
        <v>17</v>
      </c>
      <c r="G64" s="28" t="s">
        <v>18</v>
      </c>
      <c r="H64" s="266"/>
      <c r="P64" s="133" t="str">
        <f t="shared" si="5"/>
        <v/>
      </c>
    </row>
    <row r="65" spans="1:16" hidden="1" x14ac:dyDescent="0.3">
      <c r="A65" s="302" t="s">
        <v>144</v>
      </c>
      <c r="B65" s="303"/>
      <c r="C65" s="303"/>
      <c r="D65" s="303"/>
      <c r="E65" s="304"/>
      <c r="F65" s="8">
        <v>0</v>
      </c>
      <c r="G65" s="65">
        <f>+F65</f>
        <v>0</v>
      </c>
      <c r="H65" s="266"/>
      <c r="P65" s="133" t="str">
        <f t="shared" si="5"/>
        <v/>
      </c>
    </row>
    <row r="66" spans="1:16" hidden="1" x14ac:dyDescent="0.3">
      <c r="A66" s="302" t="s">
        <v>145</v>
      </c>
      <c r="B66" s="303"/>
      <c r="C66" s="303"/>
      <c r="D66" s="303"/>
      <c r="E66" s="304"/>
      <c r="F66" s="8">
        <v>0</v>
      </c>
      <c r="G66" s="65">
        <f>+F66</f>
        <v>0</v>
      </c>
      <c r="H66" s="266"/>
      <c r="P66" s="133" t="str">
        <f t="shared" si="5"/>
        <v/>
      </c>
    </row>
    <row r="67" spans="1:16" hidden="1" x14ac:dyDescent="0.3">
      <c r="A67" s="302" t="s">
        <v>19</v>
      </c>
      <c r="B67" s="303"/>
      <c r="C67" s="303"/>
      <c r="D67" s="303"/>
      <c r="E67" s="304"/>
      <c r="F67" s="8">
        <v>0</v>
      </c>
      <c r="G67" s="65">
        <f t="shared" ref="G67:G72" si="13">+F67</f>
        <v>0</v>
      </c>
      <c r="H67" s="266"/>
      <c r="P67" s="133" t="str">
        <f t="shared" si="5"/>
        <v/>
      </c>
    </row>
    <row r="68" spans="1:16" hidden="1" x14ac:dyDescent="0.3">
      <c r="A68" s="302" t="s">
        <v>20</v>
      </c>
      <c r="B68" s="303"/>
      <c r="C68" s="303"/>
      <c r="D68" s="303"/>
      <c r="E68" s="304"/>
      <c r="F68" s="8">
        <v>0</v>
      </c>
      <c r="G68" s="65">
        <f t="shared" si="13"/>
        <v>0</v>
      </c>
      <c r="H68" s="266"/>
      <c r="P68" s="133" t="str">
        <f t="shared" si="5"/>
        <v/>
      </c>
    </row>
    <row r="69" spans="1:16" hidden="1" x14ac:dyDescent="0.3">
      <c r="A69" s="305" t="s">
        <v>140</v>
      </c>
      <c r="B69" s="306"/>
      <c r="C69" s="306"/>
      <c r="D69" s="306"/>
      <c r="E69" s="307"/>
      <c r="F69" s="8">
        <v>0</v>
      </c>
      <c r="G69" s="65">
        <f t="shared" si="13"/>
        <v>0</v>
      </c>
      <c r="H69" s="266"/>
      <c r="P69" s="133" t="str">
        <f t="shared" si="5"/>
        <v/>
      </c>
    </row>
    <row r="70" spans="1:16" hidden="1" x14ac:dyDescent="0.3">
      <c r="A70" s="305" t="s">
        <v>140</v>
      </c>
      <c r="B70" s="306"/>
      <c r="C70" s="306"/>
      <c r="D70" s="306"/>
      <c r="E70" s="307"/>
      <c r="F70" s="8">
        <v>0</v>
      </c>
      <c r="G70" s="65">
        <f t="shared" si="13"/>
        <v>0</v>
      </c>
      <c r="H70" s="266"/>
      <c r="P70" s="133" t="str">
        <f t="shared" si="5"/>
        <v/>
      </c>
    </row>
    <row r="71" spans="1:16" hidden="1" x14ac:dyDescent="0.3">
      <c r="A71" s="305" t="s">
        <v>140</v>
      </c>
      <c r="B71" s="306"/>
      <c r="C71" s="306"/>
      <c r="D71" s="306"/>
      <c r="E71" s="307"/>
      <c r="F71" s="8">
        <v>0</v>
      </c>
      <c r="G71" s="65">
        <f t="shared" si="13"/>
        <v>0</v>
      </c>
      <c r="H71" s="266"/>
      <c r="P71" s="133" t="str">
        <f t="shared" si="5"/>
        <v/>
      </c>
    </row>
    <row r="72" spans="1:16" hidden="1" x14ac:dyDescent="0.3">
      <c r="A72" s="208" t="s">
        <v>29</v>
      </c>
      <c r="B72" s="209"/>
      <c r="C72" s="209"/>
      <c r="D72" s="209"/>
      <c r="E72" s="210"/>
      <c r="F72" s="8">
        <v>0</v>
      </c>
      <c r="G72" s="65">
        <f t="shared" si="13"/>
        <v>0</v>
      </c>
      <c r="H72" s="266"/>
      <c r="P72" s="133" t="str">
        <f t="shared" si="5"/>
        <v/>
      </c>
    </row>
    <row r="73" spans="1:16" hidden="1" x14ac:dyDescent="0.3">
      <c r="A73" s="208" t="s">
        <v>29</v>
      </c>
      <c r="B73" s="209"/>
      <c r="C73" s="209"/>
      <c r="D73" s="209"/>
      <c r="E73" s="210"/>
      <c r="F73" s="8">
        <v>0</v>
      </c>
      <c r="G73" s="65">
        <f t="shared" ref="G73:G80" si="14">+F73</f>
        <v>0</v>
      </c>
      <c r="H73" s="266"/>
      <c r="P73" s="133" t="str">
        <f t="shared" si="5"/>
        <v/>
      </c>
    </row>
    <row r="74" spans="1:16" hidden="1" x14ac:dyDescent="0.3">
      <c r="A74" s="208" t="s">
        <v>29</v>
      </c>
      <c r="B74" s="209"/>
      <c r="C74" s="209"/>
      <c r="D74" s="209"/>
      <c r="E74" s="210"/>
      <c r="F74" s="8">
        <v>0</v>
      </c>
      <c r="G74" s="65">
        <f t="shared" si="14"/>
        <v>0</v>
      </c>
      <c r="H74" s="266"/>
      <c r="P74" s="133" t="str">
        <f t="shared" si="5"/>
        <v/>
      </c>
    </row>
    <row r="75" spans="1:16" hidden="1" x14ac:dyDescent="0.3">
      <c r="A75" s="208" t="s">
        <v>29</v>
      </c>
      <c r="B75" s="209"/>
      <c r="C75" s="209"/>
      <c r="D75" s="209"/>
      <c r="E75" s="210"/>
      <c r="F75" s="8">
        <v>0</v>
      </c>
      <c r="G75" s="65">
        <f t="shared" ref="G75" si="15">+F75</f>
        <v>0</v>
      </c>
      <c r="H75" s="266"/>
      <c r="P75" s="133" t="str">
        <f t="shared" si="5"/>
        <v/>
      </c>
    </row>
    <row r="76" spans="1:16" hidden="1" x14ac:dyDescent="0.3">
      <c r="A76" s="208" t="s">
        <v>29</v>
      </c>
      <c r="B76" s="209"/>
      <c r="C76" s="209"/>
      <c r="D76" s="209"/>
      <c r="E76" s="210"/>
      <c r="F76" s="8">
        <v>0</v>
      </c>
      <c r="G76" s="65">
        <f t="shared" ref="G76" si="16">+F76</f>
        <v>0</v>
      </c>
      <c r="H76" s="266"/>
      <c r="P76" s="133" t="str">
        <f t="shared" si="5"/>
        <v/>
      </c>
    </row>
    <row r="77" spans="1:16" hidden="1" x14ac:dyDescent="0.3">
      <c r="A77" s="208" t="s">
        <v>29</v>
      </c>
      <c r="B77" s="209"/>
      <c r="C77" s="209"/>
      <c r="D77" s="209"/>
      <c r="E77" s="210"/>
      <c r="F77" s="8">
        <v>0</v>
      </c>
      <c r="G77" s="65">
        <f t="shared" ref="G77:G78" si="17">+F77</f>
        <v>0</v>
      </c>
      <c r="H77" s="266"/>
      <c r="P77" s="133" t="str">
        <f t="shared" si="5"/>
        <v/>
      </c>
    </row>
    <row r="78" spans="1:16" hidden="1" x14ac:dyDescent="0.3">
      <c r="A78" s="208" t="s">
        <v>29</v>
      </c>
      <c r="B78" s="209"/>
      <c r="C78" s="209"/>
      <c r="D78" s="209"/>
      <c r="E78" s="210"/>
      <c r="F78" s="8">
        <v>0</v>
      </c>
      <c r="G78" s="65">
        <f t="shared" si="17"/>
        <v>0</v>
      </c>
      <c r="H78" s="266"/>
      <c r="P78" s="133" t="str">
        <f t="shared" si="5"/>
        <v/>
      </c>
    </row>
    <row r="79" spans="1:16" hidden="1" x14ac:dyDescent="0.3">
      <c r="A79" s="208" t="s">
        <v>29</v>
      </c>
      <c r="B79" s="209"/>
      <c r="C79" s="209"/>
      <c r="D79" s="209"/>
      <c r="E79" s="210"/>
      <c r="F79" s="8">
        <v>0</v>
      </c>
      <c r="G79" s="65">
        <f t="shared" ref="G79" si="18">+F79</f>
        <v>0</v>
      </c>
      <c r="H79" s="266"/>
      <c r="P79" s="133" t="str">
        <f t="shared" si="5"/>
        <v/>
      </c>
    </row>
    <row r="80" spans="1:16" hidden="1" x14ac:dyDescent="0.3">
      <c r="A80" s="208" t="s">
        <v>29</v>
      </c>
      <c r="B80" s="209"/>
      <c r="C80" s="209"/>
      <c r="D80" s="209"/>
      <c r="E80" s="210"/>
      <c r="F80" s="8">
        <v>0</v>
      </c>
      <c r="G80" s="65">
        <f t="shared" si="14"/>
        <v>0</v>
      </c>
      <c r="H80" s="266"/>
      <c r="P80" s="133" t="str">
        <f t="shared" si="5"/>
        <v/>
      </c>
    </row>
    <row r="81" spans="1:16" ht="21" hidden="1" customHeight="1" x14ac:dyDescent="0.3">
      <c r="A81" s="391" t="s">
        <v>52</v>
      </c>
      <c r="B81" s="392"/>
      <c r="C81" s="392"/>
      <c r="D81" s="392"/>
      <c r="E81" s="393"/>
      <c r="F81" s="66">
        <f>SUM(F65:F80)</f>
        <v>0</v>
      </c>
      <c r="G81" s="66">
        <f>SUM(G65:G80)</f>
        <v>0</v>
      </c>
      <c r="H81" s="266"/>
      <c r="P81" s="133" t="str">
        <f t="shared" si="5"/>
        <v/>
      </c>
    </row>
    <row r="82" spans="1:16" s="3" customFormat="1" ht="13.5" hidden="1" customHeight="1" x14ac:dyDescent="0.3">
      <c r="A82" s="71"/>
      <c r="B82" s="71"/>
      <c r="F82" s="72"/>
      <c r="G82" s="72"/>
      <c r="H82" s="267"/>
      <c r="P82" s="133" t="str">
        <f t="shared" si="5"/>
        <v/>
      </c>
    </row>
    <row r="83" spans="1:16" ht="21" hidden="1" customHeight="1" x14ac:dyDescent="0.3">
      <c r="A83" s="391" t="s">
        <v>53</v>
      </c>
      <c r="B83" s="392"/>
      <c r="C83" s="392"/>
      <c r="D83" s="392"/>
      <c r="E83" s="393"/>
      <c r="F83" s="66">
        <f>F62+F81</f>
        <v>0</v>
      </c>
      <c r="G83" s="66">
        <f>G62+G81</f>
        <v>0</v>
      </c>
      <c r="H83" s="266"/>
      <c r="P83" s="133" t="str">
        <f t="shared" si="5"/>
        <v/>
      </c>
    </row>
    <row r="84" spans="1:16" x14ac:dyDescent="0.3">
      <c r="P84" s="133" t="str">
        <f t="shared" si="5"/>
        <v/>
      </c>
    </row>
    <row r="85" spans="1:16" ht="21" customHeight="1" x14ac:dyDescent="0.3">
      <c r="A85" s="73" t="s">
        <v>167</v>
      </c>
      <c r="P85" s="133" t="str">
        <f t="shared" si="5"/>
        <v/>
      </c>
    </row>
    <row r="86" spans="1:16" ht="43.2" x14ac:dyDescent="0.3">
      <c r="A86" s="74" t="s">
        <v>22</v>
      </c>
      <c r="B86" s="75"/>
      <c r="C86" s="75"/>
      <c r="D86" s="75"/>
      <c r="E86" s="75"/>
      <c r="F86" s="76" t="s">
        <v>17</v>
      </c>
      <c r="G86" s="77" t="s">
        <v>18</v>
      </c>
      <c r="P86" s="133" t="str">
        <f t="shared" si="5"/>
        <v/>
      </c>
    </row>
    <row r="87" spans="1:16" x14ac:dyDescent="0.3">
      <c r="A87" s="302" t="s">
        <v>141</v>
      </c>
      <c r="B87" s="303"/>
      <c r="C87" s="303"/>
      <c r="D87" s="303"/>
      <c r="E87" s="304"/>
      <c r="F87" s="8">
        <v>0</v>
      </c>
      <c r="G87" s="65">
        <f>+F87</f>
        <v>0</v>
      </c>
      <c r="P87" s="133" t="str">
        <f t="shared" si="5"/>
        <v/>
      </c>
    </row>
    <row r="88" spans="1:16" x14ac:dyDescent="0.3">
      <c r="A88" s="302" t="s">
        <v>162</v>
      </c>
      <c r="B88" s="303"/>
      <c r="C88" s="303"/>
      <c r="D88" s="303"/>
      <c r="E88" s="304"/>
      <c r="F88" s="8">
        <v>0</v>
      </c>
      <c r="G88" s="65">
        <f>+F88</f>
        <v>0</v>
      </c>
      <c r="P88" s="133" t="str">
        <f t="shared" si="5"/>
        <v/>
      </c>
    </row>
    <row r="89" spans="1:16" x14ac:dyDescent="0.3">
      <c r="A89" s="302" t="s">
        <v>163</v>
      </c>
      <c r="B89" s="303"/>
      <c r="C89" s="303"/>
      <c r="D89" s="303"/>
      <c r="E89" s="304"/>
      <c r="F89" s="8">
        <v>0</v>
      </c>
      <c r="G89" s="65">
        <f t="shared" ref="G89:G97" si="19">+F89</f>
        <v>0</v>
      </c>
      <c r="P89" s="133" t="str">
        <f t="shared" si="5"/>
        <v/>
      </c>
    </row>
    <row r="90" spans="1:16" x14ac:dyDescent="0.3">
      <c r="A90" s="247" t="s">
        <v>142</v>
      </c>
      <c r="B90" s="248"/>
      <c r="C90" s="248"/>
      <c r="D90" s="248"/>
      <c r="E90" s="249"/>
      <c r="F90" s="8">
        <v>0</v>
      </c>
      <c r="G90" s="65">
        <f>F90</f>
        <v>0</v>
      </c>
      <c r="P90" s="133" t="str">
        <f t="shared" si="5"/>
        <v/>
      </c>
    </row>
    <row r="91" spans="1:16" x14ac:dyDescent="0.3">
      <c r="A91" s="302" t="s">
        <v>143</v>
      </c>
      <c r="B91" s="303"/>
      <c r="C91" s="303"/>
      <c r="D91" s="303"/>
      <c r="E91" s="304"/>
      <c r="F91" s="8">
        <v>0</v>
      </c>
      <c r="G91" s="65">
        <f t="shared" si="19"/>
        <v>0</v>
      </c>
      <c r="P91" s="133" t="str">
        <f t="shared" si="5"/>
        <v/>
      </c>
    </row>
    <row r="92" spans="1:16" x14ac:dyDescent="0.3">
      <c r="A92" s="302" t="s">
        <v>166</v>
      </c>
      <c r="B92" s="303"/>
      <c r="C92" s="303"/>
      <c r="D92" s="303"/>
      <c r="E92" s="304"/>
      <c r="F92" s="8">
        <v>0</v>
      </c>
      <c r="G92" s="65">
        <f>F92</f>
        <v>0</v>
      </c>
      <c r="P92" s="133" t="str">
        <f t="shared" si="5"/>
        <v/>
      </c>
    </row>
    <row r="93" spans="1:16" x14ac:dyDescent="0.3">
      <c r="A93" s="305" t="s">
        <v>140</v>
      </c>
      <c r="B93" s="306"/>
      <c r="C93" s="306"/>
      <c r="D93" s="306"/>
      <c r="E93" s="307"/>
      <c r="F93" s="8">
        <v>0</v>
      </c>
      <c r="G93" s="65">
        <f t="shared" ref="G93" si="20">+F93</f>
        <v>0</v>
      </c>
      <c r="P93" s="133" t="str">
        <f t="shared" si="5"/>
        <v/>
      </c>
    </row>
    <row r="94" spans="1:16" x14ac:dyDescent="0.3">
      <c r="A94" s="305" t="s">
        <v>140</v>
      </c>
      <c r="B94" s="306"/>
      <c r="C94" s="306"/>
      <c r="D94" s="306"/>
      <c r="E94" s="307"/>
      <c r="F94" s="8">
        <v>0</v>
      </c>
      <c r="G94" s="65">
        <f>F94</f>
        <v>0</v>
      </c>
      <c r="P94" s="133" t="str">
        <f t="shared" si="5"/>
        <v/>
      </c>
    </row>
    <row r="95" spans="1:16" x14ac:dyDescent="0.3">
      <c r="A95" s="305" t="s">
        <v>29</v>
      </c>
      <c r="B95" s="306"/>
      <c r="C95" s="306"/>
      <c r="D95" s="306"/>
      <c r="E95" s="307"/>
      <c r="F95" s="8">
        <v>0</v>
      </c>
      <c r="G95" s="65">
        <f t="shared" ref="G95" si="21">+F95</f>
        <v>0</v>
      </c>
      <c r="P95" s="133" t="str">
        <f t="shared" si="5"/>
        <v/>
      </c>
    </row>
    <row r="96" spans="1:16" x14ac:dyDescent="0.3">
      <c r="A96" s="305" t="s">
        <v>29</v>
      </c>
      <c r="B96" s="306"/>
      <c r="C96" s="306"/>
      <c r="D96" s="306"/>
      <c r="E96" s="307"/>
      <c r="F96" s="8">
        <v>0</v>
      </c>
      <c r="G96" s="65">
        <f t="shared" ref="G96" si="22">+F96</f>
        <v>0</v>
      </c>
      <c r="P96" s="133" t="str">
        <f t="shared" si="5"/>
        <v/>
      </c>
    </row>
    <row r="97" spans="1:16" x14ac:dyDescent="0.3">
      <c r="A97" s="305" t="s">
        <v>29</v>
      </c>
      <c r="B97" s="306"/>
      <c r="C97" s="306"/>
      <c r="D97" s="306"/>
      <c r="E97" s="307"/>
      <c r="F97" s="8">
        <v>0</v>
      </c>
      <c r="G97" s="65">
        <f t="shared" si="19"/>
        <v>0</v>
      </c>
      <c r="P97" s="133" t="str">
        <f t="shared" si="5"/>
        <v/>
      </c>
    </row>
    <row r="98" spans="1:16" ht="24" customHeight="1" x14ac:dyDescent="0.3">
      <c r="A98" s="391" t="s">
        <v>54</v>
      </c>
      <c r="B98" s="392"/>
      <c r="C98" s="392"/>
      <c r="D98" s="392"/>
      <c r="E98" s="393"/>
      <c r="F98" s="66">
        <f>SUM(F87:F97)</f>
        <v>0</v>
      </c>
      <c r="G98" s="66">
        <f>SUM(G87:G97)</f>
        <v>0</v>
      </c>
      <c r="P98" s="133" t="str">
        <f t="shared" si="5"/>
        <v/>
      </c>
    </row>
    <row r="99" spans="1:16" x14ac:dyDescent="0.3">
      <c r="P99" s="133" t="str">
        <f t="shared" si="5"/>
        <v/>
      </c>
    </row>
    <row r="100" spans="1:16" ht="24" hidden="1" customHeight="1" x14ac:dyDescent="0.3">
      <c r="A100" s="73" t="str">
        <f>IF(ch_mise_en_forme="OUI",IF(AND(Total_Equipement&gt;0,Total_fonctionnement+Total_personnel&gt;0),"C","B"),"C")&amp;" - CHARGES CONNEXES"</f>
        <v>C - CHARGES CONNEXES</v>
      </c>
      <c r="B100" s="78"/>
      <c r="C100" s="78"/>
      <c r="D100" s="78"/>
      <c r="E100" s="78"/>
      <c r="P100" s="133" t="str">
        <f t="shared" si="5"/>
        <v/>
      </c>
    </row>
    <row r="101" spans="1:16" ht="15.6" hidden="1" x14ac:dyDescent="0.3">
      <c r="A101" s="383"/>
      <c r="B101" s="383"/>
      <c r="C101" s="383"/>
      <c r="D101" s="79"/>
      <c r="P101" s="133" t="str">
        <f t="shared" si="5"/>
        <v/>
      </c>
    </row>
    <row r="102" spans="1:16" ht="15.6" hidden="1" customHeight="1" x14ac:dyDescent="0.3">
      <c r="A102" s="310" t="s">
        <v>109</v>
      </c>
      <c r="B102" s="310"/>
      <c r="C102" s="308" t="s">
        <v>108</v>
      </c>
      <c r="D102" s="309"/>
      <c r="E102" s="309"/>
      <c r="F102" s="201" t="str">
        <f>IF(C102="Charges Connexes réelles (à justifier)","Une dérogation de l'ADEME est nécessaire pour la prise en compte des charges connexes au réel","")</f>
        <v/>
      </c>
      <c r="P102" s="133" t="str">
        <f t="shared" si="5"/>
        <v/>
      </c>
    </row>
    <row r="103" spans="1:16" ht="15.6" hidden="1" customHeight="1" x14ac:dyDescent="0.3">
      <c r="A103" s="80"/>
      <c r="B103" s="205" t="str">
        <f>IF($C$102="Charges Connexes forfaitaires (maximum 25%)","Veuillez saisir votre taux forfaitaire :","")</f>
        <v>Veuillez saisir votre taux forfaitaire :</v>
      </c>
      <c r="C103" s="206">
        <f>IF(C102="Charges Connexes réelles (à justifier)",0,IFERROR(G108/(F98+F83),0))</f>
        <v>0</v>
      </c>
      <c r="D103" s="311" t="str">
        <f>IF(C103&gt;25%,"Attention, vous avez dépassé le taux maximum autorisé de 25%","")</f>
        <v/>
      </c>
      <c r="E103" s="311"/>
      <c r="F103" s="311"/>
      <c r="G103" s="311"/>
      <c r="P103" s="133" t="str">
        <f t="shared" si="5"/>
        <v/>
      </c>
    </row>
    <row r="104" spans="1:16" ht="15.6" hidden="1" x14ac:dyDescent="0.3">
      <c r="A104" s="80"/>
      <c r="B104" s="81" t="str">
        <f>IF($C$102="Charges Connexes réelles (à justifier)","Veuillez saisir le montant des charges connexes réelles :","")</f>
        <v/>
      </c>
      <c r="C104" s="187"/>
      <c r="D104" s="79"/>
      <c r="E104" s="79"/>
      <c r="P104" s="133" t="str">
        <f t="shared" si="5"/>
        <v/>
      </c>
    </row>
    <row r="105" spans="1:16" ht="8.1" hidden="1" customHeight="1" x14ac:dyDescent="0.3">
      <c r="A105" s="80"/>
      <c r="B105" s="80"/>
      <c r="C105" s="80"/>
      <c r="D105" s="79"/>
      <c r="P105" s="133" t="str">
        <f t="shared" si="5"/>
        <v/>
      </c>
    </row>
    <row r="106" spans="1:16" ht="8.1" hidden="1" customHeight="1" x14ac:dyDescent="0.3">
      <c r="A106" s="82"/>
      <c r="B106" s="82"/>
      <c r="C106" s="82"/>
      <c r="D106" s="82"/>
      <c r="E106" s="82"/>
      <c r="P106" s="133" t="str">
        <f t="shared" si="5"/>
        <v/>
      </c>
    </row>
    <row r="107" spans="1:16" ht="43.2" hidden="1" x14ac:dyDescent="0.3">
      <c r="A107" s="83" t="s">
        <v>22</v>
      </c>
      <c r="B107" s="84"/>
      <c r="C107" s="84"/>
      <c r="D107" s="84"/>
      <c r="E107" s="84"/>
      <c r="F107" s="85" t="s">
        <v>17</v>
      </c>
      <c r="G107" s="29" t="s">
        <v>18</v>
      </c>
      <c r="P107" s="133" t="str">
        <f t="shared" si="5"/>
        <v/>
      </c>
    </row>
    <row r="108" spans="1:16" ht="15" hidden="1" customHeight="1" x14ac:dyDescent="0.3">
      <c r="A108" s="412" t="s">
        <v>110</v>
      </c>
      <c r="B108" s="359"/>
      <c r="C108" s="359"/>
      <c r="D108" s="359"/>
      <c r="E108" s="413"/>
      <c r="F108" s="202">
        <v>0</v>
      </c>
      <c r="G108" s="39">
        <f>IF(C102="Charges Connexes réelles (à justifier)",C104,MIN(IF(F108="",0,F108),25%*(F98+F81+F62)))</f>
        <v>0</v>
      </c>
      <c r="P108" s="133" t="str">
        <f t="shared" si="5"/>
        <v/>
      </c>
    </row>
    <row r="109" spans="1:16" ht="24" hidden="1" customHeight="1" x14ac:dyDescent="0.3">
      <c r="A109" s="414" t="s">
        <v>55</v>
      </c>
      <c r="B109" s="414"/>
      <c r="C109" s="414"/>
      <c r="D109" s="414"/>
      <c r="E109" s="414"/>
      <c r="F109" s="66">
        <f>SUM(F108)</f>
        <v>0</v>
      </c>
      <c r="G109" s="66">
        <f>SUM(G108)</f>
        <v>0</v>
      </c>
      <c r="P109" s="133" t="str">
        <f t="shared" si="5"/>
        <v/>
      </c>
    </row>
    <row r="110" spans="1:16" x14ac:dyDescent="0.3">
      <c r="A110" s="86"/>
      <c r="B110" s="86"/>
      <c r="C110" s="86"/>
      <c r="D110" s="86"/>
      <c r="E110" s="86"/>
      <c r="F110" s="87"/>
      <c r="G110" s="87"/>
      <c r="P110" s="133" t="str">
        <f t="shared" si="5"/>
        <v/>
      </c>
    </row>
    <row r="111" spans="1:16" ht="24" customHeight="1" x14ac:dyDescent="0.3">
      <c r="A111" s="414" t="s">
        <v>159</v>
      </c>
      <c r="B111" s="414"/>
      <c r="C111" s="414"/>
      <c r="D111" s="414"/>
      <c r="E111" s="414"/>
      <c r="F111" s="66">
        <f>F83+F98+F109</f>
        <v>0</v>
      </c>
      <c r="G111" s="66">
        <f>G83+G98+G109</f>
        <v>0</v>
      </c>
      <c r="P111" s="133" t="str">
        <f t="shared" si="5"/>
        <v/>
      </c>
    </row>
    <row r="112" spans="1:16" x14ac:dyDescent="0.3">
      <c r="A112" s="88" t="s">
        <v>27</v>
      </c>
      <c r="B112" s="89"/>
      <c r="C112" s="89"/>
      <c r="D112" s="89"/>
      <c r="E112" s="89"/>
      <c r="P112" s="133" t="str">
        <f t="shared" si="5"/>
        <v/>
      </c>
    </row>
    <row r="113" spans="1:16" x14ac:dyDescent="0.3">
      <c r="A113" s="88" t="s">
        <v>28</v>
      </c>
      <c r="B113" s="88"/>
      <c r="C113" s="88"/>
      <c r="D113" s="88"/>
      <c r="E113" s="88"/>
      <c r="P113" s="133" t="str">
        <f t="shared" si="5"/>
        <v/>
      </c>
    </row>
    <row r="114" spans="1:16" x14ac:dyDescent="0.3">
      <c r="P114" s="133" t="str">
        <f t="shared" si="5"/>
        <v/>
      </c>
    </row>
    <row r="115" spans="1:16" x14ac:dyDescent="0.3">
      <c r="P115" s="133" t="str">
        <f t="shared" si="5"/>
        <v/>
      </c>
    </row>
    <row r="116" spans="1:16" s="3" customFormat="1" ht="26.25" customHeight="1" x14ac:dyDescent="0.3">
      <c r="A116" s="49" t="s">
        <v>155</v>
      </c>
      <c r="B116" s="90"/>
      <c r="C116" s="90"/>
      <c r="D116" s="90"/>
      <c r="E116" s="90"/>
      <c r="F116" s="90"/>
      <c r="G116" s="90"/>
      <c r="H116" s="90"/>
      <c r="I116" s="90"/>
      <c r="J116" s="90"/>
      <c r="K116" s="90"/>
      <c r="L116" s="90"/>
      <c r="P116" s="133" t="str">
        <f>IF($P$19=TRUE,3,"")</f>
        <v/>
      </c>
    </row>
    <row r="117" spans="1:16" x14ac:dyDescent="0.3">
      <c r="P117" s="133" t="str">
        <f t="shared" ref="P117:P198" si="23">IF($P$19=TRUE,3,"")</f>
        <v/>
      </c>
    </row>
    <row r="118" spans="1:16" x14ac:dyDescent="0.3">
      <c r="P118" s="133" t="str">
        <f t="shared" si="23"/>
        <v/>
      </c>
    </row>
    <row r="119" spans="1:16" ht="24" hidden="1" customHeight="1" x14ac:dyDescent="0.3">
      <c r="C119" s="333" t="s">
        <v>31</v>
      </c>
      <c r="D119" s="334"/>
      <c r="E119" s="334"/>
      <c r="F119" s="335"/>
      <c r="G119" s="415" t="s">
        <v>32</v>
      </c>
      <c r="H119" s="338"/>
      <c r="I119" s="338"/>
      <c r="J119" s="338"/>
      <c r="K119" s="338" t="s">
        <v>33</v>
      </c>
      <c r="L119" s="338"/>
      <c r="P119" s="133" t="str">
        <f t="shared" si="23"/>
        <v/>
      </c>
    </row>
    <row r="120" spans="1:16" ht="15.6" hidden="1" x14ac:dyDescent="0.3">
      <c r="A120" s="339" t="s">
        <v>34</v>
      </c>
      <c r="B120" s="340"/>
      <c r="C120" s="341" t="s">
        <v>35</v>
      </c>
      <c r="D120" s="372" t="s">
        <v>46</v>
      </c>
      <c r="E120" s="342" t="s">
        <v>12</v>
      </c>
      <c r="F120" s="343" t="s">
        <v>13</v>
      </c>
      <c r="G120" s="345" t="str">
        <f>C120</f>
        <v>Nombre de jours</v>
      </c>
      <c r="H120" s="373" t="s">
        <v>46</v>
      </c>
      <c r="I120" s="375" t="s">
        <v>12</v>
      </c>
      <c r="J120" s="354" t="s">
        <v>13</v>
      </c>
      <c r="K120" s="352" t="s">
        <v>12</v>
      </c>
      <c r="L120" s="354" t="s">
        <v>13</v>
      </c>
      <c r="P120" s="133" t="str">
        <f t="shared" si="23"/>
        <v/>
      </c>
    </row>
    <row r="121" spans="1:16" ht="26.25" hidden="1" customHeight="1" x14ac:dyDescent="0.3">
      <c r="A121" s="356" t="s">
        <v>36</v>
      </c>
      <c r="B121" s="357"/>
      <c r="C121" s="341"/>
      <c r="D121" s="372"/>
      <c r="E121" s="342"/>
      <c r="F121" s="343"/>
      <c r="G121" s="347"/>
      <c r="H121" s="374"/>
      <c r="I121" s="376"/>
      <c r="J121" s="355"/>
      <c r="K121" s="353"/>
      <c r="L121" s="355"/>
      <c r="P121" s="133" t="str">
        <f t="shared" si="23"/>
        <v/>
      </c>
    </row>
    <row r="122" spans="1:16" hidden="1" x14ac:dyDescent="0.3">
      <c r="A122" s="420" t="s">
        <v>47</v>
      </c>
      <c r="B122" s="24" t="s">
        <v>14</v>
      </c>
      <c r="C122" s="228">
        <v>0</v>
      </c>
      <c r="D122" s="227">
        <v>0</v>
      </c>
      <c r="E122" s="222">
        <f t="shared" ref="E122:E140" si="24">C122*D122</f>
        <v>0</v>
      </c>
      <c r="F122" s="229" t="s">
        <v>15</v>
      </c>
      <c r="G122" s="225">
        <v>0</v>
      </c>
      <c r="H122" s="26">
        <v>0</v>
      </c>
      <c r="I122" s="91">
        <f>G122*H122</f>
        <v>0</v>
      </c>
      <c r="J122" s="92" t="s">
        <v>15</v>
      </c>
      <c r="K122" s="13">
        <f t="shared" ref="K122:L140" si="25">E122+I122</f>
        <v>0</v>
      </c>
      <c r="L122" s="93" t="s">
        <v>15</v>
      </c>
      <c r="P122" s="133" t="str">
        <f t="shared" si="23"/>
        <v/>
      </c>
    </row>
    <row r="123" spans="1:16" hidden="1" x14ac:dyDescent="0.3">
      <c r="A123" s="421"/>
      <c r="B123" s="224" t="s">
        <v>14</v>
      </c>
      <c r="C123" s="228">
        <v>0</v>
      </c>
      <c r="D123" s="227">
        <v>0</v>
      </c>
      <c r="E123" s="222">
        <f t="shared" si="24"/>
        <v>0</v>
      </c>
      <c r="F123" s="229" t="s">
        <v>15</v>
      </c>
      <c r="G123" s="226">
        <v>0</v>
      </c>
      <c r="H123" s="21">
        <v>0</v>
      </c>
      <c r="I123" s="95">
        <f t="shared" ref="I123:I140" si="26">G123*H123</f>
        <v>0</v>
      </c>
      <c r="J123" s="94" t="s">
        <v>15</v>
      </c>
      <c r="K123" s="15">
        <f t="shared" si="25"/>
        <v>0</v>
      </c>
      <c r="L123" s="96" t="s">
        <v>15</v>
      </c>
      <c r="P123" s="133" t="str">
        <f t="shared" si="23"/>
        <v/>
      </c>
    </row>
    <row r="124" spans="1:16" hidden="1" x14ac:dyDescent="0.3">
      <c r="A124" s="421"/>
      <c r="B124" s="224" t="s">
        <v>14</v>
      </c>
      <c r="C124" s="228">
        <v>0</v>
      </c>
      <c r="D124" s="227">
        <v>0</v>
      </c>
      <c r="E124" s="222">
        <f t="shared" si="24"/>
        <v>0</v>
      </c>
      <c r="F124" s="229" t="s">
        <v>15</v>
      </c>
      <c r="G124" s="226">
        <v>0</v>
      </c>
      <c r="H124" s="21">
        <v>0</v>
      </c>
      <c r="I124" s="95">
        <f t="shared" si="26"/>
        <v>0</v>
      </c>
      <c r="J124" s="94" t="s">
        <v>15</v>
      </c>
      <c r="K124" s="15">
        <f t="shared" si="25"/>
        <v>0</v>
      </c>
      <c r="L124" s="96" t="s">
        <v>15</v>
      </c>
      <c r="P124" s="133" t="str">
        <f t="shared" si="23"/>
        <v/>
      </c>
    </row>
    <row r="125" spans="1:16" hidden="1" x14ac:dyDescent="0.3">
      <c r="A125" s="421"/>
      <c r="B125" s="224" t="s">
        <v>14</v>
      </c>
      <c r="C125" s="228">
        <v>0</v>
      </c>
      <c r="D125" s="227">
        <v>0</v>
      </c>
      <c r="E125" s="222">
        <f>C125*D125</f>
        <v>0</v>
      </c>
      <c r="F125" s="229" t="s">
        <v>15</v>
      </c>
      <c r="G125" s="226">
        <v>0</v>
      </c>
      <c r="H125" s="21">
        <v>0</v>
      </c>
      <c r="I125" s="95">
        <f t="shared" si="26"/>
        <v>0</v>
      </c>
      <c r="J125" s="94" t="s">
        <v>15</v>
      </c>
      <c r="K125" s="15">
        <f t="shared" si="25"/>
        <v>0</v>
      </c>
      <c r="L125" s="96" t="s">
        <v>15</v>
      </c>
      <c r="P125" s="133" t="str">
        <f t="shared" si="23"/>
        <v/>
      </c>
    </row>
    <row r="126" spans="1:16" hidden="1" x14ac:dyDescent="0.3">
      <c r="A126" s="421"/>
      <c r="B126" s="224" t="s">
        <v>14</v>
      </c>
      <c r="C126" s="228">
        <v>0</v>
      </c>
      <c r="D126" s="227">
        <v>0</v>
      </c>
      <c r="E126" s="222">
        <f t="shared" ref="E126:E127" si="27">C126*D126</f>
        <v>0</v>
      </c>
      <c r="F126" s="229" t="s">
        <v>15</v>
      </c>
      <c r="G126" s="226">
        <v>0</v>
      </c>
      <c r="H126" s="21">
        <v>0</v>
      </c>
      <c r="I126" s="95">
        <f t="shared" ref="I126:I128" si="28">G126*H126</f>
        <v>0</v>
      </c>
      <c r="J126" s="94" t="s">
        <v>15</v>
      </c>
      <c r="K126" s="15">
        <f t="shared" ref="K126:K128" si="29">E126+I126</f>
        <v>0</v>
      </c>
      <c r="L126" s="96" t="s">
        <v>15</v>
      </c>
      <c r="P126" s="133" t="str">
        <f t="shared" si="23"/>
        <v/>
      </c>
    </row>
    <row r="127" spans="1:16" hidden="1" x14ac:dyDescent="0.3">
      <c r="A127" s="421"/>
      <c r="B127" s="224" t="s">
        <v>14</v>
      </c>
      <c r="C127" s="228">
        <v>0</v>
      </c>
      <c r="D127" s="227">
        <v>0</v>
      </c>
      <c r="E127" s="222">
        <f t="shared" si="27"/>
        <v>0</v>
      </c>
      <c r="F127" s="229" t="s">
        <v>15</v>
      </c>
      <c r="G127" s="226">
        <v>0</v>
      </c>
      <c r="H127" s="21">
        <v>0</v>
      </c>
      <c r="I127" s="95">
        <f t="shared" si="28"/>
        <v>0</v>
      </c>
      <c r="J127" s="94" t="s">
        <v>15</v>
      </c>
      <c r="K127" s="15">
        <f t="shared" si="29"/>
        <v>0</v>
      </c>
      <c r="L127" s="96" t="s">
        <v>15</v>
      </c>
      <c r="P127" s="133" t="str">
        <f t="shared" si="23"/>
        <v/>
      </c>
    </row>
    <row r="128" spans="1:16" hidden="1" x14ac:dyDescent="0.3">
      <c r="A128" s="421"/>
      <c r="B128" s="224" t="s">
        <v>14</v>
      </c>
      <c r="C128" s="228">
        <v>0</v>
      </c>
      <c r="D128" s="227">
        <v>0</v>
      </c>
      <c r="E128" s="222">
        <f>C128*D128</f>
        <v>0</v>
      </c>
      <c r="F128" s="229" t="s">
        <v>15</v>
      </c>
      <c r="G128" s="226">
        <v>0</v>
      </c>
      <c r="H128" s="21">
        <v>0</v>
      </c>
      <c r="I128" s="95">
        <f t="shared" si="28"/>
        <v>0</v>
      </c>
      <c r="J128" s="94" t="s">
        <v>15</v>
      </c>
      <c r="K128" s="15">
        <f t="shared" si="29"/>
        <v>0</v>
      </c>
      <c r="L128" s="96" t="s">
        <v>15</v>
      </c>
      <c r="P128" s="133" t="str">
        <f t="shared" si="23"/>
        <v/>
      </c>
    </row>
    <row r="129" spans="1:16" hidden="1" x14ac:dyDescent="0.3">
      <c r="A129" s="421"/>
      <c r="B129" s="25" t="s">
        <v>14</v>
      </c>
      <c r="C129" s="230">
        <v>0</v>
      </c>
      <c r="D129" s="231">
        <v>0</v>
      </c>
      <c r="E129" s="232">
        <f t="shared" si="24"/>
        <v>0</v>
      </c>
      <c r="F129" s="233" t="s">
        <v>15</v>
      </c>
      <c r="G129" s="226">
        <v>0</v>
      </c>
      <c r="H129" s="21">
        <v>0</v>
      </c>
      <c r="I129" s="98">
        <f t="shared" si="26"/>
        <v>0</v>
      </c>
      <c r="J129" s="97" t="s">
        <v>15</v>
      </c>
      <c r="K129" s="99">
        <f t="shared" si="25"/>
        <v>0</v>
      </c>
      <c r="L129" s="100" t="s">
        <v>15</v>
      </c>
      <c r="P129" s="133" t="str">
        <f t="shared" si="23"/>
        <v/>
      </c>
    </row>
    <row r="130" spans="1:16" hidden="1" x14ac:dyDescent="0.3">
      <c r="A130" s="422"/>
      <c r="B130" s="423" t="s">
        <v>51</v>
      </c>
      <c r="C130" s="424"/>
      <c r="D130" s="234"/>
      <c r="E130" s="235">
        <f>SUM(E122:E129)</f>
        <v>0</v>
      </c>
      <c r="F130" s="236" t="s">
        <v>15</v>
      </c>
      <c r="G130" s="103">
        <f>SUM(G122:G129)</f>
        <v>0</v>
      </c>
      <c r="H130" s="104"/>
      <c r="I130" s="101">
        <f>SUM(I122:I129)</f>
        <v>0</v>
      </c>
      <c r="J130" s="102" t="s">
        <v>15</v>
      </c>
      <c r="K130" s="104">
        <f>SUM(K122:K129)</f>
        <v>0</v>
      </c>
      <c r="L130" s="105" t="s">
        <v>15</v>
      </c>
      <c r="P130" s="133" t="str">
        <f t="shared" si="23"/>
        <v/>
      </c>
    </row>
    <row r="131" spans="1:16" hidden="1" x14ac:dyDescent="0.3">
      <c r="A131" s="425" t="s">
        <v>48</v>
      </c>
      <c r="B131" s="24" t="s">
        <v>14</v>
      </c>
      <c r="C131" s="240">
        <v>0</v>
      </c>
      <c r="D131" s="241">
        <v>0</v>
      </c>
      <c r="E131" s="242">
        <f t="shared" si="24"/>
        <v>0</v>
      </c>
      <c r="F131" s="243">
        <f t="shared" ref="F131:F140" si="30">E131</f>
        <v>0</v>
      </c>
      <c r="G131" s="225">
        <v>0</v>
      </c>
      <c r="H131" s="26">
        <v>0</v>
      </c>
      <c r="I131" s="106">
        <f t="shared" si="26"/>
        <v>0</v>
      </c>
      <c r="J131" s="107">
        <f t="shared" ref="J131:J140" si="31">I131</f>
        <v>0</v>
      </c>
      <c r="K131" s="108">
        <f t="shared" si="25"/>
        <v>0</v>
      </c>
      <c r="L131" s="109">
        <f>F131+J131</f>
        <v>0</v>
      </c>
      <c r="P131" s="133" t="str">
        <f t="shared" si="23"/>
        <v/>
      </c>
    </row>
    <row r="132" spans="1:16" hidden="1" x14ac:dyDescent="0.3">
      <c r="A132" s="426"/>
      <c r="B132" s="224" t="s">
        <v>14</v>
      </c>
      <c r="C132" s="228">
        <v>0</v>
      </c>
      <c r="D132" s="227">
        <v>0</v>
      </c>
      <c r="E132" s="222">
        <f t="shared" si="24"/>
        <v>0</v>
      </c>
      <c r="F132" s="223">
        <f t="shared" si="30"/>
        <v>0</v>
      </c>
      <c r="G132" s="225">
        <v>0</v>
      </c>
      <c r="H132" s="21">
        <v>0</v>
      </c>
      <c r="I132" s="95">
        <f t="shared" si="26"/>
        <v>0</v>
      </c>
      <c r="J132" s="110">
        <f t="shared" si="31"/>
        <v>0</v>
      </c>
      <c r="K132" s="15">
        <f t="shared" si="25"/>
        <v>0</v>
      </c>
      <c r="L132" s="16">
        <f t="shared" si="25"/>
        <v>0</v>
      </c>
      <c r="P132" s="133" t="str">
        <f t="shared" si="23"/>
        <v/>
      </c>
    </row>
    <row r="133" spans="1:16" hidden="1" x14ac:dyDescent="0.3">
      <c r="A133" s="426"/>
      <c r="B133" s="224" t="s">
        <v>14</v>
      </c>
      <c r="C133" s="228">
        <v>0</v>
      </c>
      <c r="D133" s="227">
        <v>0</v>
      </c>
      <c r="E133" s="222">
        <f t="shared" si="24"/>
        <v>0</v>
      </c>
      <c r="F133" s="223">
        <f t="shared" si="30"/>
        <v>0</v>
      </c>
      <c r="G133" s="225">
        <v>0</v>
      </c>
      <c r="H133" s="21">
        <v>0</v>
      </c>
      <c r="I133" s="95">
        <f t="shared" si="26"/>
        <v>0</v>
      </c>
      <c r="J133" s="110">
        <f t="shared" si="31"/>
        <v>0</v>
      </c>
      <c r="K133" s="15">
        <f t="shared" si="25"/>
        <v>0</v>
      </c>
      <c r="L133" s="16">
        <f t="shared" si="25"/>
        <v>0</v>
      </c>
      <c r="P133" s="133" t="str">
        <f t="shared" si="23"/>
        <v/>
      </c>
    </row>
    <row r="134" spans="1:16" hidden="1" x14ac:dyDescent="0.3">
      <c r="A134" s="426"/>
      <c r="B134" s="224" t="s">
        <v>14</v>
      </c>
      <c r="C134" s="228">
        <v>0</v>
      </c>
      <c r="D134" s="227">
        <v>0</v>
      </c>
      <c r="E134" s="222">
        <f t="shared" si="24"/>
        <v>0</v>
      </c>
      <c r="F134" s="223">
        <f t="shared" si="30"/>
        <v>0</v>
      </c>
      <c r="G134" s="225">
        <v>0</v>
      </c>
      <c r="H134" s="21">
        <v>0</v>
      </c>
      <c r="I134" s="95">
        <f t="shared" si="26"/>
        <v>0</v>
      </c>
      <c r="J134" s="110">
        <f t="shared" si="31"/>
        <v>0</v>
      </c>
      <c r="K134" s="15">
        <f t="shared" si="25"/>
        <v>0</v>
      </c>
      <c r="L134" s="16">
        <f t="shared" si="25"/>
        <v>0</v>
      </c>
      <c r="P134" s="133" t="str">
        <f t="shared" si="23"/>
        <v/>
      </c>
    </row>
    <row r="135" spans="1:16" hidden="1" x14ac:dyDescent="0.3">
      <c r="A135" s="426"/>
      <c r="B135" s="224" t="s">
        <v>14</v>
      </c>
      <c r="C135" s="228">
        <v>0</v>
      </c>
      <c r="D135" s="227">
        <v>0</v>
      </c>
      <c r="E135" s="222">
        <f t="shared" ref="E135:E136" si="32">C135*D135</f>
        <v>0</v>
      </c>
      <c r="F135" s="223">
        <f t="shared" ref="F135:F136" si="33">E135</f>
        <v>0</v>
      </c>
      <c r="G135" s="225">
        <v>0</v>
      </c>
      <c r="H135" s="21">
        <v>0</v>
      </c>
      <c r="I135" s="95">
        <f t="shared" ref="I135:I136" si="34">G135*H135</f>
        <v>0</v>
      </c>
      <c r="J135" s="110">
        <f t="shared" ref="J135:J136" si="35">I135</f>
        <v>0</v>
      </c>
      <c r="K135" s="15">
        <f t="shared" ref="K135:K136" si="36">E135+I135</f>
        <v>0</v>
      </c>
      <c r="L135" s="16">
        <f t="shared" ref="L135:L136" si="37">F135+J135</f>
        <v>0</v>
      </c>
      <c r="P135" s="133" t="str">
        <f t="shared" si="23"/>
        <v/>
      </c>
    </row>
    <row r="136" spans="1:16" hidden="1" x14ac:dyDescent="0.3">
      <c r="A136" s="426"/>
      <c r="B136" s="224" t="s">
        <v>14</v>
      </c>
      <c r="C136" s="228">
        <v>0</v>
      </c>
      <c r="D136" s="227">
        <v>0</v>
      </c>
      <c r="E136" s="222">
        <f t="shared" si="32"/>
        <v>0</v>
      </c>
      <c r="F136" s="223">
        <f t="shared" si="33"/>
        <v>0</v>
      </c>
      <c r="G136" s="225">
        <v>0</v>
      </c>
      <c r="H136" s="21">
        <v>0</v>
      </c>
      <c r="I136" s="95">
        <f t="shared" si="34"/>
        <v>0</v>
      </c>
      <c r="J136" s="110">
        <f t="shared" si="35"/>
        <v>0</v>
      </c>
      <c r="K136" s="15">
        <f t="shared" si="36"/>
        <v>0</v>
      </c>
      <c r="L136" s="16">
        <f t="shared" si="37"/>
        <v>0</v>
      </c>
      <c r="P136" s="133" t="str">
        <f t="shared" si="23"/>
        <v/>
      </c>
    </row>
    <row r="137" spans="1:16" hidden="1" x14ac:dyDescent="0.3">
      <c r="A137" s="426"/>
      <c r="B137" s="224" t="s">
        <v>14</v>
      </c>
      <c r="C137" s="228">
        <v>0</v>
      </c>
      <c r="D137" s="227">
        <v>0</v>
      </c>
      <c r="E137" s="222">
        <f t="shared" ref="E137:E138" si="38">C137*D137</f>
        <v>0</v>
      </c>
      <c r="F137" s="223">
        <f t="shared" ref="F137:F138" si="39">E137</f>
        <v>0</v>
      </c>
      <c r="G137" s="225">
        <v>0</v>
      </c>
      <c r="H137" s="21">
        <v>0</v>
      </c>
      <c r="I137" s="95">
        <f t="shared" ref="I137:I138" si="40">G137*H137</f>
        <v>0</v>
      </c>
      <c r="J137" s="110">
        <f t="shared" ref="J137:J138" si="41">I137</f>
        <v>0</v>
      </c>
      <c r="K137" s="15">
        <f t="shared" ref="K137:K138" si="42">E137+I137</f>
        <v>0</v>
      </c>
      <c r="L137" s="16">
        <f t="shared" ref="L137:L138" si="43">F137+J137</f>
        <v>0</v>
      </c>
      <c r="P137" s="133" t="str">
        <f t="shared" si="23"/>
        <v/>
      </c>
    </row>
    <row r="138" spans="1:16" hidden="1" x14ac:dyDescent="0.3">
      <c r="A138" s="426"/>
      <c r="B138" s="224" t="s">
        <v>14</v>
      </c>
      <c r="C138" s="228">
        <v>0</v>
      </c>
      <c r="D138" s="227">
        <v>0</v>
      </c>
      <c r="E138" s="222">
        <f t="shared" si="38"/>
        <v>0</v>
      </c>
      <c r="F138" s="223">
        <f t="shared" si="39"/>
        <v>0</v>
      </c>
      <c r="G138" s="225">
        <v>0</v>
      </c>
      <c r="H138" s="21">
        <v>0</v>
      </c>
      <c r="I138" s="95">
        <f t="shared" si="40"/>
        <v>0</v>
      </c>
      <c r="J138" s="110">
        <f t="shared" si="41"/>
        <v>0</v>
      </c>
      <c r="K138" s="15">
        <f t="shared" si="42"/>
        <v>0</v>
      </c>
      <c r="L138" s="16">
        <f t="shared" si="43"/>
        <v>0</v>
      </c>
      <c r="P138" s="133" t="str">
        <f t="shared" si="23"/>
        <v/>
      </c>
    </row>
    <row r="139" spans="1:16" hidden="1" x14ac:dyDescent="0.3">
      <c r="A139" s="426"/>
      <c r="B139" s="224" t="s">
        <v>14</v>
      </c>
      <c r="C139" s="228">
        <v>0</v>
      </c>
      <c r="D139" s="227">
        <v>0</v>
      </c>
      <c r="E139" s="222">
        <f t="shared" ref="E139" si="44">C139*D139</f>
        <v>0</v>
      </c>
      <c r="F139" s="223">
        <f t="shared" ref="F139" si="45">E139</f>
        <v>0</v>
      </c>
      <c r="G139" s="225">
        <v>0</v>
      </c>
      <c r="H139" s="21">
        <v>0</v>
      </c>
      <c r="I139" s="95">
        <f t="shared" ref="I139" si="46">G139*H139</f>
        <v>0</v>
      </c>
      <c r="J139" s="110">
        <f t="shared" ref="J139" si="47">I139</f>
        <v>0</v>
      </c>
      <c r="K139" s="15">
        <f t="shared" ref="K139" si="48">E139+I139</f>
        <v>0</v>
      </c>
      <c r="L139" s="16">
        <f t="shared" ref="L139" si="49">F139+J139</f>
        <v>0</v>
      </c>
      <c r="P139" s="133" t="str">
        <f t="shared" si="23"/>
        <v/>
      </c>
    </row>
    <row r="140" spans="1:16" hidden="1" x14ac:dyDescent="0.3">
      <c r="A140" s="426"/>
      <c r="B140" s="25" t="s">
        <v>14</v>
      </c>
      <c r="C140" s="230">
        <v>0</v>
      </c>
      <c r="D140" s="231">
        <v>0</v>
      </c>
      <c r="E140" s="232">
        <f t="shared" si="24"/>
        <v>0</v>
      </c>
      <c r="F140" s="244">
        <f t="shared" si="30"/>
        <v>0</v>
      </c>
      <c r="G140" s="225">
        <v>0</v>
      </c>
      <c r="H140" s="21">
        <v>0</v>
      </c>
      <c r="I140" s="111">
        <f t="shared" si="26"/>
        <v>0</v>
      </c>
      <c r="J140" s="112">
        <f t="shared" si="31"/>
        <v>0</v>
      </c>
      <c r="K140" s="17">
        <f t="shared" si="25"/>
        <v>0</v>
      </c>
      <c r="L140" s="18">
        <f t="shared" si="25"/>
        <v>0</v>
      </c>
      <c r="P140" s="133" t="str">
        <f t="shared" si="23"/>
        <v/>
      </c>
    </row>
    <row r="141" spans="1:16" hidden="1" x14ac:dyDescent="0.3">
      <c r="A141" s="427"/>
      <c r="B141" s="423" t="s">
        <v>51</v>
      </c>
      <c r="C141" s="428"/>
      <c r="D141" s="237"/>
      <c r="E141" s="238">
        <f>SUM(E131:E140)</f>
        <v>0</v>
      </c>
      <c r="F141" s="239">
        <f>SUM(F122:F140)</f>
        <v>0</v>
      </c>
      <c r="G141" s="115">
        <f>SUM(G122:G140)</f>
        <v>0</v>
      </c>
      <c r="H141" s="113"/>
      <c r="I141" s="116">
        <f>SUM(I131:I140)</f>
        <v>0</v>
      </c>
      <c r="J141" s="117">
        <f>SUM(J122:J140)</f>
        <v>0</v>
      </c>
      <c r="K141" s="118">
        <f>SUM(K131:K140)</f>
        <v>0</v>
      </c>
      <c r="L141" s="114">
        <f>SUM(L131:L140)</f>
        <v>0</v>
      </c>
      <c r="P141" s="133" t="str">
        <f t="shared" si="23"/>
        <v/>
      </c>
    </row>
    <row r="142" spans="1:16" ht="20.100000000000001" hidden="1" customHeight="1" x14ac:dyDescent="0.3">
      <c r="A142" s="391" t="s">
        <v>16</v>
      </c>
      <c r="B142" s="392"/>
      <c r="C142" s="392"/>
      <c r="D142" s="393"/>
      <c r="E142" s="66">
        <f>E130+E141</f>
        <v>0</v>
      </c>
      <c r="F142" s="66">
        <f>F141</f>
        <v>0</v>
      </c>
      <c r="G142" s="119">
        <f t="shared" ref="G142" si="50">G130+G141</f>
        <v>0</v>
      </c>
      <c r="H142" s="66">
        <f>H130+H141</f>
        <v>0</v>
      </c>
      <c r="I142" s="66">
        <f>I130+I141</f>
        <v>0</v>
      </c>
      <c r="J142" s="66">
        <f>J141</f>
        <v>0</v>
      </c>
      <c r="K142" s="66">
        <f>K130+K141</f>
        <v>0</v>
      </c>
      <c r="L142" s="66">
        <f>L141</f>
        <v>0</v>
      </c>
      <c r="P142" s="133" t="str">
        <f t="shared" si="23"/>
        <v/>
      </c>
    </row>
    <row r="143" spans="1:16" hidden="1" x14ac:dyDescent="0.3">
      <c r="A143" s="120" t="s">
        <v>37</v>
      </c>
      <c r="B143" s="120"/>
      <c r="P143" s="133" t="str">
        <f t="shared" si="23"/>
        <v/>
      </c>
    </row>
    <row r="144" spans="1:16" x14ac:dyDescent="0.3">
      <c r="A144" s="120"/>
      <c r="B144" s="120"/>
      <c r="P144" s="133" t="str">
        <f t="shared" si="23"/>
        <v/>
      </c>
    </row>
    <row r="145" spans="1:16" ht="24.75" customHeight="1" x14ac:dyDescent="0.3">
      <c r="C145" s="333" t="s">
        <v>31</v>
      </c>
      <c r="D145" s="334"/>
      <c r="E145" s="334"/>
      <c r="F145" s="335"/>
      <c r="G145" s="336" t="s">
        <v>32</v>
      </c>
      <c r="H145" s="337"/>
      <c r="I145" s="337"/>
      <c r="J145" s="337"/>
      <c r="K145" s="338" t="s">
        <v>33</v>
      </c>
      <c r="L145" s="338"/>
      <c r="P145" s="133" t="str">
        <f t="shared" si="23"/>
        <v/>
      </c>
    </row>
    <row r="146" spans="1:16" ht="15.6" x14ac:dyDescent="0.3">
      <c r="A146" s="339" t="s">
        <v>34</v>
      </c>
      <c r="B146" s="340"/>
      <c r="C146" s="341" t="s">
        <v>17</v>
      </c>
      <c r="D146" s="342"/>
      <c r="E146" s="342" t="s">
        <v>18</v>
      </c>
      <c r="F146" s="343"/>
      <c r="G146" s="344" t="s">
        <v>17</v>
      </c>
      <c r="H146" s="345"/>
      <c r="I146" s="348" t="s">
        <v>18</v>
      </c>
      <c r="J146" s="349"/>
      <c r="K146" s="352" t="s">
        <v>17</v>
      </c>
      <c r="L146" s="354" t="s">
        <v>18</v>
      </c>
      <c r="P146" s="133" t="str">
        <f t="shared" si="23"/>
        <v/>
      </c>
    </row>
    <row r="147" spans="1:16" ht="26.25" customHeight="1" x14ac:dyDescent="0.3">
      <c r="A147" s="356" t="s">
        <v>38</v>
      </c>
      <c r="B147" s="357"/>
      <c r="C147" s="341"/>
      <c r="D147" s="342"/>
      <c r="E147" s="342"/>
      <c r="F147" s="343"/>
      <c r="G147" s="346"/>
      <c r="H147" s="347"/>
      <c r="I147" s="350"/>
      <c r="J147" s="351"/>
      <c r="K147" s="353"/>
      <c r="L147" s="355"/>
      <c r="P147" s="133" t="str">
        <f t="shared" si="23"/>
        <v/>
      </c>
    </row>
    <row r="148" spans="1:16" x14ac:dyDescent="0.3">
      <c r="A148" s="368" t="s">
        <v>148</v>
      </c>
      <c r="B148" s="369"/>
      <c r="C148" s="286">
        <v>0</v>
      </c>
      <c r="D148" s="287"/>
      <c r="E148" s="288">
        <f>C148</f>
        <v>0</v>
      </c>
      <c r="F148" s="289"/>
      <c r="G148" s="416">
        <v>0</v>
      </c>
      <c r="H148" s="417"/>
      <c r="I148" s="418">
        <f>G148</f>
        <v>0</v>
      </c>
      <c r="J148" s="419"/>
      <c r="K148" s="13">
        <f>+C148+G148</f>
        <v>0</v>
      </c>
      <c r="L148" s="14">
        <f>+E148+I148</f>
        <v>0</v>
      </c>
      <c r="P148" s="133" t="str">
        <f t="shared" si="23"/>
        <v/>
      </c>
    </row>
    <row r="149" spans="1:16" x14ac:dyDescent="0.3">
      <c r="A149" s="292" t="s">
        <v>149</v>
      </c>
      <c r="B149" s="293"/>
      <c r="C149" s="286">
        <v>0</v>
      </c>
      <c r="D149" s="287"/>
      <c r="E149" s="288">
        <f>C149</f>
        <v>0</v>
      </c>
      <c r="F149" s="289"/>
      <c r="G149" s="280">
        <v>0</v>
      </c>
      <c r="H149" s="281"/>
      <c r="I149" s="282">
        <f t="shared" ref="I149:I160" si="51">G149</f>
        <v>0</v>
      </c>
      <c r="J149" s="283"/>
      <c r="K149" s="15">
        <f t="shared" ref="K149:K160" si="52">+C149+G149</f>
        <v>0</v>
      </c>
      <c r="L149" s="16">
        <f t="shared" ref="L149:L160" si="53">+E149+I149</f>
        <v>0</v>
      </c>
      <c r="P149" s="133" t="str">
        <f t="shared" si="23"/>
        <v/>
      </c>
    </row>
    <row r="150" spans="1:16" x14ac:dyDescent="0.3">
      <c r="A150" s="292" t="s">
        <v>150</v>
      </c>
      <c r="B150" s="293"/>
      <c r="C150" s="286">
        <v>0</v>
      </c>
      <c r="D150" s="287"/>
      <c r="E150" s="288">
        <f t="shared" ref="E150:E160" si="54">C150</f>
        <v>0</v>
      </c>
      <c r="F150" s="289"/>
      <c r="G150" s="280">
        <v>0</v>
      </c>
      <c r="H150" s="281"/>
      <c r="I150" s="282">
        <f t="shared" si="51"/>
        <v>0</v>
      </c>
      <c r="J150" s="283"/>
      <c r="K150" s="15">
        <f t="shared" si="52"/>
        <v>0</v>
      </c>
      <c r="L150" s="16">
        <f t="shared" si="53"/>
        <v>0</v>
      </c>
      <c r="P150" s="133" t="str">
        <f t="shared" si="23"/>
        <v/>
      </c>
    </row>
    <row r="151" spans="1:16" ht="15" customHeight="1" x14ac:dyDescent="0.3">
      <c r="A151" s="292" t="s">
        <v>151</v>
      </c>
      <c r="B151" s="293"/>
      <c r="C151" s="286">
        <v>0</v>
      </c>
      <c r="D151" s="287"/>
      <c r="E151" s="288">
        <f t="shared" si="54"/>
        <v>0</v>
      </c>
      <c r="F151" s="289"/>
      <c r="G151" s="280">
        <v>0</v>
      </c>
      <c r="H151" s="281"/>
      <c r="I151" s="282">
        <f t="shared" si="51"/>
        <v>0</v>
      </c>
      <c r="J151" s="283"/>
      <c r="K151" s="15">
        <f t="shared" si="52"/>
        <v>0</v>
      </c>
      <c r="L151" s="16">
        <f t="shared" si="53"/>
        <v>0</v>
      </c>
      <c r="P151" s="133" t="str">
        <f t="shared" si="23"/>
        <v/>
      </c>
    </row>
    <row r="152" spans="1:16" ht="14.4" customHeight="1" x14ac:dyDescent="0.3">
      <c r="A152" s="292" t="s">
        <v>164</v>
      </c>
      <c r="B152" s="293"/>
      <c r="C152" s="286">
        <v>0</v>
      </c>
      <c r="D152" s="287"/>
      <c r="E152" s="288">
        <f t="shared" si="54"/>
        <v>0</v>
      </c>
      <c r="F152" s="289"/>
      <c r="G152" s="280">
        <v>0</v>
      </c>
      <c r="H152" s="281"/>
      <c r="I152" s="282">
        <f t="shared" si="51"/>
        <v>0</v>
      </c>
      <c r="J152" s="283"/>
      <c r="K152" s="15">
        <f t="shared" ref="K152:K159" si="55">+C152+G152</f>
        <v>0</v>
      </c>
      <c r="L152" s="16">
        <f t="shared" ref="L152:L159" si="56">+E152+I152</f>
        <v>0</v>
      </c>
      <c r="P152" s="133" t="str">
        <f t="shared" si="23"/>
        <v/>
      </c>
    </row>
    <row r="153" spans="1:16" ht="14.4" customHeight="1" x14ac:dyDescent="0.3">
      <c r="A153" s="292" t="s">
        <v>19</v>
      </c>
      <c r="B153" s="293"/>
      <c r="C153" s="286">
        <v>0</v>
      </c>
      <c r="D153" s="287"/>
      <c r="E153" s="288">
        <f t="shared" si="54"/>
        <v>0</v>
      </c>
      <c r="F153" s="289"/>
      <c r="G153" s="280">
        <v>0</v>
      </c>
      <c r="H153" s="281"/>
      <c r="I153" s="282">
        <f t="shared" si="51"/>
        <v>0</v>
      </c>
      <c r="J153" s="283"/>
      <c r="K153" s="15">
        <f t="shared" si="55"/>
        <v>0</v>
      </c>
      <c r="L153" s="16">
        <f t="shared" si="56"/>
        <v>0</v>
      </c>
      <c r="P153" s="133" t="str">
        <f t="shared" si="23"/>
        <v/>
      </c>
    </row>
    <row r="154" spans="1:16" ht="14.4" customHeight="1" x14ac:dyDescent="0.3">
      <c r="A154" s="292" t="s">
        <v>20</v>
      </c>
      <c r="B154" s="294"/>
      <c r="C154" s="286">
        <v>0</v>
      </c>
      <c r="D154" s="287"/>
      <c r="E154" s="288">
        <f t="shared" si="54"/>
        <v>0</v>
      </c>
      <c r="F154" s="289"/>
      <c r="G154" s="280">
        <v>0</v>
      </c>
      <c r="H154" s="281"/>
      <c r="I154" s="282">
        <f t="shared" si="51"/>
        <v>0</v>
      </c>
      <c r="J154" s="283"/>
      <c r="K154" s="15">
        <f t="shared" si="55"/>
        <v>0</v>
      </c>
      <c r="L154" s="16">
        <f t="shared" si="56"/>
        <v>0</v>
      </c>
      <c r="P154" s="133" t="str">
        <f t="shared" si="23"/>
        <v/>
      </c>
    </row>
    <row r="155" spans="1:16" ht="12.6" customHeight="1" x14ac:dyDescent="0.3">
      <c r="A155" s="292" t="s">
        <v>152</v>
      </c>
      <c r="B155" s="294"/>
      <c r="C155" s="286">
        <v>0</v>
      </c>
      <c r="D155" s="287"/>
      <c r="E155" s="288">
        <f t="shared" ref="E155:E156" si="57">C155</f>
        <v>0</v>
      </c>
      <c r="F155" s="289"/>
      <c r="G155" s="280">
        <v>0</v>
      </c>
      <c r="H155" s="281"/>
      <c r="I155" s="282">
        <f t="shared" ref="I155:I156" si="58">G155</f>
        <v>0</v>
      </c>
      <c r="J155" s="283"/>
      <c r="K155" s="15">
        <f t="shared" si="55"/>
        <v>0</v>
      </c>
      <c r="L155" s="16">
        <f t="shared" si="56"/>
        <v>0</v>
      </c>
      <c r="P155" s="133" t="str">
        <f t="shared" si="23"/>
        <v/>
      </c>
    </row>
    <row r="156" spans="1:16" ht="30.6" customHeight="1" x14ac:dyDescent="0.3">
      <c r="A156" s="292" t="s">
        <v>145</v>
      </c>
      <c r="B156" s="294"/>
      <c r="C156" s="286">
        <v>0</v>
      </c>
      <c r="D156" s="287"/>
      <c r="E156" s="288">
        <f t="shared" si="57"/>
        <v>0</v>
      </c>
      <c r="F156" s="289"/>
      <c r="G156" s="280">
        <v>0</v>
      </c>
      <c r="H156" s="281"/>
      <c r="I156" s="282">
        <f t="shared" si="58"/>
        <v>0</v>
      </c>
      <c r="J156" s="283"/>
      <c r="K156" s="15">
        <f t="shared" si="55"/>
        <v>0</v>
      </c>
      <c r="L156" s="16">
        <f t="shared" si="56"/>
        <v>0</v>
      </c>
      <c r="P156" s="133" t="str">
        <f t="shared" si="23"/>
        <v/>
      </c>
    </row>
    <row r="157" spans="1:16" ht="14.4" customHeight="1" x14ac:dyDescent="0.3">
      <c r="A157" s="290" t="s">
        <v>140</v>
      </c>
      <c r="B157" s="295"/>
      <c r="C157" s="286">
        <v>0</v>
      </c>
      <c r="D157" s="287"/>
      <c r="E157" s="288">
        <f t="shared" ref="E157:E158" si="59">C157</f>
        <v>0</v>
      </c>
      <c r="F157" s="289"/>
      <c r="G157" s="280">
        <v>0</v>
      </c>
      <c r="H157" s="281"/>
      <c r="I157" s="282">
        <f t="shared" ref="I157:I158" si="60">G157</f>
        <v>0</v>
      </c>
      <c r="J157" s="283"/>
      <c r="K157" s="15">
        <f t="shared" si="55"/>
        <v>0</v>
      </c>
      <c r="L157" s="16">
        <f t="shared" si="56"/>
        <v>0</v>
      </c>
      <c r="P157" s="133" t="str">
        <f t="shared" si="23"/>
        <v/>
      </c>
    </row>
    <row r="158" spans="1:16" x14ac:dyDescent="0.3">
      <c r="A158" s="290" t="s">
        <v>140</v>
      </c>
      <c r="B158" s="291"/>
      <c r="C158" s="286">
        <v>0</v>
      </c>
      <c r="D158" s="287"/>
      <c r="E158" s="288">
        <f t="shared" si="59"/>
        <v>0</v>
      </c>
      <c r="F158" s="289"/>
      <c r="G158" s="280">
        <v>0</v>
      </c>
      <c r="H158" s="281"/>
      <c r="I158" s="282">
        <f t="shared" si="60"/>
        <v>0</v>
      </c>
      <c r="J158" s="283"/>
      <c r="K158" s="15">
        <f t="shared" si="55"/>
        <v>0</v>
      </c>
      <c r="L158" s="16">
        <f t="shared" si="56"/>
        <v>0</v>
      </c>
      <c r="P158" s="133" t="str">
        <f t="shared" si="23"/>
        <v/>
      </c>
    </row>
    <row r="159" spans="1:16" x14ac:dyDescent="0.3">
      <c r="A159" s="284" t="s">
        <v>29</v>
      </c>
      <c r="B159" s="285"/>
      <c r="C159" s="286">
        <v>0</v>
      </c>
      <c r="D159" s="287"/>
      <c r="E159" s="288">
        <f t="shared" ref="E159" si="61">C159</f>
        <v>0</v>
      </c>
      <c r="F159" s="289"/>
      <c r="G159" s="280">
        <v>0</v>
      </c>
      <c r="H159" s="281"/>
      <c r="I159" s="282">
        <f t="shared" ref="I159" si="62">G159</f>
        <v>0</v>
      </c>
      <c r="J159" s="283"/>
      <c r="K159" s="15">
        <f t="shared" si="55"/>
        <v>0</v>
      </c>
      <c r="L159" s="16">
        <f t="shared" si="56"/>
        <v>0</v>
      </c>
      <c r="P159" s="133" t="str">
        <f t="shared" si="23"/>
        <v/>
      </c>
    </row>
    <row r="160" spans="1:16" x14ac:dyDescent="0.3">
      <c r="A160" s="284" t="s">
        <v>29</v>
      </c>
      <c r="B160" s="285"/>
      <c r="C160" s="286">
        <v>0</v>
      </c>
      <c r="D160" s="287"/>
      <c r="E160" s="288">
        <f t="shared" si="54"/>
        <v>0</v>
      </c>
      <c r="F160" s="289"/>
      <c r="G160" s="280">
        <v>0</v>
      </c>
      <c r="H160" s="281"/>
      <c r="I160" s="370">
        <f t="shared" si="51"/>
        <v>0</v>
      </c>
      <c r="J160" s="371"/>
      <c r="K160" s="17">
        <f t="shared" si="52"/>
        <v>0</v>
      </c>
      <c r="L160" s="18">
        <f t="shared" si="53"/>
        <v>0</v>
      </c>
      <c r="P160" s="133" t="str">
        <f t="shared" si="23"/>
        <v/>
      </c>
    </row>
    <row r="161" spans="1:16" ht="20.100000000000001" customHeight="1" x14ac:dyDescent="0.3">
      <c r="A161" s="324" t="s">
        <v>39</v>
      </c>
      <c r="B161" s="325"/>
      <c r="C161" s="326">
        <f>SUM(C148:D160)</f>
        <v>0</v>
      </c>
      <c r="D161" s="327"/>
      <c r="E161" s="327">
        <f>SUM(E148:F160)</f>
        <v>0</v>
      </c>
      <c r="F161" s="328"/>
      <c r="G161" s="329">
        <f>SUM(G148:H160)</f>
        <v>0</v>
      </c>
      <c r="H161" s="330"/>
      <c r="I161" s="331">
        <f>SUM(I148:J160)</f>
        <v>0</v>
      </c>
      <c r="J161" s="332"/>
      <c r="K161" s="121">
        <f>SUM(K148:K160)</f>
        <v>0</v>
      </c>
      <c r="L161" s="122">
        <f>SUM(L148:L160)</f>
        <v>0</v>
      </c>
      <c r="P161" s="133" t="str">
        <f t="shared" si="23"/>
        <v/>
      </c>
    </row>
    <row r="162" spans="1:16" ht="21.9" customHeight="1" x14ac:dyDescent="0.3">
      <c r="P162" s="133" t="str">
        <f t="shared" si="23"/>
        <v/>
      </c>
    </row>
    <row r="163" spans="1:16" ht="24.9" customHeight="1" x14ac:dyDescent="0.3">
      <c r="C163" s="333" t="s">
        <v>31</v>
      </c>
      <c r="D163" s="334"/>
      <c r="E163" s="334"/>
      <c r="F163" s="335"/>
      <c r="G163" s="336" t="s">
        <v>32</v>
      </c>
      <c r="H163" s="337"/>
      <c r="I163" s="337"/>
      <c r="J163" s="337"/>
      <c r="K163" s="338" t="s">
        <v>33</v>
      </c>
      <c r="L163" s="338"/>
      <c r="P163" s="133" t="str">
        <f t="shared" si="23"/>
        <v/>
      </c>
    </row>
    <row r="164" spans="1:16" ht="15.6" x14ac:dyDescent="0.3">
      <c r="A164" s="339" t="s">
        <v>34</v>
      </c>
      <c r="B164" s="340"/>
      <c r="C164" s="341" t="s">
        <v>17</v>
      </c>
      <c r="D164" s="342"/>
      <c r="E164" s="342" t="s">
        <v>18</v>
      </c>
      <c r="F164" s="343"/>
      <c r="G164" s="344" t="s">
        <v>17</v>
      </c>
      <c r="H164" s="345"/>
      <c r="I164" s="348" t="s">
        <v>18</v>
      </c>
      <c r="J164" s="349"/>
      <c r="K164" s="352" t="s">
        <v>17</v>
      </c>
      <c r="L164" s="354" t="s">
        <v>18</v>
      </c>
      <c r="P164" s="133" t="str">
        <f t="shared" si="23"/>
        <v/>
      </c>
    </row>
    <row r="165" spans="1:16" ht="27" customHeight="1" x14ac:dyDescent="0.3">
      <c r="A165" s="356" t="s">
        <v>40</v>
      </c>
      <c r="B165" s="357"/>
      <c r="C165" s="341"/>
      <c r="D165" s="342"/>
      <c r="E165" s="342"/>
      <c r="F165" s="343"/>
      <c r="G165" s="346"/>
      <c r="H165" s="347"/>
      <c r="I165" s="350"/>
      <c r="J165" s="351"/>
      <c r="K165" s="353"/>
      <c r="L165" s="355"/>
      <c r="P165" s="133" t="str">
        <f t="shared" si="23"/>
        <v/>
      </c>
    </row>
    <row r="166" spans="1:16" x14ac:dyDescent="0.3">
      <c r="A166" s="368" t="s">
        <v>146</v>
      </c>
      <c r="B166" s="369"/>
      <c r="C166" s="286">
        <v>0</v>
      </c>
      <c r="D166" s="287"/>
      <c r="E166" s="288">
        <f t="shared" ref="E166:E175" si="63">C166</f>
        <v>0</v>
      </c>
      <c r="F166" s="289"/>
      <c r="G166" s="280">
        <v>0</v>
      </c>
      <c r="H166" s="281"/>
      <c r="I166" s="282">
        <f>G166</f>
        <v>0</v>
      </c>
      <c r="J166" s="283"/>
      <c r="K166" s="15">
        <f t="shared" ref="K166:K175" si="64">C166+G166</f>
        <v>0</v>
      </c>
      <c r="L166" s="16">
        <f t="shared" ref="L166:L175" si="65">E166+I166</f>
        <v>0</v>
      </c>
      <c r="P166" s="133" t="str">
        <f t="shared" si="23"/>
        <v/>
      </c>
    </row>
    <row r="167" spans="1:16" x14ac:dyDescent="0.3">
      <c r="A167" s="292" t="s">
        <v>143</v>
      </c>
      <c r="B167" s="293"/>
      <c r="C167" s="286">
        <v>0</v>
      </c>
      <c r="D167" s="287"/>
      <c r="E167" s="288">
        <f t="shared" si="63"/>
        <v>0</v>
      </c>
      <c r="F167" s="289"/>
      <c r="G167" s="280">
        <v>0</v>
      </c>
      <c r="H167" s="281"/>
      <c r="I167" s="282">
        <f t="shared" ref="I167:I168" si="66">G167</f>
        <v>0</v>
      </c>
      <c r="J167" s="283"/>
      <c r="K167" s="15">
        <f t="shared" si="64"/>
        <v>0</v>
      </c>
      <c r="L167" s="16">
        <f t="shared" si="65"/>
        <v>0</v>
      </c>
      <c r="P167" s="133" t="str">
        <f t="shared" si="23"/>
        <v/>
      </c>
    </row>
    <row r="168" spans="1:16" x14ac:dyDescent="0.3">
      <c r="A168" s="292" t="s">
        <v>23</v>
      </c>
      <c r="B168" s="293"/>
      <c r="C168" s="286">
        <v>0</v>
      </c>
      <c r="D168" s="287"/>
      <c r="E168" s="288">
        <f t="shared" si="63"/>
        <v>0</v>
      </c>
      <c r="F168" s="289"/>
      <c r="G168" s="280">
        <v>0</v>
      </c>
      <c r="H168" s="281"/>
      <c r="I168" s="282">
        <f t="shared" si="66"/>
        <v>0</v>
      </c>
      <c r="J168" s="283"/>
      <c r="K168" s="15">
        <f t="shared" si="64"/>
        <v>0</v>
      </c>
      <c r="L168" s="16">
        <f t="shared" si="65"/>
        <v>0</v>
      </c>
      <c r="P168" s="133" t="str">
        <f t="shared" si="23"/>
        <v/>
      </c>
    </row>
    <row r="169" spans="1:16" x14ac:dyDescent="0.3">
      <c r="A169" s="292" t="s">
        <v>147</v>
      </c>
      <c r="B169" s="293"/>
      <c r="C169" s="286">
        <v>0</v>
      </c>
      <c r="D169" s="287"/>
      <c r="E169" s="288">
        <f t="shared" si="63"/>
        <v>0</v>
      </c>
      <c r="F169" s="289"/>
      <c r="G169" s="280">
        <v>0</v>
      </c>
      <c r="H169" s="281"/>
      <c r="I169" s="282">
        <f t="shared" ref="I169:I175" si="67">G169</f>
        <v>0</v>
      </c>
      <c r="J169" s="283"/>
      <c r="K169" s="15">
        <f t="shared" si="64"/>
        <v>0</v>
      </c>
      <c r="L169" s="16">
        <f t="shared" si="65"/>
        <v>0</v>
      </c>
      <c r="P169" s="133" t="str">
        <f t="shared" si="23"/>
        <v/>
      </c>
    </row>
    <row r="170" spans="1:16" x14ac:dyDescent="0.3">
      <c r="A170" s="290" t="s">
        <v>140</v>
      </c>
      <c r="B170" s="291"/>
      <c r="C170" s="286">
        <v>0</v>
      </c>
      <c r="D170" s="287"/>
      <c r="E170" s="288">
        <f t="shared" si="63"/>
        <v>0</v>
      </c>
      <c r="F170" s="289"/>
      <c r="G170" s="280">
        <v>0</v>
      </c>
      <c r="H170" s="281"/>
      <c r="I170" s="282">
        <f t="shared" si="67"/>
        <v>0</v>
      </c>
      <c r="J170" s="283"/>
      <c r="K170" s="15">
        <f t="shared" si="64"/>
        <v>0</v>
      </c>
      <c r="L170" s="16">
        <f t="shared" si="65"/>
        <v>0</v>
      </c>
      <c r="P170" s="133" t="str">
        <f t="shared" si="23"/>
        <v/>
      </c>
    </row>
    <row r="171" spans="1:16" x14ac:dyDescent="0.3">
      <c r="A171" s="290" t="s">
        <v>140</v>
      </c>
      <c r="B171" s="291"/>
      <c r="C171" s="286">
        <v>0</v>
      </c>
      <c r="D171" s="287"/>
      <c r="E171" s="288">
        <f t="shared" si="63"/>
        <v>0</v>
      </c>
      <c r="F171" s="289"/>
      <c r="G171" s="280">
        <v>0</v>
      </c>
      <c r="H171" s="281"/>
      <c r="I171" s="282">
        <f t="shared" si="67"/>
        <v>0</v>
      </c>
      <c r="J171" s="283"/>
      <c r="K171" s="15">
        <f t="shared" si="64"/>
        <v>0</v>
      </c>
      <c r="L171" s="16">
        <f t="shared" si="65"/>
        <v>0</v>
      </c>
      <c r="P171" s="133" t="str">
        <f t="shared" si="23"/>
        <v/>
      </c>
    </row>
    <row r="172" spans="1:16" x14ac:dyDescent="0.3">
      <c r="A172" s="284" t="s">
        <v>29</v>
      </c>
      <c r="B172" s="285"/>
      <c r="C172" s="286">
        <v>0</v>
      </c>
      <c r="D172" s="287"/>
      <c r="E172" s="288">
        <f t="shared" si="63"/>
        <v>0</v>
      </c>
      <c r="F172" s="289"/>
      <c r="G172" s="280">
        <v>0</v>
      </c>
      <c r="H172" s="281"/>
      <c r="I172" s="282">
        <f t="shared" si="67"/>
        <v>0</v>
      </c>
      <c r="J172" s="283"/>
      <c r="K172" s="15">
        <f t="shared" si="64"/>
        <v>0</v>
      </c>
      <c r="L172" s="16">
        <f t="shared" si="65"/>
        <v>0</v>
      </c>
      <c r="P172" s="133" t="str">
        <f t="shared" si="23"/>
        <v/>
      </c>
    </row>
    <row r="173" spans="1:16" x14ac:dyDescent="0.3">
      <c r="A173" s="284" t="s">
        <v>29</v>
      </c>
      <c r="B173" s="285"/>
      <c r="C173" s="286">
        <v>0</v>
      </c>
      <c r="D173" s="287"/>
      <c r="E173" s="288">
        <f t="shared" si="63"/>
        <v>0</v>
      </c>
      <c r="F173" s="289"/>
      <c r="G173" s="280">
        <v>0</v>
      </c>
      <c r="H173" s="281"/>
      <c r="I173" s="282">
        <f t="shared" si="67"/>
        <v>0</v>
      </c>
      <c r="J173" s="283"/>
      <c r="K173" s="15">
        <f t="shared" si="64"/>
        <v>0</v>
      </c>
      <c r="L173" s="16">
        <f t="shared" si="65"/>
        <v>0</v>
      </c>
      <c r="P173" s="133" t="str">
        <f t="shared" si="23"/>
        <v/>
      </c>
    </row>
    <row r="174" spans="1:16" x14ac:dyDescent="0.3">
      <c r="A174" s="284" t="s">
        <v>29</v>
      </c>
      <c r="B174" s="285"/>
      <c r="C174" s="286">
        <v>0</v>
      </c>
      <c r="D174" s="287"/>
      <c r="E174" s="288">
        <f t="shared" si="63"/>
        <v>0</v>
      </c>
      <c r="F174" s="289"/>
      <c r="G174" s="280">
        <v>0</v>
      </c>
      <c r="H174" s="281"/>
      <c r="I174" s="282">
        <f t="shared" si="67"/>
        <v>0</v>
      </c>
      <c r="J174" s="283"/>
      <c r="K174" s="15">
        <f t="shared" si="64"/>
        <v>0</v>
      </c>
      <c r="L174" s="16">
        <f t="shared" si="65"/>
        <v>0</v>
      </c>
      <c r="P174" s="133" t="str">
        <f t="shared" si="23"/>
        <v/>
      </c>
    </row>
    <row r="175" spans="1:16" x14ac:dyDescent="0.3">
      <c r="A175" s="284" t="s">
        <v>29</v>
      </c>
      <c r="B175" s="285"/>
      <c r="C175" s="286">
        <v>0</v>
      </c>
      <c r="D175" s="287"/>
      <c r="E175" s="288">
        <f t="shared" si="63"/>
        <v>0</v>
      </c>
      <c r="F175" s="289"/>
      <c r="G175" s="280">
        <v>0</v>
      </c>
      <c r="H175" s="281"/>
      <c r="I175" s="282">
        <f t="shared" si="67"/>
        <v>0</v>
      </c>
      <c r="J175" s="283"/>
      <c r="K175" s="15">
        <f t="shared" si="64"/>
        <v>0</v>
      </c>
      <c r="L175" s="16">
        <f t="shared" si="65"/>
        <v>0</v>
      </c>
      <c r="P175" s="133" t="str">
        <f t="shared" si="23"/>
        <v/>
      </c>
    </row>
    <row r="176" spans="1:16" ht="20.100000000000001" customHeight="1" x14ac:dyDescent="0.3">
      <c r="A176" s="324" t="s">
        <v>24</v>
      </c>
      <c r="B176" s="325"/>
      <c r="C176" s="326">
        <f>SUM(C166:D175)</f>
        <v>0</v>
      </c>
      <c r="D176" s="327"/>
      <c r="E176" s="327">
        <f>SUM(E166:F175)</f>
        <v>0</v>
      </c>
      <c r="F176" s="328"/>
      <c r="G176" s="329">
        <f>SUM(G166:H175)</f>
        <v>0</v>
      </c>
      <c r="H176" s="330"/>
      <c r="I176" s="331">
        <f>SUM(I166:J175)</f>
        <v>0</v>
      </c>
      <c r="J176" s="332"/>
      <c r="K176" s="121">
        <f>SUM(K166:K175)</f>
        <v>0</v>
      </c>
      <c r="L176" s="122">
        <f>SUM(L166:L175)</f>
        <v>0</v>
      </c>
      <c r="P176" s="133" t="str">
        <f t="shared" si="23"/>
        <v/>
      </c>
    </row>
    <row r="177" spans="1:16" ht="26.1" customHeight="1" x14ac:dyDescent="0.3">
      <c r="A177" s="123"/>
      <c r="B177" s="124"/>
      <c r="C177" s="125"/>
      <c r="D177" s="125"/>
      <c r="E177" s="125"/>
      <c r="F177" s="125"/>
      <c r="G177" s="126"/>
      <c r="H177" s="126"/>
      <c r="I177" s="126"/>
      <c r="J177" s="126"/>
      <c r="L177" s="127"/>
      <c r="P177" s="133" t="str">
        <f t="shared" si="23"/>
        <v/>
      </c>
    </row>
    <row r="178" spans="1:16" ht="15" hidden="1" customHeight="1" x14ac:dyDescent="0.3">
      <c r="A178" s="310" t="s">
        <v>109</v>
      </c>
      <c r="B178" s="310"/>
      <c r="C178" s="308" t="s">
        <v>108</v>
      </c>
      <c r="D178" s="309"/>
      <c r="E178" s="309"/>
      <c r="F178" s="201" t="str">
        <f>IF(C178="Charges Connexes réelles (à justifier)","Une dérogation de l'ADEME est nécessaire pour la prise en compte des charges connexes au réel","")</f>
        <v/>
      </c>
      <c r="H178" s="126"/>
      <c r="I178" s="126"/>
      <c r="J178" s="126"/>
      <c r="L178" s="127"/>
      <c r="P178" s="133" t="str">
        <f t="shared" si="23"/>
        <v/>
      </c>
    </row>
    <row r="179" spans="1:16" ht="15" hidden="1" customHeight="1" x14ac:dyDescent="0.3">
      <c r="A179" s="80"/>
      <c r="B179" s="203" t="str">
        <f>IF($C$178="Charges Connexes forfaitaires (maximum 25%)","Veuillez saisir votre taux forfaitaire :","")</f>
        <v>Veuillez saisir votre taux forfaitaire :</v>
      </c>
      <c r="C179" s="204">
        <f>IFERROR((E187+I187)/(C176+C161+E142+G176+G161+I142),0)</f>
        <v>0</v>
      </c>
      <c r="D179" s="311" t="str">
        <f>IF(C179&gt;25%,"Attention, vous avez dépassé le taux maximum autorisé de 25%","")</f>
        <v/>
      </c>
      <c r="E179" s="311"/>
      <c r="F179" s="311"/>
      <c r="G179" s="311"/>
      <c r="H179" s="126"/>
      <c r="I179" s="126"/>
      <c r="J179" s="126"/>
      <c r="L179" s="127"/>
      <c r="P179" s="133" t="str">
        <f t="shared" si="23"/>
        <v/>
      </c>
    </row>
    <row r="180" spans="1:16" ht="15" hidden="1" customHeight="1" x14ac:dyDescent="0.3">
      <c r="A180" s="80"/>
      <c r="B180" s="203" t="str">
        <f>IF($C$178="Charges Connexes réelles (à justifier)","Veuillez saisir le montant des charges connexes réelles","")</f>
        <v/>
      </c>
      <c r="C180" s="204"/>
      <c r="D180" s="200"/>
      <c r="E180" s="200"/>
      <c r="F180" s="200"/>
      <c r="G180" s="200"/>
      <c r="H180" s="126"/>
      <c r="I180" s="126"/>
      <c r="J180" s="126"/>
      <c r="L180" s="127"/>
      <c r="P180" s="133" t="str">
        <f t="shared" si="23"/>
        <v/>
      </c>
    </row>
    <row r="181" spans="1:16" ht="15" hidden="1" customHeight="1" x14ac:dyDescent="0.3">
      <c r="A181" s="80"/>
      <c r="B181" s="203" t="str">
        <f>IF($C$178="Charges Connexes réelles (à justifier)","&gt;&gt; Actions d'animation :","")</f>
        <v/>
      </c>
      <c r="C181" s="207"/>
      <c r="D181" s="411"/>
      <c r="E181" s="411"/>
      <c r="H181" s="126"/>
      <c r="I181" s="126"/>
      <c r="J181" s="126"/>
      <c r="L181" s="127"/>
      <c r="P181" s="133" t="str">
        <f t="shared" si="23"/>
        <v/>
      </c>
    </row>
    <row r="182" spans="1:16" ht="15" hidden="1" customHeight="1" x14ac:dyDescent="0.3">
      <c r="A182" s="80"/>
      <c r="B182" s="203" t="str">
        <f>IF($C$178="Charges Connexes réelles (à justifier)","&gt;&gt; Actions de formation - Communication :","")</f>
        <v/>
      </c>
      <c r="C182" s="207"/>
      <c r="D182" s="79"/>
      <c r="E182" s="79"/>
      <c r="H182" s="126"/>
      <c r="I182" s="126"/>
      <c r="J182" s="126"/>
      <c r="L182" s="127"/>
      <c r="P182" s="133" t="str">
        <f t="shared" si="23"/>
        <v/>
      </c>
    </row>
    <row r="183" spans="1:16" ht="20.399999999999999" hidden="1" customHeight="1" x14ac:dyDescent="0.3">
      <c r="A183" s="124"/>
      <c r="B183" s="125"/>
      <c r="C183" s="125"/>
      <c r="D183" s="125"/>
      <c r="E183" s="125"/>
      <c r="F183" s="125"/>
      <c r="G183" s="126"/>
      <c r="H183" s="126"/>
      <c r="I183" s="126"/>
      <c r="J183" s="126"/>
      <c r="L183" s="127"/>
      <c r="P183" s="133" t="str">
        <f t="shared" si="23"/>
        <v/>
      </c>
    </row>
    <row r="184" spans="1:16" ht="26.1" hidden="1" customHeight="1" x14ac:dyDescent="0.3">
      <c r="A184" s="128"/>
      <c r="B184" s="245"/>
      <c r="C184" s="333" t="s">
        <v>31</v>
      </c>
      <c r="D184" s="334"/>
      <c r="E184" s="334"/>
      <c r="F184" s="335"/>
      <c r="G184" s="336" t="s">
        <v>32</v>
      </c>
      <c r="H184" s="337"/>
      <c r="I184" s="337"/>
      <c r="J184" s="337"/>
      <c r="K184" s="338" t="s">
        <v>33</v>
      </c>
      <c r="L184" s="338"/>
      <c r="P184" s="133" t="str">
        <f t="shared" si="23"/>
        <v/>
      </c>
    </row>
    <row r="185" spans="1:16" ht="18" hidden="1" customHeight="1" x14ac:dyDescent="0.3">
      <c r="A185" s="339" t="s">
        <v>34</v>
      </c>
      <c r="B185" s="340"/>
      <c r="C185" s="341" t="s">
        <v>17</v>
      </c>
      <c r="D185" s="342"/>
      <c r="E185" s="342" t="s">
        <v>18</v>
      </c>
      <c r="F185" s="343"/>
      <c r="G185" s="344" t="s">
        <v>17</v>
      </c>
      <c r="H185" s="345"/>
      <c r="I185" s="348" t="s">
        <v>18</v>
      </c>
      <c r="J185" s="349"/>
      <c r="K185" s="352" t="s">
        <v>17</v>
      </c>
      <c r="L185" s="354" t="s">
        <v>18</v>
      </c>
      <c r="P185" s="133" t="str">
        <f t="shared" si="23"/>
        <v/>
      </c>
    </row>
    <row r="186" spans="1:16" ht="18" hidden="1" customHeight="1" x14ac:dyDescent="0.3">
      <c r="A186" s="356" t="s">
        <v>41</v>
      </c>
      <c r="B186" s="357"/>
      <c r="C186" s="341"/>
      <c r="D186" s="342"/>
      <c r="E186" s="342"/>
      <c r="F186" s="343"/>
      <c r="G186" s="346"/>
      <c r="H186" s="347"/>
      <c r="I186" s="350"/>
      <c r="J186" s="351"/>
      <c r="K186" s="353"/>
      <c r="L186" s="355"/>
      <c r="P186" s="133" t="str">
        <f t="shared" si="23"/>
        <v/>
      </c>
    </row>
    <row r="187" spans="1:16" hidden="1" x14ac:dyDescent="0.3">
      <c r="A187" s="358" t="s">
        <v>25</v>
      </c>
      <c r="B187" s="359"/>
      <c r="C187" s="360">
        <v>0</v>
      </c>
      <c r="D187" s="361"/>
      <c r="E187" s="362">
        <f>IF($C$178="Charges Connexes réelles (à justifier)",C187,MIN(IF(C187="",0,C187),25%*(C176+C161+E142)))</f>
        <v>0</v>
      </c>
      <c r="F187" s="363"/>
      <c r="G187" s="364">
        <v>0</v>
      </c>
      <c r="H187" s="365"/>
      <c r="I187" s="366">
        <f>IF($C$178="Charges Connexes réelles (à justifier)",G187,MIN(IF(G187="",0,G187),25%*(G176+G161+I142)))</f>
        <v>0</v>
      </c>
      <c r="J187" s="367"/>
      <c r="K187" s="38">
        <f>C187+G187</f>
        <v>0</v>
      </c>
      <c r="L187" s="38">
        <f>E187+I187</f>
        <v>0</v>
      </c>
      <c r="P187" s="133" t="str">
        <f t="shared" si="23"/>
        <v/>
      </c>
    </row>
    <row r="188" spans="1:16" ht="24.6" hidden="1" customHeight="1" x14ac:dyDescent="0.3">
      <c r="A188" s="324" t="s">
        <v>26</v>
      </c>
      <c r="B188" s="325"/>
      <c r="C188" s="326">
        <f>SUM(C187)</f>
        <v>0</v>
      </c>
      <c r="D188" s="327"/>
      <c r="E188" s="327">
        <f>SUM(E187)</f>
        <v>0</v>
      </c>
      <c r="F188" s="328"/>
      <c r="G188" s="329">
        <f>SUM(G187)</f>
        <v>0</v>
      </c>
      <c r="H188" s="330"/>
      <c r="I188" s="331">
        <f>SUM(I187)</f>
        <v>0</v>
      </c>
      <c r="J188" s="332"/>
      <c r="K188" s="121">
        <f>SUM(K187)</f>
        <v>0</v>
      </c>
      <c r="L188" s="122">
        <f>SUM(L187)</f>
        <v>0</v>
      </c>
      <c r="P188" s="133" t="str">
        <f t="shared" si="23"/>
        <v/>
      </c>
    </row>
    <row r="189" spans="1:16" ht="23.1" hidden="1" customHeight="1" x14ac:dyDescent="0.3">
      <c r="A189" s="129"/>
      <c r="B189" s="129"/>
      <c r="C189" s="67"/>
      <c r="D189" s="67"/>
      <c r="E189" s="246"/>
      <c r="F189" s="246"/>
      <c r="G189" s="130"/>
      <c r="H189" s="130"/>
      <c r="I189" s="130"/>
      <c r="J189" s="130"/>
      <c r="K189" s="131"/>
      <c r="L189" s="131"/>
      <c r="P189" s="133" t="str">
        <f t="shared" si="23"/>
        <v/>
      </c>
    </row>
    <row r="190" spans="1:16" ht="24" customHeight="1" x14ac:dyDescent="0.3">
      <c r="C190" s="333" t="s">
        <v>31</v>
      </c>
      <c r="D190" s="334"/>
      <c r="E190" s="334"/>
      <c r="F190" s="335"/>
      <c r="G190" s="336" t="s">
        <v>32</v>
      </c>
      <c r="H190" s="337"/>
      <c r="I190" s="337"/>
      <c r="J190" s="337"/>
      <c r="K190" s="338" t="s">
        <v>33</v>
      </c>
      <c r="L190" s="338"/>
      <c r="P190" s="133" t="str">
        <f t="shared" si="23"/>
        <v/>
      </c>
    </row>
    <row r="191" spans="1:16" ht="15.6" x14ac:dyDescent="0.3">
      <c r="A191" s="339" t="s">
        <v>34</v>
      </c>
      <c r="B191" s="340"/>
      <c r="C191" s="341" t="s">
        <v>17</v>
      </c>
      <c r="D191" s="342"/>
      <c r="E191" s="342" t="s">
        <v>18</v>
      </c>
      <c r="F191" s="343"/>
      <c r="G191" s="344" t="s">
        <v>17</v>
      </c>
      <c r="H191" s="345"/>
      <c r="I191" s="348" t="s">
        <v>18</v>
      </c>
      <c r="J191" s="349"/>
      <c r="K191" s="352" t="s">
        <v>17</v>
      </c>
      <c r="L191" s="354" t="s">
        <v>18</v>
      </c>
      <c r="P191" s="133" t="str">
        <f t="shared" si="23"/>
        <v/>
      </c>
    </row>
    <row r="192" spans="1:16" ht="24.75" customHeight="1" x14ac:dyDescent="0.3">
      <c r="A192" s="356" t="s">
        <v>42</v>
      </c>
      <c r="B192" s="357"/>
      <c r="C192" s="341"/>
      <c r="D192" s="342"/>
      <c r="E192" s="342"/>
      <c r="F192" s="343"/>
      <c r="G192" s="346"/>
      <c r="H192" s="347"/>
      <c r="I192" s="350"/>
      <c r="J192" s="351"/>
      <c r="K192" s="353"/>
      <c r="L192" s="355"/>
      <c r="P192" s="133" t="str">
        <f t="shared" si="23"/>
        <v/>
      </c>
    </row>
    <row r="193" spans="1:16" ht="25.5" customHeight="1" x14ac:dyDescent="0.3">
      <c r="A193" s="324" t="s">
        <v>113</v>
      </c>
      <c r="B193" s="325"/>
      <c r="C193" s="326">
        <f>C176+C161+E142+C188</f>
        <v>0</v>
      </c>
      <c r="D193" s="327"/>
      <c r="E193" s="327">
        <f>E176+E161+F142+E188</f>
        <v>0</v>
      </c>
      <c r="F193" s="328"/>
      <c r="G193" s="329">
        <f>G176+G161+I142+G188</f>
        <v>0</v>
      </c>
      <c r="H193" s="330"/>
      <c r="I193" s="331">
        <f>I176+I161+J142+I188</f>
        <v>0</v>
      </c>
      <c r="J193" s="332"/>
      <c r="K193" s="121">
        <f>K176+K161+K142+K188</f>
        <v>0</v>
      </c>
      <c r="L193" s="122">
        <f>L176+L161+L142+L188</f>
        <v>0</v>
      </c>
      <c r="P193" s="133" t="str">
        <f t="shared" si="23"/>
        <v/>
      </c>
    </row>
    <row r="194" spans="1:16" x14ac:dyDescent="0.3">
      <c r="P194" s="133" t="str">
        <f t="shared" si="23"/>
        <v/>
      </c>
    </row>
    <row r="195" spans="1:16" x14ac:dyDescent="0.3">
      <c r="A195" s="315" t="s">
        <v>43</v>
      </c>
      <c r="B195" s="315"/>
      <c r="C195" s="315"/>
      <c r="D195" s="315"/>
      <c r="E195" s="315"/>
      <c r="F195" s="315"/>
      <c r="P195" s="133" t="str">
        <f t="shared" si="23"/>
        <v/>
      </c>
    </row>
    <row r="196" spans="1:16" x14ac:dyDescent="0.3">
      <c r="A196" s="323" t="s">
        <v>6</v>
      </c>
      <c r="B196" s="323"/>
      <c r="C196" s="323"/>
      <c r="D196" s="323"/>
      <c r="E196" s="323"/>
      <c r="F196" s="323"/>
      <c r="G196" s="323"/>
      <c r="H196" s="323"/>
      <c r="I196" s="323"/>
      <c r="J196" s="323"/>
      <c r="K196" s="323"/>
      <c r="L196" s="323"/>
      <c r="P196" s="133" t="str">
        <f t="shared" si="23"/>
        <v/>
      </c>
    </row>
    <row r="197" spans="1:16" ht="28.5" customHeight="1" x14ac:dyDescent="0.3">
      <c r="A197" s="323" t="s">
        <v>44</v>
      </c>
      <c r="B197" s="323"/>
      <c r="C197" s="323"/>
      <c r="D197" s="323"/>
      <c r="E197" s="323"/>
      <c r="F197" s="323"/>
      <c r="G197" s="323"/>
      <c r="H197" s="323"/>
      <c r="I197" s="323"/>
      <c r="J197" s="323"/>
      <c r="K197" s="323"/>
      <c r="L197" s="323"/>
      <c r="P197" s="133" t="str">
        <f t="shared" si="23"/>
        <v/>
      </c>
    </row>
    <row r="198" spans="1:16" ht="28.5" customHeight="1" x14ac:dyDescent="0.3">
      <c r="A198" s="19" t="s">
        <v>45</v>
      </c>
      <c r="B198" s="19"/>
      <c r="C198" s="3"/>
      <c r="D198" s="3"/>
      <c r="E198" s="3"/>
      <c r="F198" s="3"/>
      <c r="G198" s="3"/>
      <c r="H198" s="3"/>
      <c r="I198" s="3"/>
      <c r="J198" s="3"/>
      <c r="L198" s="20"/>
      <c r="P198" s="133" t="str">
        <f t="shared" si="23"/>
        <v/>
      </c>
    </row>
    <row r="199" spans="1:16" ht="24.9" hidden="1" customHeight="1" x14ac:dyDescent="0.3">
      <c r="A199" s="49" t="s">
        <v>86</v>
      </c>
      <c r="B199" s="50"/>
      <c r="C199" s="50"/>
      <c r="D199" s="50"/>
      <c r="E199" s="50"/>
      <c r="F199" s="50"/>
      <c r="G199" s="50"/>
      <c r="H199" s="50"/>
      <c r="I199" s="50"/>
      <c r="J199" s="50"/>
      <c r="K199" s="50"/>
      <c r="L199" s="50"/>
      <c r="P199" s="133" t="str">
        <f>IF($P$20=TRUE,4,"")</f>
        <v/>
      </c>
    </row>
    <row r="200" spans="1:16" hidden="1" x14ac:dyDescent="0.3">
      <c r="P200" s="133" t="str">
        <f t="shared" ref="P200:P238" si="68">IF($P$20=TRUE,4,"")</f>
        <v/>
      </c>
    </row>
    <row r="201" spans="1:16" s="3" customFormat="1" ht="26.4" hidden="1" customHeight="1" x14ac:dyDescent="0.3">
      <c r="A201" s="296" t="s">
        <v>10</v>
      </c>
      <c r="B201" s="296"/>
      <c r="C201" s="296"/>
      <c r="D201" s="296"/>
      <c r="E201" s="296"/>
      <c r="P201" s="133" t="str">
        <f t="shared" si="68"/>
        <v/>
      </c>
    </row>
    <row r="202" spans="1:16" ht="60" hidden="1" customHeight="1" x14ac:dyDescent="0.3">
      <c r="A202" s="132" t="s">
        <v>87</v>
      </c>
      <c r="B202" s="27" t="s">
        <v>12</v>
      </c>
      <c r="C202" s="28" t="s">
        <v>88</v>
      </c>
      <c r="D202" s="28" t="s">
        <v>89</v>
      </c>
      <c r="E202" s="28" t="s">
        <v>90</v>
      </c>
      <c r="F202" s="28" t="s">
        <v>91</v>
      </c>
      <c r="G202" s="133"/>
      <c r="H202" s="29" t="str">
        <f>"Montant du forfait annuel / ETPT"&amp;IF(AND(J203="Oui",K203&gt;0)," (avant majoration)","")</f>
        <v>Montant du forfait annuel / ETPT</v>
      </c>
      <c r="I202" s="30" t="str">
        <f>"Montant du forfait annuel / ETPT"&amp;IF(AND(J203="Oui",K203&gt;0)," (après majoration)","")</f>
        <v>Montant du forfait annuel / ETPT</v>
      </c>
      <c r="J202" s="29" t="s">
        <v>92</v>
      </c>
      <c r="P202" s="133" t="str">
        <f t="shared" si="68"/>
        <v/>
      </c>
    </row>
    <row r="203" spans="1:16" hidden="1" x14ac:dyDescent="0.3">
      <c r="A203" s="31" t="s">
        <v>93</v>
      </c>
      <c r="B203" s="10">
        <v>0</v>
      </c>
      <c r="C203" s="33"/>
      <c r="D203" s="33"/>
      <c r="E203" s="33"/>
      <c r="F203" s="134">
        <f>MIN(B203,(C203+D203+E203)*H203)</f>
        <v>0</v>
      </c>
      <c r="G203" s="133"/>
      <c r="H203" s="135">
        <f>IF($J$203="Oui", 30000*(1+0.15),30000)</f>
        <v>30000</v>
      </c>
      <c r="I203" s="34">
        <f>H203+IF(J203="Oui",H203*K203,0)</f>
        <v>30000</v>
      </c>
      <c r="J203" s="35" t="s">
        <v>94</v>
      </c>
      <c r="P203" s="133" t="str">
        <f t="shared" si="68"/>
        <v/>
      </c>
    </row>
    <row r="204" spans="1:16" hidden="1" x14ac:dyDescent="0.3">
      <c r="A204" s="31" t="s">
        <v>93</v>
      </c>
      <c r="B204" s="10">
        <v>0</v>
      </c>
      <c r="C204" s="33"/>
      <c r="D204" s="33"/>
      <c r="E204" s="33"/>
      <c r="F204" s="134">
        <f t="shared" ref="F204:F212" si="69">MIN(B204,(C204+D204+E204)*H204)</f>
        <v>0</v>
      </c>
      <c r="G204" s="133"/>
      <c r="H204" s="135">
        <f t="shared" ref="H204:H212" si="70">IF($J$203="Oui", 30000*(1+0.15),30000)</f>
        <v>30000</v>
      </c>
      <c r="I204" s="34">
        <f>H204+IF(J203="Oui",H204*K203,0)</f>
        <v>30000</v>
      </c>
      <c r="P204" s="133" t="str">
        <f t="shared" si="68"/>
        <v/>
      </c>
    </row>
    <row r="205" spans="1:16" hidden="1" x14ac:dyDescent="0.3">
      <c r="A205" s="31" t="s">
        <v>93</v>
      </c>
      <c r="B205" s="10">
        <v>0</v>
      </c>
      <c r="C205" s="33"/>
      <c r="D205" s="33"/>
      <c r="E205" s="33"/>
      <c r="F205" s="134">
        <f t="shared" si="69"/>
        <v>0</v>
      </c>
      <c r="G205" s="133"/>
      <c r="H205" s="135">
        <f t="shared" si="70"/>
        <v>30000</v>
      </c>
      <c r="I205" s="34">
        <f>H205+IF($J$24="Oui",H205*$K$24,0)</f>
        <v>30000</v>
      </c>
      <c r="P205" s="133" t="str">
        <f t="shared" si="68"/>
        <v/>
      </c>
    </row>
    <row r="206" spans="1:16" hidden="1" x14ac:dyDescent="0.3">
      <c r="A206" s="31" t="s">
        <v>93</v>
      </c>
      <c r="B206" s="10">
        <v>0</v>
      </c>
      <c r="C206" s="33"/>
      <c r="D206" s="33"/>
      <c r="E206" s="33"/>
      <c r="F206" s="134">
        <f t="shared" si="69"/>
        <v>0</v>
      </c>
      <c r="G206" s="133"/>
      <c r="H206" s="135">
        <f t="shared" si="70"/>
        <v>30000</v>
      </c>
      <c r="I206" s="34">
        <f>H206+IF($J$24="Oui",H206*$K$24,0)</f>
        <v>30000</v>
      </c>
      <c r="P206" s="133" t="str">
        <f t="shared" si="68"/>
        <v/>
      </c>
    </row>
    <row r="207" spans="1:16" hidden="1" x14ac:dyDescent="0.3">
      <c r="A207" s="31" t="s">
        <v>93</v>
      </c>
      <c r="B207" s="10">
        <v>0</v>
      </c>
      <c r="C207" s="33"/>
      <c r="D207" s="33"/>
      <c r="E207" s="33"/>
      <c r="F207" s="134">
        <f t="shared" si="69"/>
        <v>0</v>
      </c>
      <c r="G207" s="133"/>
      <c r="H207" s="135">
        <f t="shared" si="70"/>
        <v>30000</v>
      </c>
      <c r="I207" s="34">
        <f t="shared" ref="I207:I212" si="71">H207+IF($J$24="Oui",H207*$K$24,0)</f>
        <v>30000</v>
      </c>
      <c r="P207" s="133" t="str">
        <f t="shared" si="68"/>
        <v/>
      </c>
    </row>
    <row r="208" spans="1:16" hidden="1" x14ac:dyDescent="0.3">
      <c r="A208" s="31" t="s">
        <v>93</v>
      </c>
      <c r="B208" s="10">
        <v>0</v>
      </c>
      <c r="C208" s="33"/>
      <c r="D208" s="33"/>
      <c r="E208" s="33"/>
      <c r="F208" s="134">
        <f t="shared" si="69"/>
        <v>0</v>
      </c>
      <c r="G208" s="133"/>
      <c r="H208" s="135">
        <f t="shared" si="70"/>
        <v>30000</v>
      </c>
      <c r="I208" s="34">
        <f>H208+IF($J$24="Oui",H208*$K$24,0)</f>
        <v>30000</v>
      </c>
      <c r="P208" s="133" t="str">
        <f t="shared" si="68"/>
        <v/>
      </c>
    </row>
    <row r="209" spans="1:16" hidden="1" x14ac:dyDescent="0.3">
      <c r="A209" s="31" t="s">
        <v>93</v>
      </c>
      <c r="B209" s="10">
        <v>0</v>
      </c>
      <c r="C209" s="33"/>
      <c r="D209" s="33"/>
      <c r="E209" s="33"/>
      <c r="F209" s="134">
        <f t="shared" si="69"/>
        <v>0</v>
      </c>
      <c r="G209" s="133"/>
      <c r="H209" s="135">
        <f t="shared" si="70"/>
        <v>30000</v>
      </c>
      <c r="I209" s="34">
        <f>H209+IF($J$24="Oui",H209*$K$24,0)</f>
        <v>30000</v>
      </c>
      <c r="P209" s="133" t="str">
        <f t="shared" si="68"/>
        <v/>
      </c>
    </row>
    <row r="210" spans="1:16" hidden="1" x14ac:dyDescent="0.3">
      <c r="A210" s="31" t="s">
        <v>93</v>
      </c>
      <c r="B210" s="10">
        <v>0</v>
      </c>
      <c r="C210" s="33"/>
      <c r="D210" s="33"/>
      <c r="E210" s="33"/>
      <c r="F210" s="134">
        <f t="shared" si="69"/>
        <v>0</v>
      </c>
      <c r="G210" s="133"/>
      <c r="H210" s="135">
        <f t="shared" si="70"/>
        <v>30000</v>
      </c>
      <c r="I210" s="34">
        <f t="shared" si="71"/>
        <v>30000</v>
      </c>
      <c r="P210" s="133" t="str">
        <f t="shared" si="68"/>
        <v/>
      </c>
    </row>
    <row r="211" spans="1:16" hidden="1" x14ac:dyDescent="0.3">
      <c r="A211" s="31" t="s">
        <v>93</v>
      </c>
      <c r="B211" s="10">
        <v>0</v>
      </c>
      <c r="C211" s="33"/>
      <c r="D211" s="33"/>
      <c r="E211" s="33"/>
      <c r="F211" s="134">
        <f t="shared" si="69"/>
        <v>0</v>
      </c>
      <c r="G211" s="133"/>
      <c r="H211" s="135">
        <f t="shared" si="70"/>
        <v>30000</v>
      </c>
      <c r="I211" s="34">
        <f t="shared" si="71"/>
        <v>30000</v>
      </c>
      <c r="P211" s="133" t="str">
        <f t="shared" si="68"/>
        <v/>
      </c>
    </row>
    <row r="212" spans="1:16" hidden="1" x14ac:dyDescent="0.3">
      <c r="A212" s="31" t="s">
        <v>93</v>
      </c>
      <c r="B212" s="10">
        <v>0</v>
      </c>
      <c r="C212" s="33"/>
      <c r="D212" s="33"/>
      <c r="E212" s="33"/>
      <c r="F212" s="134">
        <f t="shared" si="69"/>
        <v>0</v>
      </c>
      <c r="G212" s="133"/>
      <c r="H212" s="135">
        <f t="shared" si="70"/>
        <v>30000</v>
      </c>
      <c r="I212" s="34">
        <f t="shared" si="71"/>
        <v>30000</v>
      </c>
      <c r="P212" s="133" t="str">
        <f t="shared" si="68"/>
        <v/>
      </c>
    </row>
    <row r="213" spans="1:16" ht="22.5" hidden="1" customHeight="1" x14ac:dyDescent="0.3">
      <c r="A213" s="136" t="s">
        <v>16</v>
      </c>
      <c r="B213" s="137">
        <f>SUM(B203:B212)</f>
        <v>0</v>
      </c>
      <c r="C213" s="138"/>
      <c r="D213" s="138"/>
      <c r="E213" s="138"/>
      <c r="F213" s="139">
        <f>SUM(F203:F212)</f>
        <v>0</v>
      </c>
      <c r="G213" s="140"/>
      <c r="I213" s="141"/>
      <c r="J213" s="131"/>
      <c r="P213" s="133" t="str">
        <f t="shared" si="68"/>
        <v/>
      </c>
    </row>
    <row r="214" spans="1:16" s="36" customFormat="1" hidden="1" x14ac:dyDescent="0.3">
      <c r="A214" s="120" t="s">
        <v>95</v>
      </c>
      <c r="H214" s="133"/>
      <c r="P214" s="133" t="str">
        <f t="shared" si="68"/>
        <v/>
      </c>
    </row>
    <row r="215" spans="1:16" s="36" customFormat="1" ht="15" hidden="1" customHeight="1" x14ac:dyDescent="0.3">
      <c r="A215" s="297" t="s">
        <v>96</v>
      </c>
      <c r="B215" s="297"/>
      <c r="C215" s="297"/>
      <c r="D215" s="297"/>
      <c r="E215" s="297"/>
      <c r="F215" s="297"/>
      <c r="G215" s="297"/>
      <c r="H215" s="133"/>
      <c r="P215" s="133" t="str">
        <f t="shared" si="68"/>
        <v/>
      </c>
    </row>
    <row r="216" spans="1:16" hidden="1" x14ac:dyDescent="0.3">
      <c r="A216" s="142"/>
      <c r="H216" s="133"/>
      <c r="P216" s="133" t="str">
        <f t="shared" si="68"/>
        <v/>
      </c>
    </row>
    <row r="217" spans="1:16" ht="43.5" hidden="1" customHeight="1" x14ac:dyDescent="0.3">
      <c r="A217" s="298" t="s">
        <v>97</v>
      </c>
      <c r="B217" s="299"/>
      <c r="C217" s="27" t="s">
        <v>17</v>
      </c>
      <c r="D217" s="28" t="s">
        <v>18</v>
      </c>
      <c r="E217" s="140"/>
      <c r="F217" s="143"/>
      <c r="G217" s="144"/>
      <c r="H217" s="144"/>
      <c r="I217" s="145"/>
      <c r="J217" s="133"/>
      <c r="P217" s="133" t="str">
        <f t="shared" si="68"/>
        <v/>
      </c>
    </row>
    <row r="218" spans="1:16" hidden="1" x14ac:dyDescent="0.3">
      <c r="A218" s="300" t="s">
        <v>98</v>
      </c>
      <c r="B218" s="300"/>
      <c r="C218" s="32"/>
      <c r="D218" s="146">
        <f>C218</f>
        <v>0</v>
      </c>
      <c r="G218" s="147"/>
      <c r="H218" s="148"/>
      <c r="I218" s="147"/>
      <c r="J218" s="149"/>
      <c r="P218" s="133" t="str">
        <f t="shared" si="68"/>
        <v/>
      </c>
    </row>
    <row r="219" spans="1:16" hidden="1" x14ac:dyDescent="0.3">
      <c r="A219" s="300" t="s">
        <v>99</v>
      </c>
      <c r="B219" s="300"/>
      <c r="C219" s="32"/>
      <c r="D219" s="146">
        <f>C219</f>
        <v>0</v>
      </c>
      <c r="G219" s="147"/>
      <c r="H219" s="147"/>
      <c r="I219" s="147"/>
      <c r="J219" s="149"/>
      <c r="P219" s="133" t="str">
        <f t="shared" si="68"/>
        <v/>
      </c>
    </row>
    <row r="220" spans="1:16" hidden="1" x14ac:dyDescent="0.3">
      <c r="A220" s="300" t="s">
        <v>100</v>
      </c>
      <c r="B220" s="300"/>
      <c r="C220" s="32"/>
      <c r="D220" s="146">
        <f>C220</f>
        <v>0</v>
      </c>
      <c r="G220" s="147"/>
      <c r="H220" s="147"/>
      <c r="I220" s="147"/>
      <c r="J220" s="149"/>
      <c r="P220" s="133" t="str">
        <f t="shared" si="68"/>
        <v/>
      </c>
    </row>
    <row r="221" spans="1:16" ht="21.9" hidden="1" customHeight="1" x14ac:dyDescent="0.3">
      <c r="A221" s="301" t="s">
        <v>101</v>
      </c>
      <c r="B221" s="301"/>
      <c r="C221" s="137">
        <f>SUM(C218:C220)</f>
        <v>0</v>
      </c>
      <c r="D221" s="137">
        <f>C221</f>
        <v>0</v>
      </c>
      <c r="P221" s="133" t="str">
        <f t="shared" si="68"/>
        <v/>
      </c>
    </row>
    <row r="222" spans="1:16" hidden="1" x14ac:dyDescent="0.3">
      <c r="A222" s="125"/>
      <c r="B222" s="125"/>
      <c r="C222" s="150"/>
      <c r="D222" s="150"/>
      <c r="G222" s="151"/>
      <c r="H222" s="131"/>
      <c r="I222" s="131"/>
      <c r="J222" s="131"/>
      <c r="P222" s="133" t="str">
        <f t="shared" si="68"/>
        <v/>
      </c>
    </row>
    <row r="223" spans="1:16" ht="21.9" hidden="1" customHeight="1" x14ac:dyDescent="0.3">
      <c r="A223" s="301" t="s">
        <v>102</v>
      </c>
      <c r="B223" s="301"/>
      <c r="C223" s="137">
        <f>C221+B213</f>
        <v>0</v>
      </c>
      <c r="D223" s="137">
        <f>D221+F213</f>
        <v>0</v>
      </c>
      <c r="P223" s="133" t="str">
        <f t="shared" si="68"/>
        <v/>
      </c>
    </row>
    <row r="224" spans="1:16" hidden="1" x14ac:dyDescent="0.3">
      <c r="P224" s="133" t="str">
        <f t="shared" si="68"/>
        <v/>
      </c>
    </row>
    <row r="225" spans="1:16" ht="15.6" hidden="1" x14ac:dyDescent="0.3">
      <c r="A225" s="296" t="s">
        <v>21</v>
      </c>
      <c r="B225" s="296"/>
      <c r="C225" s="296"/>
      <c r="D225" s="296"/>
      <c r="E225" s="296"/>
      <c r="P225" s="133" t="str">
        <f t="shared" si="68"/>
        <v/>
      </c>
    </row>
    <row r="226" spans="1:16" hidden="1" x14ac:dyDescent="0.3">
      <c r="P226" s="133" t="str">
        <f t="shared" si="68"/>
        <v/>
      </c>
    </row>
    <row r="227" spans="1:16" ht="28.8" hidden="1" x14ac:dyDescent="0.3">
      <c r="A227" s="298" t="s">
        <v>103</v>
      </c>
      <c r="B227" s="299"/>
      <c r="C227" s="85" t="s">
        <v>17</v>
      </c>
      <c r="D227" s="29" t="s">
        <v>18</v>
      </c>
      <c r="E227" s="133"/>
      <c r="F227" s="133"/>
      <c r="G227" s="314" t="s">
        <v>104</v>
      </c>
      <c r="H227" s="314"/>
      <c r="I227" s="314"/>
      <c r="J227" s="37">
        <v>0</v>
      </c>
      <c r="P227" s="133" t="str">
        <f t="shared" si="68"/>
        <v/>
      </c>
    </row>
    <row r="228" spans="1:16" hidden="1" x14ac:dyDescent="0.3">
      <c r="A228" s="300" t="s">
        <v>105</v>
      </c>
      <c r="B228" s="300"/>
      <c r="C228" s="32"/>
      <c r="D228" s="146">
        <f>C228</f>
        <v>0</v>
      </c>
      <c r="G228" s="151"/>
      <c r="H228" s="152"/>
      <c r="I228" s="152"/>
      <c r="J228" s="149"/>
      <c r="P228" s="133" t="str">
        <f t="shared" si="68"/>
        <v/>
      </c>
    </row>
    <row r="229" spans="1:16" hidden="1" x14ac:dyDescent="0.3">
      <c r="A229" s="300" t="s">
        <v>106</v>
      </c>
      <c r="B229" s="300"/>
      <c r="C229" s="32"/>
      <c r="D229" s="146">
        <f>C229</f>
        <v>0</v>
      </c>
      <c r="G229" s="153"/>
      <c r="H229" s="152"/>
      <c r="I229" s="152"/>
      <c r="J229" s="149"/>
      <c r="P229" s="133" t="str">
        <f t="shared" si="68"/>
        <v/>
      </c>
    </row>
    <row r="230" spans="1:16" ht="21.9" hidden="1" customHeight="1" x14ac:dyDescent="0.3">
      <c r="A230" s="301" t="s">
        <v>54</v>
      </c>
      <c r="B230" s="301"/>
      <c r="C230" s="137">
        <f>SUM(C228:C229)</f>
        <v>0</v>
      </c>
      <c r="D230" s="137">
        <f>SUM(D228:D229)</f>
        <v>0</v>
      </c>
      <c r="P230" s="133" t="str">
        <f t="shared" si="68"/>
        <v/>
      </c>
    </row>
    <row r="231" spans="1:16" ht="15.6" hidden="1" customHeight="1" x14ac:dyDescent="0.3">
      <c r="A231" s="154"/>
      <c r="B231" s="154"/>
      <c r="C231" s="150"/>
      <c r="D231" s="150"/>
      <c r="P231" s="133" t="str">
        <f t="shared" si="68"/>
        <v/>
      </c>
    </row>
    <row r="232" spans="1:16" ht="21.9" hidden="1" customHeight="1" x14ac:dyDescent="0.3">
      <c r="A232" s="301" t="s">
        <v>5</v>
      </c>
      <c r="B232" s="301"/>
      <c r="C232" s="137">
        <f>C223+C230</f>
        <v>0</v>
      </c>
      <c r="D232" s="137">
        <f>D223+D230</f>
        <v>0</v>
      </c>
      <c r="P232" s="133" t="str">
        <f t="shared" si="68"/>
        <v/>
      </c>
    </row>
    <row r="233" spans="1:16" hidden="1" x14ac:dyDescent="0.3">
      <c r="A233" s="155"/>
      <c r="B233" s="140"/>
      <c r="C233" s="140"/>
      <c r="D233" s="140"/>
      <c r="E233" s="140"/>
      <c r="F233" s="140"/>
      <c r="G233" s="140"/>
      <c r="H233" s="140"/>
      <c r="I233" s="140"/>
      <c r="J233" s="140"/>
      <c r="P233" s="133" t="str">
        <f t="shared" si="68"/>
        <v/>
      </c>
    </row>
    <row r="234" spans="1:16" hidden="1" x14ac:dyDescent="0.3">
      <c r="A234" s="315" t="s">
        <v>27</v>
      </c>
      <c r="B234" s="315"/>
      <c r="C234" s="315"/>
      <c r="D234" s="315"/>
      <c r="E234" s="315"/>
      <c r="F234" s="156"/>
      <c r="G234" s="140"/>
      <c r="H234" s="140"/>
      <c r="I234" s="140"/>
      <c r="J234" s="140"/>
      <c r="P234" s="133" t="str">
        <f t="shared" si="68"/>
        <v/>
      </c>
    </row>
    <row r="235" spans="1:16" hidden="1" x14ac:dyDescent="0.3">
      <c r="A235" s="315" t="s">
        <v>6</v>
      </c>
      <c r="B235" s="315"/>
      <c r="C235" s="315"/>
      <c r="D235" s="315"/>
      <c r="E235" s="315"/>
      <c r="F235" s="315"/>
      <c r="G235" s="140"/>
      <c r="H235" s="140"/>
      <c r="I235" s="140"/>
      <c r="J235" s="140"/>
      <c r="P235" s="133" t="str">
        <f t="shared" si="68"/>
        <v/>
      </c>
    </row>
    <row r="236" spans="1:16" hidden="1" x14ac:dyDescent="0.3">
      <c r="A236" s="315" t="s">
        <v>107</v>
      </c>
      <c r="B236" s="315"/>
      <c r="C236" s="315"/>
      <c r="D236" s="315"/>
      <c r="E236" s="315"/>
      <c r="F236" s="315"/>
      <c r="H236" s="140"/>
      <c r="I236" s="140"/>
      <c r="J236" s="140"/>
      <c r="P236" s="133" t="str">
        <f t="shared" si="68"/>
        <v/>
      </c>
    </row>
    <row r="237" spans="1:16" hidden="1" x14ac:dyDescent="0.3">
      <c r="P237" s="133" t="str">
        <f t="shared" si="68"/>
        <v/>
      </c>
    </row>
    <row r="238" spans="1:16" hidden="1" x14ac:dyDescent="0.3">
      <c r="P238" s="133" t="str">
        <f t="shared" si="68"/>
        <v/>
      </c>
    </row>
    <row r="239" spans="1:16" ht="25.5" customHeight="1" x14ac:dyDescent="0.3">
      <c r="A239" s="316" t="s">
        <v>76</v>
      </c>
      <c r="B239" s="316"/>
      <c r="C239" s="316"/>
      <c r="D239" s="316"/>
      <c r="E239" s="316"/>
      <c r="F239" s="316"/>
      <c r="G239" s="316"/>
      <c r="H239" s="316"/>
      <c r="I239" s="316"/>
      <c r="J239" s="316"/>
      <c r="K239" s="316"/>
      <c r="L239" s="316"/>
      <c r="P239" s="133">
        <v>100</v>
      </c>
    </row>
    <row r="240" spans="1:16" x14ac:dyDescent="0.3">
      <c r="A240" s="157"/>
      <c r="B240" s="157"/>
      <c r="C240" s="157"/>
      <c r="D240" s="157"/>
      <c r="E240" s="157"/>
      <c r="P240" s="133">
        <v>100</v>
      </c>
    </row>
    <row r="241" spans="1:16" x14ac:dyDescent="0.3">
      <c r="A241" s="317" t="s">
        <v>56</v>
      </c>
      <c r="B241" s="317"/>
      <c r="C241" s="317"/>
      <c r="D241" s="317"/>
      <c r="E241" s="317"/>
      <c r="P241" s="133">
        <v>100</v>
      </c>
    </row>
    <row r="242" spans="1:16" ht="15" thickBot="1" x14ac:dyDescent="0.35">
      <c r="A242" s="158" t="s">
        <v>57</v>
      </c>
      <c r="B242" s="159"/>
      <c r="C242" s="159"/>
      <c r="D242" s="159"/>
      <c r="E242" s="159"/>
      <c r="P242" s="133">
        <v>100</v>
      </c>
    </row>
    <row r="243" spans="1:16" ht="28.2" thickBot="1" x14ac:dyDescent="0.35">
      <c r="A243" s="160"/>
      <c r="B243" s="160"/>
      <c r="C243" s="161" t="s">
        <v>58</v>
      </c>
      <c r="D243" s="162" t="s">
        <v>59</v>
      </c>
      <c r="E243" s="163" t="s">
        <v>60</v>
      </c>
      <c r="P243" s="133">
        <v>100</v>
      </c>
    </row>
    <row r="244" spans="1:16" ht="27.6" x14ac:dyDescent="0.3">
      <c r="A244" s="164" t="s">
        <v>61</v>
      </c>
      <c r="B244" s="165" t="s">
        <v>62</v>
      </c>
      <c r="C244" s="166" t="s">
        <v>63</v>
      </c>
      <c r="D244" s="167" t="s">
        <v>63</v>
      </c>
      <c r="E244" s="168" t="s">
        <v>63</v>
      </c>
      <c r="P244" s="133">
        <v>100</v>
      </c>
    </row>
    <row r="245" spans="1:16" x14ac:dyDescent="0.3">
      <c r="A245" s="169" t="s">
        <v>64</v>
      </c>
      <c r="B245" s="170" t="s">
        <v>65</v>
      </c>
      <c r="C245" s="189"/>
      <c r="D245" s="189"/>
      <c r="E245" s="171">
        <f>SUM(C245:D245)</f>
        <v>0</v>
      </c>
      <c r="P245" s="133">
        <v>100</v>
      </c>
    </row>
    <row r="246" spans="1:16" x14ac:dyDescent="0.3">
      <c r="A246" s="172"/>
      <c r="B246" s="170" t="s">
        <v>66</v>
      </c>
      <c r="C246" s="189"/>
      <c r="D246" s="189"/>
      <c r="E246" s="171">
        <f t="shared" ref="E246:E248" si="72">SUM(C246:D246)</f>
        <v>0</v>
      </c>
      <c r="P246" s="133">
        <v>100</v>
      </c>
    </row>
    <row r="247" spans="1:16" x14ac:dyDescent="0.3">
      <c r="A247" s="172"/>
      <c r="B247" s="170" t="s">
        <v>67</v>
      </c>
      <c r="C247" s="189"/>
      <c r="D247" s="189"/>
      <c r="E247" s="171">
        <f t="shared" si="72"/>
        <v>0</v>
      </c>
      <c r="P247" s="133">
        <v>100</v>
      </c>
    </row>
    <row r="248" spans="1:16" x14ac:dyDescent="0.3">
      <c r="A248" s="172"/>
      <c r="B248" s="198" t="s">
        <v>68</v>
      </c>
      <c r="C248" s="189"/>
      <c r="D248" s="189"/>
      <c r="E248" s="171">
        <f t="shared" si="72"/>
        <v>0</v>
      </c>
      <c r="P248" s="133">
        <v>100</v>
      </c>
    </row>
    <row r="249" spans="1:16" x14ac:dyDescent="0.3">
      <c r="A249" s="172"/>
      <c r="B249" s="173"/>
      <c r="C249" s="190"/>
      <c r="D249" s="190"/>
      <c r="E249" s="174">
        <f>SUM(E245:E248)</f>
        <v>0</v>
      </c>
      <c r="P249" s="133">
        <v>100</v>
      </c>
    </row>
    <row r="250" spans="1:16" ht="15.6" x14ac:dyDescent="0.3">
      <c r="A250" s="175" t="s">
        <v>69</v>
      </c>
      <c r="B250" s="170" t="s">
        <v>154</v>
      </c>
      <c r="C250" s="191"/>
      <c r="D250" s="192">
        <v>0</v>
      </c>
      <c r="E250" s="171">
        <f>SUM(C250:D250)</f>
        <v>0</v>
      </c>
      <c r="F250" s="176" t="str">
        <f>IF(C250&gt;89000," &gt;&gt; Attention, vous dépassez le plafond autorisé","")</f>
        <v/>
      </c>
      <c r="P250" s="133">
        <v>100</v>
      </c>
    </row>
    <row r="251" spans="1:16" hidden="1" x14ac:dyDescent="0.3">
      <c r="A251" s="172"/>
      <c r="B251" s="170" t="s">
        <v>111</v>
      </c>
      <c r="C251" s="192">
        <v>0</v>
      </c>
      <c r="D251" s="192">
        <v>0</v>
      </c>
      <c r="E251" s="171">
        <f>SUM(C251:D251)</f>
        <v>0</v>
      </c>
      <c r="P251" s="133">
        <v>100</v>
      </c>
    </row>
    <row r="252" spans="1:16" x14ac:dyDescent="0.3">
      <c r="A252" s="172"/>
      <c r="B252" s="199" t="s">
        <v>70</v>
      </c>
      <c r="C252" s="193"/>
      <c r="D252" s="193"/>
      <c r="E252" s="171">
        <f t="shared" ref="E252:E257" si="73">SUM(C252:D252)</f>
        <v>0</v>
      </c>
      <c r="P252" s="133">
        <v>100</v>
      </c>
    </row>
    <row r="253" spans="1:16" x14ac:dyDescent="0.3">
      <c r="A253" s="172"/>
      <c r="B253" s="199" t="s">
        <v>71</v>
      </c>
      <c r="C253" s="193"/>
      <c r="D253" s="193"/>
      <c r="E253" s="171">
        <f t="shared" si="73"/>
        <v>0</v>
      </c>
      <c r="P253" s="133">
        <v>100</v>
      </c>
    </row>
    <row r="254" spans="1:16" x14ac:dyDescent="0.3">
      <c r="A254" s="172"/>
      <c r="B254" s="199" t="s">
        <v>72</v>
      </c>
      <c r="C254" s="193"/>
      <c r="D254" s="193"/>
      <c r="E254" s="171">
        <f t="shared" si="73"/>
        <v>0</v>
      </c>
      <c r="P254" s="133">
        <v>100</v>
      </c>
    </row>
    <row r="255" spans="1:16" x14ac:dyDescent="0.3">
      <c r="A255" s="172"/>
      <c r="B255" s="198" t="s">
        <v>68</v>
      </c>
      <c r="C255" s="193"/>
      <c r="D255" s="193"/>
      <c r="E255" s="171">
        <f t="shared" si="73"/>
        <v>0</v>
      </c>
      <c r="P255" s="133">
        <v>100</v>
      </c>
    </row>
    <row r="256" spans="1:16" x14ac:dyDescent="0.3">
      <c r="A256" s="172"/>
      <c r="B256" s="198" t="s">
        <v>68</v>
      </c>
      <c r="C256" s="193"/>
      <c r="D256" s="193"/>
      <c r="E256" s="171">
        <f t="shared" ref="E256" si="74">SUM(C256:D256)</f>
        <v>0</v>
      </c>
      <c r="P256" s="133">
        <v>100</v>
      </c>
    </row>
    <row r="257" spans="1:16" x14ac:dyDescent="0.3">
      <c r="A257" s="172"/>
      <c r="B257" s="198" t="s">
        <v>68</v>
      </c>
      <c r="C257" s="193"/>
      <c r="D257" s="193"/>
      <c r="E257" s="171">
        <f t="shared" si="73"/>
        <v>0</v>
      </c>
      <c r="P257" s="133">
        <v>100</v>
      </c>
    </row>
    <row r="258" spans="1:16" x14ac:dyDescent="0.3">
      <c r="A258" s="177"/>
      <c r="B258" s="178"/>
      <c r="C258" s="194"/>
      <c r="D258" s="194"/>
      <c r="E258" s="174">
        <f>SUM(E250:E257)</f>
        <v>0</v>
      </c>
      <c r="P258" s="133">
        <v>100</v>
      </c>
    </row>
    <row r="259" spans="1:16" x14ac:dyDescent="0.3">
      <c r="A259" s="175" t="s">
        <v>73</v>
      </c>
      <c r="B259" s="188" t="s">
        <v>74</v>
      </c>
      <c r="C259" s="193"/>
      <c r="D259" s="193"/>
      <c r="E259" s="179">
        <f>SUM(C259:D259)</f>
        <v>0</v>
      </c>
      <c r="P259" s="133">
        <v>100</v>
      </c>
    </row>
    <row r="260" spans="1:16" x14ac:dyDescent="0.3">
      <c r="A260" s="177"/>
      <c r="B260" s="178"/>
      <c r="C260" s="178"/>
      <c r="D260" s="178"/>
      <c r="E260" s="174">
        <f>SUM(E259)</f>
        <v>0</v>
      </c>
      <c r="P260" s="133">
        <v>100</v>
      </c>
    </row>
    <row r="261" spans="1:16" ht="16.2" thickBot="1" x14ac:dyDescent="0.35">
      <c r="A261" s="180"/>
      <c r="B261" s="181"/>
      <c r="C261" s="182"/>
      <c r="D261" s="196" t="s">
        <v>60</v>
      </c>
      <c r="E261" s="195">
        <f>E249+E258+E260</f>
        <v>0</v>
      </c>
      <c r="F261" s="312" t="str">
        <f>IF((F33+F111+K193+C232)=$E$261,"","Attention, votre plan de financement devrait être égal à :")</f>
        <v/>
      </c>
      <c r="G261" s="313"/>
      <c r="H261" s="313"/>
      <c r="I261" s="313"/>
      <c r="J261" s="183" t="str">
        <f>IF(F261="","",(F33+F111+K193+C232))</f>
        <v/>
      </c>
      <c r="P261" s="133">
        <v>100</v>
      </c>
    </row>
    <row r="262" spans="1:16" x14ac:dyDescent="0.3">
      <c r="A262" s="184"/>
      <c r="B262" s="185"/>
      <c r="C262" s="186"/>
      <c r="D262" s="22"/>
      <c r="E262" s="186"/>
      <c r="P262" s="133">
        <v>100</v>
      </c>
    </row>
    <row r="263" spans="1:16" ht="48.75" customHeight="1" x14ac:dyDescent="0.3">
      <c r="A263" s="318" t="s">
        <v>75</v>
      </c>
      <c r="B263" s="319"/>
      <c r="C263" s="319"/>
      <c r="D263" s="319"/>
      <c r="E263" s="320"/>
      <c r="P263" s="133">
        <v>100</v>
      </c>
    </row>
    <row r="264" spans="1:16" x14ac:dyDescent="0.3">
      <c r="P264" s="133">
        <v>100</v>
      </c>
    </row>
    <row r="265" spans="1:16" x14ac:dyDescent="0.3">
      <c r="P265" s="133">
        <v>100</v>
      </c>
    </row>
    <row r="266" spans="1:16" x14ac:dyDescent="0.3">
      <c r="P266" s="133">
        <v>100</v>
      </c>
    </row>
    <row r="267" spans="1:16" x14ac:dyDescent="0.3">
      <c r="P267" s="133">
        <v>100</v>
      </c>
    </row>
    <row r="268" spans="1:16" x14ac:dyDescent="0.3">
      <c r="P268" s="133">
        <v>100</v>
      </c>
    </row>
    <row r="269" spans="1:16" x14ac:dyDescent="0.3">
      <c r="P269" s="133">
        <v>100</v>
      </c>
    </row>
    <row r="270" spans="1:16" hidden="1" x14ac:dyDescent="0.3"/>
    <row r="271" spans="1:16" hidden="1" x14ac:dyDescent="0.3"/>
    <row r="272" spans="1:16"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sheetData>
  <sheetProtection algorithmName="SHA-512" hashValue="MuTJKif1DU51on/yXUEgusgkDoYM0U+Bqz63bl/5VB7Bh7FwbSN7iR77BTViduPPLhgdI0EHHrVirMu0YIVauQ==" saltValue="1PFshfd4j2q/LEQPylVV7g==" spinCount="100000" sheet="1" formatRows="0"/>
  <mergeCells count="309">
    <mergeCell ref="D179:G179"/>
    <mergeCell ref="D181:E181"/>
    <mergeCell ref="A98:E98"/>
    <mergeCell ref="A108:E108"/>
    <mergeCell ref="A109:E109"/>
    <mergeCell ref="A111:E111"/>
    <mergeCell ref="C119:F119"/>
    <mergeCell ref="G119:J119"/>
    <mergeCell ref="A148:B148"/>
    <mergeCell ref="C148:D148"/>
    <mergeCell ref="E148:F148"/>
    <mergeCell ref="G148:H148"/>
    <mergeCell ref="I148:J148"/>
    <mergeCell ref="C145:F145"/>
    <mergeCell ref="G145:J145"/>
    <mergeCell ref="A122:A130"/>
    <mergeCell ref="B130:C130"/>
    <mergeCell ref="A131:A141"/>
    <mergeCell ref="B141:C141"/>
    <mergeCell ref="A142:D142"/>
    <mergeCell ref="I149:J149"/>
    <mergeCell ref="A152:B152"/>
    <mergeCell ref="G149:H149"/>
    <mergeCell ref="I154:J154"/>
    <mergeCell ref="A66:E66"/>
    <mergeCell ref="A67:E67"/>
    <mergeCell ref="A68:E68"/>
    <mergeCell ref="A69:E69"/>
    <mergeCell ref="A70:E70"/>
    <mergeCell ref="A71:E71"/>
    <mergeCell ref="A64:B64"/>
    <mergeCell ref="A178:B178"/>
    <mergeCell ref="C178:E178"/>
    <mergeCell ref="A149:B149"/>
    <mergeCell ref="C149:D149"/>
    <mergeCell ref="E149:F149"/>
    <mergeCell ref="A150:B150"/>
    <mergeCell ref="C150:D150"/>
    <mergeCell ref="A87:E87"/>
    <mergeCell ref="A88:E88"/>
    <mergeCell ref="A92:E92"/>
    <mergeCell ref="A93:E93"/>
    <mergeCell ref="A94:E94"/>
    <mergeCell ref="A153:B153"/>
    <mergeCell ref="C153:D153"/>
    <mergeCell ref="E153:F153"/>
    <mergeCell ref="A151:B151"/>
    <mergeCell ref="A161:B161"/>
    <mergeCell ref="B56:C56"/>
    <mergeCell ref="B57:C57"/>
    <mergeCell ref="B58:C58"/>
    <mergeCell ref="B59:C59"/>
    <mergeCell ref="B47:C47"/>
    <mergeCell ref="B48:C48"/>
    <mergeCell ref="B60:C60"/>
    <mergeCell ref="B61:C61"/>
    <mergeCell ref="A65:E65"/>
    <mergeCell ref="A3:G3"/>
    <mergeCell ref="A23:D23"/>
    <mergeCell ref="A24:A26"/>
    <mergeCell ref="B24:D24"/>
    <mergeCell ref="B25:D25"/>
    <mergeCell ref="B26:D26"/>
    <mergeCell ref="A27:A32"/>
    <mergeCell ref="B27:D27"/>
    <mergeCell ref="B28:D28"/>
    <mergeCell ref="B29:D29"/>
    <mergeCell ref="B30:D30"/>
    <mergeCell ref="B31:D31"/>
    <mergeCell ref="B13:D13"/>
    <mergeCell ref="B11:D11"/>
    <mergeCell ref="B7:D7"/>
    <mergeCell ref="B9:D9"/>
    <mergeCell ref="G7:H7"/>
    <mergeCell ref="F9:L14"/>
    <mergeCell ref="I24:J25"/>
    <mergeCell ref="A35:H35"/>
    <mergeCell ref="A40:E40"/>
    <mergeCell ref="A33:D33"/>
    <mergeCell ref="B32:D32"/>
    <mergeCell ref="B46:C46"/>
    <mergeCell ref="B54:C54"/>
    <mergeCell ref="A101:C101"/>
    <mergeCell ref="A62:C62"/>
    <mergeCell ref="B42:C42"/>
    <mergeCell ref="B43:C43"/>
    <mergeCell ref="B44:C44"/>
    <mergeCell ref="B45:C45"/>
    <mergeCell ref="B49:C49"/>
    <mergeCell ref="A42:A50"/>
    <mergeCell ref="B50:C50"/>
    <mergeCell ref="A51:A61"/>
    <mergeCell ref="B51:C51"/>
    <mergeCell ref="B52:C52"/>
    <mergeCell ref="B53:C53"/>
    <mergeCell ref="A81:E81"/>
    <mergeCell ref="A83:E83"/>
    <mergeCell ref="A91:E91"/>
    <mergeCell ref="A97:E97"/>
    <mergeCell ref="B55:C55"/>
    <mergeCell ref="K119:L119"/>
    <mergeCell ref="A120:B120"/>
    <mergeCell ref="C120:C121"/>
    <mergeCell ref="D120:D121"/>
    <mergeCell ref="E120:E121"/>
    <mergeCell ref="F120:F121"/>
    <mergeCell ref="G120:G121"/>
    <mergeCell ref="H120:H121"/>
    <mergeCell ref="I120:I121"/>
    <mergeCell ref="J120:J121"/>
    <mergeCell ref="K120:K121"/>
    <mergeCell ref="L120:L121"/>
    <mergeCell ref="A121:B121"/>
    <mergeCell ref="K145:L145"/>
    <mergeCell ref="A146:B146"/>
    <mergeCell ref="C146:D147"/>
    <mergeCell ref="E146:F147"/>
    <mergeCell ref="G146:H147"/>
    <mergeCell ref="I146:J147"/>
    <mergeCell ref="K146:K147"/>
    <mergeCell ref="L146:L147"/>
    <mergeCell ref="A147:B147"/>
    <mergeCell ref="G153:H153"/>
    <mergeCell ref="I153:J153"/>
    <mergeCell ref="E150:F150"/>
    <mergeCell ref="G150:H150"/>
    <mergeCell ref="I150:J150"/>
    <mergeCell ref="G154:H154"/>
    <mergeCell ref="C152:D152"/>
    <mergeCell ref="E152:F152"/>
    <mergeCell ref="G152:H152"/>
    <mergeCell ref="I152:J152"/>
    <mergeCell ref="C151:D151"/>
    <mergeCell ref="E151:F151"/>
    <mergeCell ref="G151:H151"/>
    <mergeCell ref="I151:J151"/>
    <mergeCell ref="C161:D161"/>
    <mergeCell ref="E161:F161"/>
    <mergeCell ref="G161:H161"/>
    <mergeCell ref="I161:J161"/>
    <mergeCell ref="A160:B160"/>
    <mergeCell ref="C160:D160"/>
    <mergeCell ref="E160:F160"/>
    <mergeCell ref="G160:H160"/>
    <mergeCell ref="I160:J160"/>
    <mergeCell ref="K163:L163"/>
    <mergeCell ref="A164:B164"/>
    <mergeCell ref="C164:D165"/>
    <mergeCell ref="E164:F165"/>
    <mergeCell ref="G164:H165"/>
    <mergeCell ref="I164:J165"/>
    <mergeCell ref="K164:K165"/>
    <mergeCell ref="L164:L165"/>
    <mergeCell ref="A165:B165"/>
    <mergeCell ref="G167:H167"/>
    <mergeCell ref="I167:J167"/>
    <mergeCell ref="A166:B166"/>
    <mergeCell ref="C166:D166"/>
    <mergeCell ref="E166:F166"/>
    <mergeCell ref="G166:H166"/>
    <mergeCell ref="I166:J166"/>
    <mergeCell ref="C163:F163"/>
    <mergeCell ref="G163:J163"/>
    <mergeCell ref="A176:B176"/>
    <mergeCell ref="C176:D176"/>
    <mergeCell ref="E176:F176"/>
    <mergeCell ref="G176:H176"/>
    <mergeCell ref="I176:J176"/>
    <mergeCell ref="A175:B175"/>
    <mergeCell ref="C175:D175"/>
    <mergeCell ref="E175:F175"/>
    <mergeCell ref="G175:H175"/>
    <mergeCell ref="I175:J175"/>
    <mergeCell ref="C184:F184"/>
    <mergeCell ref="G184:J184"/>
    <mergeCell ref="K184:L184"/>
    <mergeCell ref="A185:B185"/>
    <mergeCell ref="C185:D186"/>
    <mergeCell ref="E185:F186"/>
    <mergeCell ref="G185:H186"/>
    <mergeCell ref="I185:J186"/>
    <mergeCell ref="K185:K186"/>
    <mergeCell ref="L185:L186"/>
    <mergeCell ref="A186:B186"/>
    <mergeCell ref="A188:B188"/>
    <mergeCell ref="C188:D188"/>
    <mergeCell ref="E188:F188"/>
    <mergeCell ref="G188:H188"/>
    <mergeCell ref="I188:J188"/>
    <mergeCell ref="A187:B187"/>
    <mergeCell ref="C187:D187"/>
    <mergeCell ref="E187:F187"/>
    <mergeCell ref="G187:H187"/>
    <mergeCell ref="I187:J187"/>
    <mergeCell ref="A223:B223"/>
    <mergeCell ref="A225:E225"/>
    <mergeCell ref="A263:E263"/>
    <mergeCell ref="A1:L1"/>
    <mergeCell ref="A2:K2"/>
    <mergeCell ref="A195:F195"/>
    <mergeCell ref="A196:L196"/>
    <mergeCell ref="A197:L197"/>
    <mergeCell ref="A193:B193"/>
    <mergeCell ref="C193:D193"/>
    <mergeCell ref="E193:F193"/>
    <mergeCell ref="G193:H193"/>
    <mergeCell ref="I193:J193"/>
    <mergeCell ref="C190:F190"/>
    <mergeCell ref="G190:J190"/>
    <mergeCell ref="K190:L190"/>
    <mergeCell ref="A191:B191"/>
    <mergeCell ref="C191:D192"/>
    <mergeCell ref="E191:F192"/>
    <mergeCell ref="G191:H192"/>
    <mergeCell ref="I191:J192"/>
    <mergeCell ref="K191:K192"/>
    <mergeCell ref="L191:L192"/>
    <mergeCell ref="A192:B192"/>
    <mergeCell ref="F261:I261"/>
    <mergeCell ref="A227:B227"/>
    <mergeCell ref="G227:I227"/>
    <mergeCell ref="A228:B228"/>
    <mergeCell ref="A229:B229"/>
    <mergeCell ref="A230:B230"/>
    <mergeCell ref="A232:B232"/>
    <mergeCell ref="A234:E234"/>
    <mergeCell ref="A235:F235"/>
    <mergeCell ref="A236:F236"/>
    <mergeCell ref="A239:L239"/>
    <mergeCell ref="A241:E241"/>
    <mergeCell ref="A201:E201"/>
    <mergeCell ref="A215:G215"/>
    <mergeCell ref="A217:B217"/>
    <mergeCell ref="A218:B218"/>
    <mergeCell ref="A219:B219"/>
    <mergeCell ref="A220:B220"/>
    <mergeCell ref="A221:B221"/>
    <mergeCell ref="A89:E89"/>
    <mergeCell ref="G155:H155"/>
    <mergeCell ref="A95:E95"/>
    <mergeCell ref="A96:E96"/>
    <mergeCell ref="C102:E102"/>
    <mergeCell ref="A102:B102"/>
    <mergeCell ref="D103:G103"/>
    <mergeCell ref="A154:B154"/>
    <mergeCell ref="C154:D154"/>
    <mergeCell ref="E154:F154"/>
    <mergeCell ref="A158:B158"/>
    <mergeCell ref="C158:D158"/>
    <mergeCell ref="E158:F158"/>
    <mergeCell ref="G158:H158"/>
    <mergeCell ref="A171:B171"/>
    <mergeCell ref="C171:D171"/>
    <mergeCell ref="E171:F171"/>
    <mergeCell ref="I155:J155"/>
    <mergeCell ref="A156:B156"/>
    <mergeCell ref="C156:D156"/>
    <mergeCell ref="E156:F156"/>
    <mergeCell ref="G156:H156"/>
    <mergeCell ref="I156:J156"/>
    <mergeCell ref="A157:B157"/>
    <mergeCell ref="C157:D157"/>
    <mergeCell ref="E157:F157"/>
    <mergeCell ref="G157:H157"/>
    <mergeCell ref="I157:J157"/>
    <mergeCell ref="A155:B155"/>
    <mergeCell ref="C155:D155"/>
    <mergeCell ref="E155:F155"/>
    <mergeCell ref="I158:J158"/>
    <mergeCell ref="A159:B159"/>
    <mergeCell ref="C159:D159"/>
    <mergeCell ref="E159:F159"/>
    <mergeCell ref="G159:H159"/>
    <mergeCell ref="I159:J159"/>
    <mergeCell ref="A170:B170"/>
    <mergeCell ref="C170:D170"/>
    <mergeCell ref="E170:F170"/>
    <mergeCell ref="G170:H170"/>
    <mergeCell ref="I170:J170"/>
    <mergeCell ref="A169:B169"/>
    <mergeCell ref="C169:D169"/>
    <mergeCell ref="E169:F169"/>
    <mergeCell ref="G169:H169"/>
    <mergeCell ref="I169:J169"/>
    <mergeCell ref="A168:B168"/>
    <mergeCell ref="C168:D168"/>
    <mergeCell ref="E168:F168"/>
    <mergeCell ref="G168:H168"/>
    <mergeCell ref="I168:J168"/>
    <mergeCell ref="A167:B167"/>
    <mergeCell ref="C167:D167"/>
    <mergeCell ref="E167:F167"/>
    <mergeCell ref="G171:H171"/>
    <mergeCell ref="I171:J171"/>
    <mergeCell ref="A174:B174"/>
    <mergeCell ref="C174:D174"/>
    <mergeCell ref="E174:F174"/>
    <mergeCell ref="G174:H174"/>
    <mergeCell ref="I174:J174"/>
    <mergeCell ref="A172:B172"/>
    <mergeCell ref="C172:D172"/>
    <mergeCell ref="E172:F172"/>
    <mergeCell ref="G172:H172"/>
    <mergeCell ref="I172:J172"/>
    <mergeCell ref="A173:B173"/>
    <mergeCell ref="C173:D173"/>
    <mergeCell ref="E173:F173"/>
    <mergeCell ref="G173:H173"/>
    <mergeCell ref="I173:J173"/>
  </mergeCells>
  <conditionalFormatting sqref="A42">
    <cfRule type="expression" dxfId="75" priority="200">
      <formula>IF($C$1="OUI",TRUE,FALSE)</formula>
    </cfRule>
  </conditionalFormatting>
  <conditionalFormatting sqref="A51">
    <cfRule type="expression" dxfId="74" priority="190">
      <formula>IF($C$1="OUI",TRUE,FALSE)</formula>
    </cfRule>
  </conditionalFormatting>
  <conditionalFormatting sqref="A69:A80">
    <cfRule type="expression" dxfId="73" priority="1">
      <formula>IF($C$1="OUI",TRUE,FALSE)</formula>
    </cfRule>
  </conditionalFormatting>
  <conditionalFormatting sqref="A93:A97">
    <cfRule type="expression" dxfId="72" priority="186">
      <formula>IF($C$1="OUI",TRUE,FALSE)</formula>
    </cfRule>
  </conditionalFormatting>
  <conditionalFormatting sqref="A108">
    <cfRule type="expression" dxfId="71" priority="314">
      <formula>IF($C$1="OUI",TRUE,FALSE)</formula>
    </cfRule>
  </conditionalFormatting>
  <conditionalFormatting sqref="A122">
    <cfRule type="expression" dxfId="70" priority="172">
      <formula>IF($C$1="OUI",TRUE,FALSE)</formula>
    </cfRule>
  </conditionalFormatting>
  <conditionalFormatting sqref="A131">
    <cfRule type="expression" dxfId="69" priority="170">
      <formula>IF($C$1="OUI",TRUE,FALSE)</formula>
    </cfRule>
  </conditionalFormatting>
  <conditionalFormatting sqref="A148:A160">
    <cfRule type="expression" dxfId="68" priority="42">
      <formula>IF($C$3="OUI",TRUE,FALSE)</formula>
    </cfRule>
  </conditionalFormatting>
  <conditionalFormatting sqref="A166:A175">
    <cfRule type="expression" dxfId="67" priority="20">
      <formula>IF($C$3="OUI",TRUE,FALSE)</formula>
    </cfRule>
  </conditionalFormatting>
  <conditionalFormatting sqref="A218:A220 A222">
    <cfRule type="expression" dxfId="66" priority="149">
      <formula>$B$1="OUI"</formula>
    </cfRule>
  </conditionalFormatting>
  <conditionalFormatting sqref="A228:A229">
    <cfRule type="expression" dxfId="65" priority="147">
      <formula>$B$1="OUI"</formula>
    </cfRule>
  </conditionalFormatting>
  <conditionalFormatting sqref="A184:B184">
    <cfRule type="expression" dxfId="64" priority="227">
      <formula>$A$109=charges_con_reel</formula>
    </cfRule>
  </conditionalFormatting>
  <conditionalFormatting sqref="A203:E212 J227">
    <cfRule type="expression" dxfId="63" priority="162">
      <formula>$B$1="OUI"</formula>
    </cfRule>
  </conditionalFormatting>
  <conditionalFormatting sqref="B24">
    <cfRule type="expression" dxfId="62" priority="341">
      <formula>IF(#REF!="OUI",TRUE,FALSE)</formula>
    </cfRule>
  </conditionalFormatting>
  <conditionalFormatting sqref="B25">
    <cfRule type="expression" dxfId="61" priority="340">
      <formula>IF(#REF!="OUI",TRUE,FALSE)</formula>
    </cfRule>
  </conditionalFormatting>
  <conditionalFormatting sqref="B42:B49">
    <cfRule type="expression" dxfId="60" priority="12">
      <formula>IF($C$1="OUI",TRUE,FALSE)</formula>
    </cfRule>
  </conditionalFormatting>
  <conditionalFormatting sqref="B51:B60">
    <cfRule type="expression" dxfId="59" priority="112">
      <formula>IF($C$1="OUI",TRUE,FALSE)</formula>
    </cfRule>
  </conditionalFormatting>
  <conditionalFormatting sqref="B122:B129">
    <cfRule type="expression" dxfId="58" priority="11">
      <formula>IF($C$1="OUI",TRUE,FALSE)</formula>
    </cfRule>
  </conditionalFormatting>
  <conditionalFormatting sqref="B131:B140">
    <cfRule type="expression" dxfId="57" priority="69">
      <formula>IF($C$1="OUI",TRUE,FALSE)</formula>
    </cfRule>
  </conditionalFormatting>
  <conditionalFormatting sqref="B184 C120 G120 A187">
    <cfRule type="expression" dxfId="56" priority="269">
      <formula>IF($C$3="OUI",TRUE,FALSE)</formula>
    </cfRule>
  </conditionalFormatting>
  <conditionalFormatting sqref="B27:D28">
    <cfRule type="expression" dxfId="55" priority="339">
      <formula>IF(#REF!="OUI",TRUE,FALSE)</formula>
    </cfRule>
  </conditionalFormatting>
  <conditionalFormatting sqref="B29:D29">
    <cfRule type="expression" dxfId="54" priority="336">
      <formula>IF(#REF!="OUI",TRUE,FALSE)</formula>
    </cfRule>
  </conditionalFormatting>
  <conditionalFormatting sqref="B30:D30">
    <cfRule type="expression" dxfId="53" priority="335">
      <formula>IF(#REF!="OUI",TRUE,FALSE)</formula>
    </cfRule>
  </conditionalFormatting>
  <conditionalFormatting sqref="B31:D31">
    <cfRule type="expression" dxfId="52" priority="334">
      <formula>IF(#REF!="OUI",TRUE,FALSE)</formula>
    </cfRule>
  </conditionalFormatting>
  <conditionalFormatting sqref="C104">
    <cfRule type="expression" dxfId="51" priority="143" stopIfTrue="1">
      <formula>IF($C$102="Charges Connexes réelles (à justifier)",TRUE,FALSE)</formula>
    </cfRule>
  </conditionalFormatting>
  <conditionalFormatting sqref="C126:C129">
    <cfRule type="expression" dxfId="50" priority="7">
      <formula>IF($C$8="OUI",TRUE,FALSE)</formula>
    </cfRule>
  </conditionalFormatting>
  <conditionalFormatting sqref="C131:C139">
    <cfRule type="expression" dxfId="49" priority="70">
      <formula>IF($C$8="OUI",TRUE,FALSE)</formula>
    </cfRule>
  </conditionalFormatting>
  <conditionalFormatting sqref="C148:C160">
    <cfRule type="expression" dxfId="48" priority="43">
      <formula>IF($C$3="OUI",TRUE,FALSE)</formula>
    </cfRule>
  </conditionalFormatting>
  <conditionalFormatting sqref="C166:C175">
    <cfRule type="expression" dxfId="47" priority="17">
      <formula>IF($C$3="OUI",TRUE,FALSE)</formula>
    </cfRule>
  </conditionalFormatting>
  <conditionalFormatting sqref="C178">
    <cfRule type="expression" dxfId="46" priority="141">
      <formula>IF($C$1="OUI",TRUE,FALSE)</formula>
    </cfRule>
  </conditionalFormatting>
  <conditionalFormatting sqref="C122:D125">
    <cfRule type="expression" dxfId="45" priority="130">
      <formula>IF($C$8="OUI",TRUE,FALSE)</formula>
    </cfRule>
  </conditionalFormatting>
  <conditionalFormatting sqref="C140:D140">
    <cfRule type="expression" dxfId="44" priority="129">
      <formula>IF($C$8="OUI",TRUE,FALSE)</formula>
    </cfRule>
  </conditionalFormatting>
  <conditionalFormatting sqref="C218:D220">
    <cfRule type="expression" dxfId="43" priority="161">
      <formula>$B$1="OUI"</formula>
    </cfRule>
  </conditionalFormatting>
  <conditionalFormatting sqref="C228:D229">
    <cfRule type="expression" dxfId="42" priority="160">
      <formula>$B$1="OUI"</formula>
    </cfRule>
  </conditionalFormatting>
  <conditionalFormatting sqref="C202:E202">
    <cfRule type="expression" dxfId="41" priority="159">
      <formula>IF($C$1="OUI",TRUE,FALSE)</formula>
    </cfRule>
  </conditionalFormatting>
  <conditionalFormatting sqref="D41:D44">
    <cfRule type="expression" dxfId="40" priority="323">
      <formula>IF($C$1="OUI",TRUE,FALSE)</formula>
    </cfRule>
  </conditionalFormatting>
  <conditionalFormatting sqref="D103:D105">
    <cfRule type="expression" dxfId="39" priority="145">
      <formula>IF($C$1="OUI",TRUE,FALSE)</formula>
    </cfRule>
  </conditionalFormatting>
  <conditionalFormatting sqref="D126:D139">
    <cfRule type="expression" dxfId="38" priority="6">
      <formula>IF($C$8="OUI",TRUE,FALSE)</formula>
    </cfRule>
  </conditionalFormatting>
  <conditionalFormatting sqref="D179:D182">
    <cfRule type="expression" dxfId="37" priority="137">
      <formula>IF($C$1="OUI",TRUE,FALSE)</formula>
    </cfRule>
  </conditionalFormatting>
  <conditionalFormatting sqref="D45:E61">
    <cfRule type="expression" dxfId="36" priority="13">
      <formula>IF($C$1="OUI",TRUE,FALSE)</formula>
    </cfRule>
  </conditionalFormatting>
  <conditionalFormatting sqref="D202:E202">
    <cfRule type="expression" dxfId="35" priority="156">
      <formula>IF($E$17=1,TRUE,FALSE)</formula>
    </cfRule>
  </conditionalFormatting>
  <conditionalFormatting sqref="E42:E44 D101 C102">
    <cfRule type="expression" dxfId="34" priority="332">
      <formula>IF($C$1="OUI",TRUE,FALSE)</formula>
    </cfRule>
  </conditionalFormatting>
  <conditionalFormatting sqref="E148:E160">
    <cfRule type="expression" dxfId="33" priority="45">
      <formula>IF($C$3="OUI",TRUE,FALSE)</formula>
    </cfRule>
  </conditionalFormatting>
  <conditionalFormatting sqref="E166:E175">
    <cfRule type="expression" dxfId="32" priority="19">
      <formula>IF($C$3="OUI",TRUE,FALSE)</formula>
    </cfRule>
  </conditionalFormatting>
  <conditionalFormatting sqref="E202">
    <cfRule type="expression" dxfId="31" priority="155">
      <formula>IF($E$17=2,TRUE,FALSE)</formula>
    </cfRule>
  </conditionalFormatting>
  <conditionalFormatting sqref="E24:G25 E27:G31">
    <cfRule type="expression" dxfId="30" priority="347">
      <formula>IF($D$3="OUI",TRUE,FALSE)</formula>
    </cfRule>
  </conditionalFormatting>
  <conditionalFormatting sqref="F122:F130">
    <cfRule type="expression" dxfId="29" priority="10">
      <formula>IF(AND($C$14="Études de faisabilité",$C$15="Forfait"),TRUE,FALSE)</formula>
    </cfRule>
  </conditionalFormatting>
  <conditionalFormatting sqref="F65:G80">
    <cfRule type="expression" dxfId="28" priority="103">
      <formula>IF($C$1="OUI",TRUE,FALSE)</formula>
    </cfRule>
  </conditionalFormatting>
  <conditionalFormatting sqref="F82:G82">
    <cfRule type="expression" dxfId="27" priority="319">
      <formula>IF($C$1="OUI",TRUE,FALSE)</formula>
    </cfRule>
    <cfRule type="expression" dxfId="26" priority="318">
      <formula>IF(AND(#REF!="Études de faisabilité",$C$20="Forfait"),TRUE,FALSE)</formula>
    </cfRule>
  </conditionalFormatting>
  <conditionalFormatting sqref="F87:G97">
    <cfRule type="expression" dxfId="25" priority="97">
      <formula>IF($C$1="OUI",TRUE,FALSE)</formula>
    </cfRule>
  </conditionalFormatting>
  <conditionalFormatting sqref="F131:H140">
    <cfRule type="expression" dxfId="24" priority="66">
      <formula>IF($C$8="OUI",TRUE,FALSE)</formula>
    </cfRule>
  </conditionalFormatting>
  <conditionalFormatting sqref="G41:G61">
    <cfRule type="expression" dxfId="23" priority="14">
      <formula>IF(AND(#REF!="Études de faisabilité",$C$20="Forfait"),TRUE,FALSE)</formula>
    </cfRule>
  </conditionalFormatting>
  <conditionalFormatting sqref="G51:G61">
    <cfRule type="expression" dxfId="22" priority="114">
      <formula>IF($C$1="OUI",TRUE,FALSE)</formula>
    </cfRule>
  </conditionalFormatting>
  <conditionalFormatting sqref="G64:G80">
    <cfRule type="expression" dxfId="21" priority="102">
      <formula>IF(AND(#REF!="Études de faisabilité",$C$20="Forfait"),TRUE,FALSE)</formula>
    </cfRule>
  </conditionalFormatting>
  <conditionalFormatting sqref="G86:G97">
    <cfRule type="expression" dxfId="20" priority="96">
      <formula>IF(AND(#REF!="Études de faisabilité",$C$20="Forfait"),TRUE,FALSE)</formula>
    </cfRule>
  </conditionalFormatting>
  <conditionalFormatting sqref="G107:G108">
    <cfRule type="expression" dxfId="19" priority="312">
      <formula>IF(AND(#REF!="Études de faisabilité",$C$20="Forfait"),TRUE,FALSE)</formula>
    </cfRule>
  </conditionalFormatting>
  <conditionalFormatting sqref="G110">
    <cfRule type="expression" dxfId="18" priority="331">
      <formula>IF(AND(#REF!="Études de faisabilité",$C$20="Forfait"),TRUE,FALSE)</formula>
    </cfRule>
  </conditionalFormatting>
  <conditionalFormatting sqref="G148:G160">
    <cfRule type="expression" dxfId="17" priority="41">
      <formula>IF($C$3="OUI",TRUE,FALSE)</formula>
    </cfRule>
  </conditionalFormatting>
  <conditionalFormatting sqref="G166:G175">
    <cfRule type="expression" dxfId="16" priority="3">
      <formula>IF($C$3="OUI",TRUE,FALSE)</formula>
    </cfRule>
  </conditionalFormatting>
  <conditionalFormatting sqref="G122:H129">
    <cfRule type="expression" dxfId="15" priority="4">
      <formula>IF($C$8="OUI",TRUE,FALSE)</formula>
    </cfRule>
  </conditionalFormatting>
  <conditionalFormatting sqref="H23">
    <cfRule type="expression" dxfId="14" priority="350">
      <formula>IF($G$28="Total des dépenses éligibles (HTR)",TRUE,FALSE)</formula>
    </cfRule>
  </conditionalFormatting>
  <conditionalFormatting sqref="H24:H32">
    <cfRule type="expression" dxfId="13" priority="349">
      <formula>IF($G$28="Total des dépenses éligibles (HTR)",TRUE,FALSE)</formula>
    </cfRule>
  </conditionalFormatting>
  <conditionalFormatting sqref="H26 H32">
    <cfRule type="expression" dxfId="12" priority="342">
      <formula>IF($G$28="Total des dépenses éligibles (HTR)",TRUE,FALSE)</formula>
    </cfRule>
  </conditionalFormatting>
  <conditionalFormatting sqref="H33">
    <cfRule type="expression" dxfId="11" priority="348">
      <formula>IF($G$28="Total des dépenses éligibles (HTR)",TRUE,FALSE)</formula>
    </cfRule>
  </conditionalFormatting>
  <conditionalFormatting sqref="H203:H212">
    <cfRule type="expression" dxfId="10" priority="158">
      <formula>$B$1="OUI"</formula>
    </cfRule>
  </conditionalFormatting>
  <conditionalFormatting sqref="H202:J202">
    <cfRule type="expression" dxfId="9" priority="152">
      <formula>IF($C$1="OUI",TRUE,FALSE)</formula>
    </cfRule>
  </conditionalFormatting>
  <conditionalFormatting sqref="I148:I160">
    <cfRule type="expression" dxfId="8" priority="44">
      <formula>IF($C$3="OUI",TRUE,FALSE)</formula>
    </cfRule>
  </conditionalFormatting>
  <conditionalFormatting sqref="I166:I175">
    <cfRule type="expression" dxfId="7" priority="18">
      <formula>IF($C$3="OUI",TRUE,FALSE)</formula>
    </cfRule>
  </conditionalFormatting>
  <conditionalFormatting sqref="I202">
    <cfRule type="expression" dxfId="6" priority="150">
      <formula>$J$24="Oui"</formula>
    </cfRule>
  </conditionalFormatting>
  <conditionalFormatting sqref="I203:I212">
    <cfRule type="expression" dxfId="5" priority="151">
      <formula>$J$24="Oui"</formula>
    </cfRule>
  </conditionalFormatting>
  <conditionalFormatting sqref="J122:J130">
    <cfRule type="expression" dxfId="4" priority="9">
      <formula>IF(AND($C$14="Études de faisabilité",$C$15="Forfait"),TRUE,FALSE)</formula>
    </cfRule>
  </conditionalFormatting>
  <conditionalFormatting sqref="J131:J140">
    <cfRule type="expression" dxfId="3" priority="71">
      <formula>IF($C$8="OUI",TRUE,FALSE)</formula>
    </cfRule>
  </conditionalFormatting>
  <conditionalFormatting sqref="J203">
    <cfRule type="expression" dxfId="2" priority="153">
      <formula>$B$1="OUI"</formula>
    </cfRule>
  </conditionalFormatting>
  <conditionalFormatting sqref="J227">
    <cfRule type="expression" dxfId="1" priority="157">
      <formula>IF(($B$53+$C$53)&lt;=0,TRUE,FALSE)</formula>
    </cfRule>
  </conditionalFormatting>
  <conditionalFormatting sqref="L122:L130">
    <cfRule type="expression" dxfId="0" priority="8">
      <formula>IF(AND($C$14="Études de faisabilité",$C$15="Forfait"),TRUE,FALSE)</formula>
    </cfRule>
  </conditionalFormatting>
  <dataValidations count="10">
    <dataValidation type="list" allowBlank="1" showInputMessage="1" showErrorMessage="1" sqref="D41" xr:uid="{00000000-0002-0000-0100-000000000000}">
      <formula1>"Nombre de jours,Nombre de mois, Nombre d'ETPT"</formula1>
    </dataValidation>
    <dataValidation type="decimal" allowBlank="1" showInputMessage="1" showErrorMessage="1" sqref="B184 C103" xr:uid="{00000000-0002-0000-0100-000001000000}">
      <formula1>0</formula1>
      <formula2>0.25</formula2>
    </dataValidation>
    <dataValidation type="list" allowBlank="1" showInputMessage="1" showErrorMessage="1" sqref="G120" xr:uid="{00000000-0002-0000-0100-000002000000}">
      <formula1>Ch_personnel</formula1>
    </dataValidation>
    <dataValidation type="list" allowBlank="1" showInputMessage="1" showErrorMessage="1" sqref="J203" xr:uid="{00000000-0002-0000-0100-000004000000}">
      <formula1>"Oui,Non"</formula1>
    </dataValidation>
    <dataValidation allowBlank="1" showInputMessage="1" showErrorMessage="1" prompt="&quot;Dépenses d'équipement&quot;, cf page 14 des règles générales" sqref="A227" xr:uid="{00000000-0002-0000-0100-000005000000}"/>
    <dataValidation type="list" allowBlank="1" showInputMessage="1" showErrorMessage="1" sqref="C102 C178" xr:uid="{00000000-0002-0000-0100-000006000000}">
      <formula1>"Charges Connexes réelles (à justifier),Charges Connexes forfaitaires (maximum 25%)"</formula1>
    </dataValidation>
    <dataValidation type="whole" allowBlank="1" showInputMessage="1" showErrorMessage="1" sqref="E24:E25 E27:E31" xr:uid="{00000000-0002-0000-0100-000007000000}">
      <formula1>0</formula1>
      <formula2>1000000000</formula2>
    </dataValidation>
    <dataValidation type="decimal" allowBlank="1" showInputMessage="1" showErrorMessage="1" sqref="F24:F25 F27:F31 D252:D257 D51:E60 F65:F80 F87:F97 C131:D140 G131:H140 D42:E49 C148:D160 G148:H160 C166:D175 C122:D129 C245:D248 C250:C257 C259:D259 G122:H129 G166:H175" xr:uid="{00000000-0002-0000-0100-000008000000}">
      <formula1>0</formula1>
      <formula2>1000000000</formula2>
    </dataValidation>
    <dataValidation type="list" allowBlank="1" showInputMessage="1" showErrorMessage="1" sqref="G7:H7" xr:uid="{00000000-0002-0000-0100-000009000000}">
      <formula1>"Non assujetti à la TVA,Assujetti partiel à la TVA,Assujetti à la TVA"</formula1>
    </dataValidation>
    <dataValidation type="list" allowBlank="1" showInputMessage="1" showErrorMessage="1" sqref="B13:D13" xr:uid="{F9B336C6-5FC0-4FC4-87D8-23F414CA8E07}">
      <formula1>Q$6:Q$7</formula1>
    </dataValidation>
  </dataValidations>
  <pageMargins left="0.7" right="0.7" top="0.75" bottom="0.75" header="0.3" footer="0.3"/>
  <pageSetup paperSize="9" scale="36" fitToHeight="0"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6425C66A482E42BC35B50CB5734113" ma:contentTypeVersion="16" ma:contentTypeDescription="Crée un document." ma:contentTypeScope="" ma:versionID="8f162427f37fd82e3c4789ede3e13acd">
  <xsd:schema xmlns:xsd="http://www.w3.org/2001/XMLSchema" xmlns:xs="http://www.w3.org/2001/XMLSchema" xmlns:p="http://schemas.microsoft.com/office/2006/metadata/properties" xmlns:ns2="38ac7d9c-8978-4e18-b46a-84edad2ef954" xmlns:ns3="a3121de4-63e6-46e2-9396-ce5573c28766" targetNamespace="http://schemas.microsoft.com/office/2006/metadata/properties" ma:root="true" ma:fieldsID="0b240bccee7f0d6b5fedf9aa6c0e8d76" ns2:_="" ns3:_="">
    <xsd:import namespace="38ac7d9c-8978-4e18-b46a-84edad2ef954"/>
    <xsd:import namespace="a3121de4-63e6-46e2-9396-ce5573c28766"/>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Confidentie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ac7d9c-8978-4e18-b46a-84edad2ef9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alises d’images" ma:readOnly="false" ma:fieldId="{5cf76f15-5ced-4ddc-b409-7134ff3c332f}" ma:taxonomyMulti="true" ma:sspId="faaaa922-7a9d-4888-b0c0-3cd0453685d5"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Confidentiel" ma:index="21" nillable="true" ma:displayName="Confidentiel" ma:default="Non" ma:format="Dropdown" ma:internalName="Confidentiel">
      <xsd:simpleType>
        <xsd:restriction base="dms:Choice">
          <xsd:enumeration value="Oui"/>
          <xsd:enumeration value="Non"/>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3121de4-63e6-46e2-9396-ce5573c28766"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2b311c14-f9de-4d5b-8c12-b02558de543c}" ma:internalName="TaxCatchAll" ma:showField="CatchAllData" ma:web="a3121de4-63e6-46e2-9396-ce5573c28766">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09AF52-B9C6-4835-8023-0B65BF0326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ac7d9c-8978-4e18-b46a-84edad2ef954"/>
    <ds:schemaRef ds:uri="a3121de4-63e6-46e2-9396-ce5573c287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53EBDF-08B8-4206-9589-A57B74B0CB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7</vt:i4>
      </vt:variant>
    </vt:vector>
  </HeadingPairs>
  <TitlesOfParts>
    <vt:vector size="9" baseType="lpstr">
      <vt:lpstr>Notice remplissage</vt:lpstr>
      <vt:lpstr>Volet Financier</vt:lpstr>
      <vt:lpstr>ch_mandataire</vt:lpstr>
      <vt:lpstr>ch_mise_en_forme</vt:lpstr>
      <vt:lpstr>Début_fonctionnement</vt:lpstr>
      <vt:lpstr>Total_Equipement</vt:lpstr>
      <vt:lpstr>Total_fonctionnement</vt:lpstr>
      <vt:lpstr>type_op</vt:lpstr>
      <vt:lpstr>'Volet Financier'!Zone_d_impression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BRANDINELLI Carole (Ext)</dc:creator>
  <cp:lastModifiedBy>CHASSIGNET Mathieu</cp:lastModifiedBy>
  <cp:lastPrinted>2021-02-11T13:02:53Z</cp:lastPrinted>
  <dcterms:created xsi:type="dcterms:W3CDTF">2014-12-03T07:47:04Z</dcterms:created>
  <dcterms:modified xsi:type="dcterms:W3CDTF">2024-03-14T14:48:35Z</dcterms:modified>
</cp:coreProperties>
</file>