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TS\DEC_Direction\06_Thématiques_DECi\Valo_energ_Dechets\CSR\AAPCSR2024\1-Docs AAPCSR2024\Projet AAP Energie CSR 2024\DOCUMENTS AAP2024\Docs à fournir par le Candidat\A valider\OK\"/>
    </mc:Choice>
  </mc:AlternateContent>
  <xr:revisionPtr revIDLastSave="0" documentId="13_ncr:1_{83E42B35-D62E-4F46-80FE-16916E943BA7}" xr6:coauthVersionLast="47" xr6:coauthVersionMax="47" xr10:uidLastSave="{00000000-0000-0000-0000-000000000000}"/>
  <bookViews>
    <workbookView xWindow="-110" yWindow="-110" windowWidth="19420" windowHeight="10420" xr2:uid="{101E7EF7-2559-4048-B12E-FD363689AA9C}"/>
  </bookViews>
  <sheets>
    <sheet name="1. Infos Porteur" sheetId="6" r:id="rId1"/>
    <sheet name="2. Clients x besoins Energie" sheetId="5" r:id="rId2"/>
    <sheet name="3. Caractéristiques du projet" sheetId="1" r:id="rId3"/>
    <sheet name="4. Investissements" sheetId="3" r:id="rId4"/>
    <sheet name="5. Hypothèses BP" sheetId="2" r:id="rId5"/>
  </sheets>
  <externalReferences>
    <externalReference r:id="rId6"/>
  </externalReferences>
  <definedNames>
    <definedName name="adscr_moyen_sc1">'[1]5-Comparaison des scénarios'!#REF!</definedName>
    <definedName name="adscr_moyen_sc10">'[1]5-Comparaison des scénarios'!#REF!</definedName>
    <definedName name="adscr_moyen_sc11">'[1]5-Comparaison des scénarios'!#REF!</definedName>
    <definedName name="adscr_moyen_sc12">'[1]5-Comparaison des scénarios'!#REF!</definedName>
    <definedName name="adscr_moyen_sc13">'[1]5-Comparaison des scénarios'!#REF!</definedName>
    <definedName name="adscr_moyen_sc14">'[1]5-Comparaison des scénarios'!#REF!</definedName>
    <definedName name="adscr_moyen_sc15">'[1]5-Comparaison des scénarios'!#REF!</definedName>
    <definedName name="adscr_moyen_sc2">'[1]5-Comparaison des scénarios'!#REF!</definedName>
    <definedName name="adscr_moyen_sc3">'[1]5-Comparaison des scénarios'!#REF!</definedName>
    <definedName name="adscr_moyen_sc4">'[1]5-Comparaison des scénarios'!#REF!</definedName>
    <definedName name="adscr_moyen_sc5">'[1]5-Comparaison des scénarios'!#REF!</definedName>
    <definedName name="adscr_moyen_sc6">'[1]5-Comparaison des scénarios'!#REF!</definedName>
    <definedName name="adscr_moyen_sc7">'[1]5-Comparaison des scénarios'!#REF!</definedName>
    <definedName name="adscr_moyen_sc8">'[1]5-Comparaison des scénarios'!#REF!</definedName>
    <definedName name="adscr_moyen_sc9">'[1]5-Comparaison des scénarios'!#REF!</definedName>
    <definedName name="aide">'[1]7-Calculs'!$D$130</definedName>
    <definedName name="aideademe">'[1]7-Calculs'!$D$202</definedName>
    <definedName name="aideademe_sc1">'[1]5-Comparaison des scénarios'!$D$11</definedName>
    <definedName name="aideademe_sc10">'[1]5-Comparaison des scénarios'!$M$11</definedName>
    <definedName name="aideademe_sc2">'[1]5-Comparaison des scénarios'!$E$11</definedName>
    <definedName name="aideademe_sc3">'[1]5-Comparaison des scénarios'!$F$11</definedName>
    <definedName name="aideademe_sc4">'[1]5-Comparaison des scénarios'!$G$11</definedName>
    <definedName name="aideademe_sc5">'[1]5-Comparaison des scénarios'!$H$11</definedName>
    <definedName name="aideademe_sc6">'[1]5-Comparaison des scénarios'!$I$11</definedName>
    <definedName name="aideademe_sc7">'[1]5-Comparaison des scénarios'!$J$11</definedName>
    <definedName name="aideademe_sc8">'[1]5-Comparaison des scénarios'!$K$11</definedName>
    <definedName name="aideademe_sc9">'[1]5-Comparaison des scénarios'!$L$11</definedName>
    <definedName name="arrangement">'[1]7-Calculs'!$D$126</definedName>
    <definedName name="autre_frais">'[1]6-Synthèse du scénario retenu'!#REF!</definedName>
    <definedName name="ca_chaleur">'[1]6-Synthèse du scénario retenu'!#REF!</definedName>
    <definedName name="ca_csr">'[1]6-Synthèse du scénario retenu'!#REF!</definedName>
    <definedName name="capitalsocial">'[1]7-Calculs'!$D$131</definedName>
    <definedName name="conduite_entretien">'[1]6-Synthèse du scénario retenu'!#REF!</definedName>
    <definedName name="dep_2">'[1]4-Scénarios'!$F$8</definedName>
    <definedName name="dette">'[1]7-Calculs'!$D$133</definedName>
    <definedName name="diff_fi_sc1">'[1]5-Comparaison des scénarios'!$D$36</definedName>
    <definedName name="diff_fi_sc2">'[1]5-Comparaison des scénarios'!$E$36</definedName>
    <definedName name="diff_fi_sc3">'[1]5-Comparaison des scénarios'!$F$36</definedName>
    <definedName name="diff_fi_sc4">'[1]5-Comparaison des scénarios'!$G$36</definedName>
    <definedName name="diff_fi_sc5">'[1]5-Comparaison des scénarios'!$H$36</definedName>
    <definedName name="diff_fi_sc6">'[1]5-Comparaison des scénarios'!$I$36</definedName>
    <definedName name="diff_fi_sc7">'[1]5-Comparaison des scénarios'!$J$36</definedName>
    <definedName name="diff_fi_sc8">'[1]5-Comparaison des scénarios'!$K$36</definedName>
    <definedName name="diff_fi_sc9">'[1]5-Comparaison des scénarios'!$L$36</definedName>
    <definedName name="dsra">'[1]7-Calculs'!$D$124</definedName>
    <definedName name="evacuation_dechets">'[1]6-Synthèse du scénario retenu'!#REF!</definedName>
    <definedName name="exploit_sc1">'[1]4-Scénarios'!$E$10</definedName>
    <definedName name="exploit_sc2">'[1]4-Scénarios'!$F$10</definedName>
    <definedName name="exploit_sc9">'[1]4-Scénarios'!#REF!</definedName>
    <definedName name="frais_constru_sc1">'[1]5-Comparaison des scénarios'!#REF!</definedName>
    <definedName name="frais_constru_sc10">'[1]5-Comparaison des scénarios'!#REF!</definedName>
    <definedName name="frais_constru_sc11">'[1]5-Comparaison des scénarios'!#REF!</definedName>
    <definedName name="frais_constru_sc12">'[1]5-Comparaison des scénarios'!#REF!</definedName>
    <definedName name="frais_constru_sc13">'[1]5-Comparaison des scénarios'!#REF!</definedName>
    <definedName name="frais_constru_sc14">'[1]5-Comparaison des scénarios'!#REF!</definedName>
    <definedName name="frais_constru_sc15">'[1]5-Comparaison des scénarios'!#REF!</definedName>
    <definedName name="frais_constru_sc2">'[1]5-Comparaison des scénarios'!#REF!</definedName>
    <definedName name="frais_constru_sc3">'[1]5-Comparaison des scénarios'!#REF!</definedName>
    <definedName name="frais_constru_sc4">'[1]5-Comparaison des scénarios'!#REF!</definedName>
    <definedName name="frais_constru_sc5">'[1]5-Comparaison des scénarios'!#REF!</definedName>
    <definedName name="frais_constru_sc6">'[1]5-Comparaison des scénarios'!#REF!</definedName>
    <definedName name="frais_constru_sc7">'[1]5-Comparaison des scénarios'!#REF!</definedName>
    <definedName name="frais_constru_sc8">'[1]5-Comparaison des scénarios'!#REF!</definedName>
    <definedName name="frais_constru_sc9">'[1]5-Comparaison des scénarios'!#REF!</definedName>
    <definedName name="fraisconstru">'[1]7-Calculs'!#REF!</definedName>
    <definedName name="gaz_elec">'[1]6-Synthèse du scénario retenu'!#REF!</definedName>
    <definedName name="ger_moy">'[1]6-Synthèse du scénario retenu'!#REF!</definedName>
    <definedName name="intérets">'[1]7-Calculs'!$D$125</definedName>
    <definedName name="TRIactionnaires">'[1]7-Calculs'!$D$389</definedName>
    <definedName name="TRIavecademe">'[1]7-Calculs'!$D$375</definedName>
    <definedName name="TRIsansademe">'[1]7-Calculs'!$D$374</definedName>
    <definedName name="utilisation">'[1]7-Calculs'!$D$127</definedName>
    <definedName name="VANavecademe">'[1]7-Calculs'!$D$378</definedName>
    <definedName name="VANsansademe">'[1]7-Calculs'!$D$377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B9" i="2"/>
  <c r="B4" i="2"/>
  <c r="B3" i="2"/>
  <c r="D46" i="1"/>
  <c r="D48" i="1" l="1"/>
  <c r="D43" i="1"/>
  <c r="B39" i="2"/>
  <c r="B112" i="2" l="1"/>
  <c r="B73" i="2"/>
  <c r="B60" i="2"/>
  <c r="C54" i="3" l="1"/>
  <c r="F22" i="3" l="1"/>
  <c r="E22" i="3"/>
  <c r="F23" i="3" s="1"/>
  <c r="B30" i="2"/>
  <c r="B7" i="2"/>
  <c r="C29" i="3"/>
  <c r="D51" i="1" l="1"/>
  <c r="D50" i="1"/>
  <c r="B101" i="2" l="1"/>
  <c r="B34" i="2" l="1"/>
  <c r="B36" i="2" s="1"/>
  <c r="B7" i="5" l="1"/>
  <c r="B2" i="2" l="1"/>
  <c r="B96" i="2" l="1"/>
  <c r="D18" i="5" l="1"/>
  <c r="C18" i="5"/>
  <c r="B18" i="5"/>
  <c r="C7" i="5"/>
  <c r="D7" i="5"/>
  <c r="E7" i="5" l="1"/>
  <c r="E18" i="5"/>
  <c r="C45" i="3" l="1"/>
  <c r="E16" i="5"/>
  <c r="E5" i="5"/>
  <c r="D89" i="2"/>
  <c r="D90" i="2"/>
  <c r="C36" i="3" l="1"/>
  <c r="C38" i="3" s="1"/>
  <c r="B20" i="2" l="1"/>
  <c r="D91" i="2"/>
  <c r="B89" i="2"/>
  <c r="D92" i="2" s="1"/>
  <c r="B22" i="2" l="1"/>
  <c r="B24" i="2" s="1"/>
  <c r="B93" i="2"/>
  <c r="B76" i="2" l="1"/>
  <c r="B14" i="2"/>
  <c r="B94" i="2"/>
  <c r="B4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Sylvain BORDEBEURE</author>
  </authors>
  <commentList>
    <comment ref="B11" authorId="0" shapeId="0" xr:uid="{77E08B31-9DFC-4080-9003-4C7BE0B9D64E}">
      <text>
        <r>
          <rPr>
            <b/>
            <sz val="9"/>
            <color indexed="81"/>
            <rFont val="Tahoma"/>
            <family val="2"/>
          </rPr>
          <t xml:space="preserve">Si le site n'est pas ISO 50001, fournir audit énergétique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Si le site est certifié ISO 50001, fournir le certificat</t>
        </r>
      </text>
    </comment>
  </commentList>
</comments>
</file>

<file path=xl/sharedStrings.xml><?xml version="1.0" encoding="utf-8"?>
<sst xmlns="http://schemas.openxmlformats.org/spreadsheetml/2006/main" count="360" uniqueCount="285">
  <si>
    <t xml:space="preserve">Le projet est-il situé dans une zone où se trouve un Plan de Protection de l'Atmosphère ? </t>
  </si>
  <si>
    <t xml:space="preserve">Technologie du four </t>
  </si>
  <si>
    <t>Technologie de la chaudière de récupération d'énergie</t>
  </si>
  <si>
    <t>Fluide la la chaudière</t>
  </si>
  <si>
    <t>Système de traitement des fumées</t>
  </si>
  <si>
    <t>Débit massique en sortie chaudière (en kg/s)</t>
  </si>
  <si>
    <t>Pression en sortie chaudière (en bar)</t>
  </si>
  <si>
    <t>Température en sortie chaudière (en °C)</t>
  </si>
  <si>
    <t>Débit massique en entrée chaudière (en kg/s)</t>
  </si>
  <si>
    <t>Pression en entrée chaudière (en bar)</t>
  </si>
  <si>
    <t>Température en entrée chaudière (en °C)</t>
  </si>
  <si>
    <t>Le site industriel est il certifié ISO 50001 ?</t>
  </si>
  <si>
    <t>Type de réseau</t>
  </si>
  <si>
    <t xml:space="preserve">Diamètre nominal du réseau </t>
  </si>
  <si>
    <t>Longueur du réseau (ml)</t>
  </si>
  <si>
    <r>
      <t xml:space="preserve">Haute pression </t>
    </r>
    <r>
      <rPr>
        <sz val="10"/>
        <rFont val="Arial"/>
        <family val="2"/>
      </rPr>
      <t>(vapeur, eau surchauffée)</t>
    </r>
  </si>
  <si>
    <t>Tous DN</t>
  </si>
  <si>
    <t>DN 300 et plus</t>
  </si>
  <si>
    <t>DN 150 à DN 250</t>
  </si>
  <si>
    <t>DN 80 à DN125</t>
  </si>
  <si>
    <t>DN 65 et moins</t>
  </si>
  <si>
    <t>Total longueur du réseau de chaleur (en ml de tranchées)</t>
  </si>
  <si>
    <t>Scénario d'évolution du prix à la tonne de CO2 sur la durée de vie du projet</t>
  </si>
  <si>
    <t>Méthode de calcul des quotas alloués</t>
  </si>
  <si>
    <t>Prix à la tonne de CO2 (€/tCO2)</t>
  </si>
  <si>
    <t>Coûts des émissions de CO2</t>
  </si>
  <si>
    <t>Répartition des décaissements de l'investissement (CAPEX)</t>
  </si>
  <si>
    <t>Décaissement CAPEX en année 1 (en %)</t>
  </si>
  <si>
    <t>Décaissement CAPEX en année 2 (en %)</t>
  </si>
  <si>
    <t>Décaissement CAPEX en année 3 (en %)</t>
  </si>
  <si>
    <t>Décaissement CAPEX en année 4 (en %)</t>
  </si>
  <si>
    <t>Dépenses d'investissement (CAPEX)</t>
  </si>
  <si>
    <t>Ingénierie interne</t>
  </si>
  <si>
    <t>PLAN DE FINANCEMENT</t>
  </si>
  <si>
    <t xml:space="preserve">ORIGINE </t>
  </si>
  <si>
    <t>MONTANT € HT</t>
  </si>
  <si>
    <t>Fonds propres (en €)</t>
  </si>
  <si>
    <t>Emprunt (en €)</t>
  </si>
  <si>
    <t>Taux d'emprunt (en %)</t>
  </si>
  <si>
    <t>Durée de l'emprunt (en années)</t>
  </si>
  <si>
    <t>Annuité de l'emprunt (en €)</t>
  </si>
  <si>
    <t>Commissions d'arrangement (en %)</t>
  </si>
  <si>
    <t>Commissions de non utilisation (en %)</t>
  </si>
  <si>
    <t>Taux d'actualisation utilisé</t>
  </si>
  <si>
    <t>Pas utilisé, ok ? SI oui, à supprimer.</t>
  </si>
  <si>
    <t>Taux de cendre moyen</t>
  </si>
  <si>
    <t>Réactifs</t>
  </si>
  <si>
    <t>Sable</t>
  </si>
  <si>
    <t>Prix</t>
  </si>
  <si>
    <t>€/tonne</t>
  </si>
  <si>
    <t>kg/h</t>
  </si>
  <si>
    <t>Charbon actif</t>
  </si>
  <si>
    <t>Bicarbonate</t>
  </si>
  <si>
    <t>Taxes (TF, CFE, CVAE …)</t>
  </si>
  <si>
    <t xml:space="preserve">Combustible utilisé autre que CSR </t>
  </si>
  <si>
    <t>CARACTERISTIQUES GENERALES</t>
  </si>
  <si>
    <t>CARACTERISTIQUES TECHNIQUES</t>
  </si>
  <si>
    <t>Fournisseur du four</t>
  </si>
  <si>
    <t>Fournisseur de la chaudière</t>
  </si>
  <si>
    <t>Fournisseur du traitement des fumées</t>
  </si>
  <si>
    <t>Technologie GTA</t>
  </si>
  <si>
    <t>Fournisseur GTA</t>
  </si>
  <si>
    <t>Nom du(des) client(s) de la production thermique</t>
  </si>
  <si>
    <t>Intitulé de poste</t>
  </si>
  <si>
    <t>CEE</t>
  </si>
  <si>
    <t>Débit massique en entrée chaudière (en T/h)</t>
  </si>
  <si>
    <t>Salaire annuel (tout compris)</t>
  </si>
  <si>
    <t>Nombre ETP et total salaires</t>
  </si>
  <si>
    <t>Prix de vente chaleur (euros / MWh)</t>
  </si>
  <si>
    <t>Date</t>
  </si>
  <si>
    <t>Investissements éligibles</t>
  </si>
  <si>
    <t>Total Investissements éligibles</t>
  </si>
  <si>
    <t>Total Investissements non éligibles</t>
  </si>
  <si>
    <t>Total Investissements</t>
  </si>
  <si>
    <t>compléter (en insérant des lignes) par les lots qui sont à rajouter si besoin</t>
  </si>
  <si>
    <t>détailler les postes d'ingénierie et leurs coûts</t>
  </si>
  <si>
    <t>ADEME</t>
  </si>
  <si>
    <t>Région</t>
  </si>
  <si>
    <t xml:space="preserve">Autres à préciser : </t>
  </si>
  <si>
    <t>Total subventions</t>
  </si>
  <si>
    <t xml:space="preserve">détailler de manière explicite les différents postes d'investissement non éligibles mais nécessaires </t>
  </si>
  <si>
    <t xml:space="preserve">Légende : </t>
  </si>
  <si>
    <t>cellule à renseigner</t>
  </si>
  <si>
    <t xml:space="preserve">Besoins électriques annuels du/des clients(s) (en MWh / an) </t>
  </si>
  <si>
    <t xml:space="preserve">Besoins thermiques annuels du/des client(s) (en MWh / an) </t>
  </si>
  <si>
    <t>Chiffres d'affaires Chaleur en euros constants</t>
  </si>
  <si>
    <t>Durée d'engagement contractuelle (en années)</t>
  </si>
  <si>
    <t>Taux de révision annuelle (en %)</t>
  </si>
  <si>
    <t>Chiffres d'affaires Electricité en euros constants</t>
  </si>
  <si>
    <t>Prix de vente électricité (euros / MWh)</t>
  </si>
  <si>
    <t>TOTAL VENTES CHALEUR</t>
  </si>
  <si>
    <t>TOTAL VENTES ELECTRICITE</t>
  </si>
  <si>
    <t>AUTOCONSOMMATION CHALEUR</t>
  </si>
  <si>
    <t>Besoins thermiques en autoconsommation (en MWH/an)</t>
  </si>
  <si>
    <t>Besoins électriques en autoconsommation (en MWh/an)</t>
  </si>
  <si>
    <t>AUTOCONSOMMATION ELECTRICITE</t>
  </si>
  <si>
    <t>CARACTERISTIQUES DE L'UNITE DE VALORISATION CSR</t>
  </si>
  <si>
    <t>PLANNING</t>
  </si>
  <si>
    <t>PCI moyen des CSR (en MJ/kg)</t>
  </si>
  <si>
    <t>Taux de révision annuelle de la recette CSR (en %)</t>
  </si>
  <si>
    <t>CHARGES d'exploitation</t>
  </si>
  <si>
    <t xml:space="preserve">PERFORMANCE </t>
  </si>
  <si>
    <t>Rendement chaudière (en % sur PCI)</t>
  </si>
  <si>
    <t>indiquer "oui" ou "non"</t>
  </si>
  <si>
    <t>Basse pression (eau chaude)</t>
  </si>
  <si>
    <t>CARACTERISTIQUES TECHNIQUES RESEAU DE CHALEUR 
(Création ou extension hors renouvellement)</t>
  </si>
  <si>
    <t>Electricité</t>
  </si>
  <si>
    <t>Gaz</t>
  </si>
  <si>
    <t>préciser la nature du combustible</t>
  </si>
  <si>
    <t>Coût de consommation Gaz en € constants</t>
  </si>
  <si>
    <t>Coût de consommation Autre combustible en € constants</t>
  </si>
  <si>
    <t>Besoin énergétique pour démarrages</t>
  </si>
  <si>
    <t>Besoin démarrage à froid (en MWh)</t>
  </si>
  <si>
    <t>Besoin démarrage à chaud (en MWh)</t>
  </si>
  <si>
    <t>Nombre de démarrages à froid par an</t>
  </si>
  <si>
    <t>Nombre de démarrages à chaud par an</t>
  </si>
  <si>
    <t>justifier le besoin</t>
  </si>
  <si>
    <t>Coût de consommation Electricité en € constants</t>
  </si>
  <si>
    <t>Prix Electricité (en € HT/MWh)</t>
  </si>
  <si>
    <t>Consommation annuelle en autre combustible (en MWh PCI/an)</t>
  </si>
  <si>
    <t>Consommation annuelle en combustible fossile d'appoint de l'unité (en MWh PCI/an)</t>
  </si>
  <si>
    <t>Autre besoin en gaz (en MWh/an)</t>
  </si>
  <si>
    <t>Charges de personnel</t>
  </si>
  <si>
    <t>Nombre</t>
  </si>
  <si>
    <t>Frais d'intérim (forfait)</t>
  </si>
  <si>
    <t>Frais de formation (forfait)</t>
  </si>
  <si>
    <t>Taux GER années suivantes</t>
  </si>
  <si>
    <t>Gestion parc engins (location et fuel) en euros constants</t>
  </si>
  <si>
    <t>Maintenance premiers niveaux Equipements en euros constants</t>
  </si>
  <si>
    <t>Assurance en euros constants</t>
  </si>
  <si>
    <t>décrire les leviers de calcul du montant de l'assurance</t>
  </si>
  <si>
    <t>Prix Gaz (en € HT/MWh PCI)</t>
  </si>
  <si>
    <t>Taux de révision annuelle du prix du Gaz (%)</t>
  </si>
  <si>
    <t>Taux de révision annuelle du prix Autre combustible (%)</t>
  </si>
  <si>
    <t>Consommation d'énergie en € constants</t>
  </si>
  <si>
    <t>Frais fixes en € constants</t>
  </si>
  <si>
    <t>Total Masse salariale en € constants</t>
  </si>
  <si>
    <t>Coûts fixes de production en € constants</t>
  </si>
  <si>
    <t>Autre : préciser</t>
  </si>
  <si>
    <t>Coûts de structure en  € constants</t>
  </si>
  <si>
    <t>Frais généraux en  € constants</t>
  </si>
  <si>
    <t>EPI (€/an/p)</t>
  </si>
  <si>
    <t>Taux d'inflation annuel des frais fixes (en %)</t>
  </si>
  <si>
    <t>Taux d'inflation annuel des frais proportionnels (en %)</t>
  </si>
  <si>
    <t>Taux d'inflation annuel des frais généraux (en %)</t>
  </si>
  <si>
    <t>Cendres sous foyer (incl. Sable) (€/tonne)</t>
  </si>
  <si>
    <t>Résidus sous chaudière (en T)</t>
  </si>
  <si>
    <t>Coût de consommation Réactifs en € constants</t>
  </si>
  <si>
    <t>Coût de traitement des résidus en € constants</t>
  </si>
  <si>
    <t>Traitement des résidus post combustion</t>
  </si>
  <si>
    <t>Frais proportionnels en  € constants</t>
  </si>
  <si>
    <t>Part résiduelle de bicarbonate après réaction dans le FAM (en %)</t>
  </si>
  <si>
    <t>Besoins Energies Clients</t>
  </si>
  <si>
    <t>Joindre le profil d'évolution prévisionnelle de prix sur 20 ans si il n'est pas constant dans votre modèle économique</t>
  </si>
  <si>
    <t>Total des émissions (TCO2/an)</t>
  </si>
  <si>
    <t>Quotas alloués (TCO2/an)</t>
  </si>
  <si>
    <t>Emissions de C02 (si unité soumise aux quotas CO2)</t>
  </si>
  <si>
    <t>TRI cible avec total aides demandées ( en %)</t>
  </si>
  <si>
    <t>8% max</t>
  </si>
  <si>
    <t>Consommation annuelle de CSR en entrée de l'unité (en T)</t>
  </si>
  <si>
    <t>Consommation annuelle "Autre combustible" en entrée de l'unité (en T)</t>
  </si>
  <si>
    <t>Energie CSR  (en MWh/an)</t>
  </si>
  <si>
    <t>Energie Autre combustible (en MWh/an)</t>
  </si>
  <si>
    <t>PCI moyen Autre combustible (en MJ/kg)</t>
  </si>
  <si>
    <t>Aides (en €)</t>
  </si>
  <si>
    <t>Taux de révision annuelle du prix Electricité (%)</t>
  </si>
  <si>
    <t>Recette CSR en € constants</t>
  </si>
  <si>
    <t>Quantité de CSR annuelle (en T)</t>
  </si>
  <si>
    <t>Gate fee moyen CSR (en euros / T)</t>
  </si>
  <si>
    <t>Coût moyen ETP (euros/an)</t>
  </si>
  <si>
    <t>Taux humidité combustible moyen</t>
  </si>
  <si>
    <t>Projet substituant de l'énergie fossile</t>
  </si>
  <si>
    <t>Si oui, laquelle ?</t>
  </si>
  <si>
    <t>indiquer "charbon" ou "gaz"</t>
  </si>
  <si>
    <t>cellule à renseigner si cogénération</t>
  </si>
  <si>
    <t>Adresse</t>
  </si>
  <si>
    <t>Code APE</t>
  </si>
  <si>
    <t>Statut juridique</t>
  </si>
  <si>
    <t>Raison Sociale de la société porteuse du projet</t>
  </si>
  <si>
    <t>Qualité</t>
  </si>
  <si>
    <t>Téléphone</t>
  </si>
  <si>
    <t>Mail</t>
  </si>
  <si>
    <t>Suivi évolution du document</t>
  </si>
  <si>
    <t>Version 0</t>
  </si>
  <si>
    <t>NOM et Prénom de la personne pour le suivi de ce document</t>
  </si>
  <si>
    <t>Contact de la personne en charge du suivi de ce document</t>
  </si>
  <si>
    <t>Auteur (Nom, prénom, Qualité)</t>
  </si>
  <si>
    <t>Version 1</t>
  </si>
  <si>
    <t>NOM du PROJET :</t>
  </si>
  <si>
    <t>INFORMATIONS GENERALES</t>
  </si>
  <si>
    <t>Objet de l'évolution</t>
  </si>
  <si>
    <t>Cellule à renseigner obligatoirement</t>
  </si>
  <si>
    <t>CHALEUR</t>
  </si>
  <si>
    <t>ELECTRICITE</t>
  </si>
  <si>
    <t>sur brut</t>
  </si>
  <si>
    <t xml:space="preserve"> </t>
  </si>
  <si>
    <t>Loyer</t>
  </si>
  <si>
    <t>Détailler les usages de cette autoconsommation :</t>
  </si>
  <si>
    <t>Année de démarrage des travaux :</t>
  </si>
  <si>
    <t>Durée d'exploitation (en années)</t>
  </si>
  <si>
    <t>Durée de construction (en mois)</t>
  </si>
  <si>
    <t>Puissance électrique GTA en régime nominal (en MW)</t>
  </si>
  <si>
    <t>Engagement de production thermique minimale en sortie de chaudière (en MWh / an)</t>
  </si>
  <si>
    <t>Rendement effectif (100% chaleur)</t>
  </si>
  <si>
    <t>Rendement effectif (Cogénération)</t>
  </si>
  <si>
    <t>Puissance thermique du soutirage GTA en régime nominal (en MW)</t>
  </si>
  <si>
    <t>information à prendre dans le fichier "plan d'approvisionnement prévisonnel COMBUSTIBLES"</t>
  </si>
  <si>
    <t>Aménagements et construction</t>
  </si>
  <si>
    <t>boucle de retour à la chaudière</t>
  </si>
  <si>
    <t>infrastructure d’alimentation en énergie de l’installation</t>
  </si>
  <si>
    <t>Raccordement au réseau Client(s)</t>
  </si>
  <si>
    <t>Equipement pour le comptage de l’énergie produite,</t>
  </si>
  <si>
    <t>Equipement pour la mesure de la part de carbone biogénique,</t>
  </si>
  <si>
    <t>Ingénierie et Maitrise d'Œuvre</t>
  </si>
  <si>
    <t>Ingénierie externe (yc support essais, mise en service)</t>
  </si>
  <si>
    <t>PRODUITS d'exploitation (hors ventes Energie)</t>
  </si>
  <si>
    <t>Coût combustible d'appoint (en € HT/MWh PCI)</t>
  </si>
  <si>
    <t>Recette autre combustible en € constants</t>
  </si>
  <si>
    <t>Autre combustible (si leur appro représente une recette)</t>
  </si>
  <si>
    <t>Autre combustible (si leur appro représente une charge)</t>
  </si>
  <si>
    <t>Consommation annuelle électricité hors autoconsommation (en MWh/an)</t>
  </si>
  <si>
    <t>Taux GER 
année 1</t>
  </si>
  <si>
    <t>TOTAL GER sur 20 ans</t>
  </si>
  <si>
    <t>à détailler</t>
  </si>
  <si>
    <t>Abonnements Energies</t>
  </si>
  <si>
    <t>% eau dans les mâchefers</t>
  </si>
  <si>
    <t>Coûts de traitement des résidus</t>
  </si>
  <si>
    <t>Cendres volantes + résidus de traitement (en T)</t>
  </si>
  <si>
    <t>Cendres volantes + résidus de traitement (€/tonne)</t>
  </si>
  <si>
    <t>Autre / préciser :</t>
  </si>
  <si>
    <t>Part des CSR dans l'énergie combustible (%)</t>
  </si>
  <si>
    <t>Fournir impérativement les accords (contrats, term sheets, …) justifiant les chiffres indiquées et la période d'engagement. Les chiffres non justifiées seront effacés en phase instruction</t>
  </si>
  <si>
    <t>Nom du (des) client(s) de la production électrique</t>
  </si>
  <si>
    <t>Décrire le dimensionnement "énergétique" de l'installation remplacée dans le dossier technique</t>
  </si>
  <si>
    <t>Puissance combustible de la nouvelle installation (en MW PCI)</t>
  </si>
  <si>
    <t>Rubrique ICPE de la nouvelle installation</t>
  </si>
  <si>
    <t xml:space="preserve">indiquer "oui" ou "non", </t>
  </si>
  <si>
    <t>SI oui, bien compléter le feuillet "4. plan d'appro Autre comb"  dans le fichier "plan d'approvisionnement prévisionnel combustibles CSR"</t>
  </si>
  <si>
    <t>Installation intégrant une capacité de cogénération</t>
  </si>
  <si>
    <t>Si oui, les caractéristiues et régimes de cogénération sont à décrire dans le dossier technique</t>
  </si>
  <si>
    <t>Montée en charge la première année en % (100% = pleine charge)</t>
  </si>
  <si>
    <t>Fournir le devis du fournisseur envisagé</t>
  </si>
  <si>
    <t>Description à détailler dans le dossier technique</t>
  </si>
  <si>
    <t>Puissance en régime max thermique du soutirage GTA (en MW)</t>
  </si>
  <si>
    <t>Puissance en régime max électrique GTA en 100% électrique (en MW)</t>
  </si>
  <si>
    <t>Nombre d'heures de fonctionnement envisagé par an</t>
  </si>
  <si>
    <t xml:space="preserve">Taux de fonctionnement </t>
  </si>
  <si>
    <t>A justifier dans le dossier technique</t>
  </si>
  <si>
    <t xml:space="preserve">Taux d'engagement </t>
  </si>
  <si>
    <r>
      <t xml:space="preserve">voir annexe III de la  directive (UE) 2023/1791 du 13 septembre 2023. </t>
    </r>
    <r>
      <rPr>
        <b/>
        <i/>
        <sz val="10"/>
        <rFont val="Arial"/>
        <family val="2"/>
      </rPr>
      <t>La note de calcul du PES est à joindre à la Demande d'Aide</t>
    </r>
  </si>
  <si>
    <t>Calcul du PES (en %)</t>
  </si>
  <si>
    <t>Investissements non éligibles (mais à considérer dans le plan de financement)</t>
  </si>
  <si>
    <t>Four</t>
  </si>
  <si>
    <t>Chaudière</t>
  </si>
  <si>
    <t>VRD &amp; Génie civil</t>
  </si>
  <si>
    <t>Contenu à décrire dans le dossier technique</t>
  </si>
  <si>
    <t>Contenu à  décrire dans le dossier technique</t>
  </si>
  <si>
    <t>Traitements des fumées</t>
  </si>
  <si>
    <t>Electricité - contrôle commande</t>
  </si>
  <si>
    <t>Groupe turbo alternateur (GTA)</t>
  </si>
  <si>
    <t>Cycle vapeur eau (hors chaudière et GTA)</t>
  </si>
  <si>
    <t>Equipement pour l'alimentation du four en combustibles</t>
  </si>
  <si>
    <t>Construction pour accueillir Réception Combustibles, entreposage Combustibles et alimentation Combustibles</t>
  </si>
  <si>
    <t>Equipements du process</t>
  </si>
  <si>
    <t>Construction pour accueillir les équipements du process (détaillés plus bas)</t>
  </si>
  <si>
    <t>voir feuillet 3</t>
  </si>
  <si>
    <t>joindre le profil d'évolution sur les 20 années d'exploitation si la révision annuelle à considérer n'est pas à taux constant</t>
  </si>
  <si>
    <t xml:space="preserve">donnée qui doit être cohérente avec le feuillet 3 </t>
  </si>
  <si>
    <t>Eau ammoniacale</t>
  </si>
  <si>
    <t>Consommation horaire</t>
  </si>
  <si>
    <t>T/an</t>
  </si>
  <si>
    <t>Consommation annuelle</t>
  </si>
  <si>
    <t>Frais généraux</t>
  </si>
  <si>
    <t>Ce feuillet est à compléter pour les hypothèses qui ne sont pas détaillées dansi le compte d'exploitation prévisionnel fourni par le Demandeur.</t>
  </si>
  <si>
    <t>GER en  €  constants</t>
  </si>
  <si>
    <t>Coût annuel moyen du plan de gros entretien et renouvellement (GER)</t>
  </si>
  <si>
    <t>indiquer un coût moyen par an, sur 20 ans. Le détail du plan est à décrire dans le dossier technique</t>
  </si>
  <si>
    <t>Besoin de production de chaleur en sortie chaudière (en MWh/an)</t>
  </si>
  <si>
    <t>Besoin en énergie combustible (en MWh/an)</t>
  </si>
  <si>
    <t>RAPPEL DES DONNEES COMBUSTIBLES</t>
  </si>
  <si>
    <t>informations à rappeler du fichier "plan d'approvisionnement prévisionnel COMBUSTIBLES"</t>
  </si>
  <si>
    <t>Gate fee moyenne des CSR (en euros / T)</t>
  </si>
  <si>
    <t>Gate fee moyenne "Autre combustible"(en euros / T)</t>
  </si>
  <si>
    <t>Prix Autre combustible (en € HT / T)</t>
  </si>
  <si>
    <t>joindre le profil d'évolution envisagé sur les 20 années d'exploitation si la révision annuelle à considérer n'est pas à taux constant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</si>
</sst>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"/>
    <numFmt numFmtId="165" formatCode="_-* #,##0\ &quot;€&quot;_-;\-* #,##0\ &quot;€&quot;_-;_-* &quot;-&quot;??\ &quot;€&quot;_-;_-@_-"/>
    <numFmt numFmtId="166" formatCode="0.0%"/>
    <numFmt numFmtId="167" formatCode="_-* #,##0.00\ _€_-;\-* #,##0.00\ _€_-;_-* &quot;-&quot;??\ _€_-;_-@_-"/>
    <numFmt numFmtId="168" formatCode="_-* #,##0\ _€_-;\-* #,##0\ _€_-;_-* &quot;-&quot;??\ _€_-;_-@_-"/>
    <numFmt numFmtId="169" formatCode="0.0"/>
    <numFmt numFmtId="170" formatCode="&quot;i &quot;0"/>
    <numFmt numFmtId="171" formatCode="#,##0.000"/>
    <numFmt numFmtId="172" formatCode="#,##0_);[Red]\(#,##0\);&quot;-&quot;_);_-@_-"/>
    <numFmt numFmtId="173" formatCode="#,##0;[Red]#,##0"/>
    <numFmt numFmtId="174" formatCode="0%_);[Red]\-0%_);&quot;-&quot;_)"/>
    <numFmt numFmtId="175" formatCode="_-* #,##0_-;\-* #,##0_-;_-* &quot;-&quot;??_-;_-@_-"/>
    <numFmt numFmtId="176" formatCode="#,##0.00\ &quot;€&quot;"/>
    <numFmt numFmtId="177" formatCode="0.0000%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rgb="FF0070C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0"/>
      <color indexed="12"/>
      <name val="Calibri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22"/>
      <name val="Arial"/>
      <family val="2"/>
    </font>
    <font>
      <sz val="24"/>
      <name val="Arial"/>
      <family val="2"/>
    </font>
    <font>
      <u/>
      <sz val="10"/>
      <color theme="10"/>
      <name val="Arial"/>
      <family val="2"/>
    </font>
    <font>
      <i/>
      <sz val="10"/>
      <color rgb="FFFF000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9DDC5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70" fontId="13" fillId="0" borderId="0">
      <alignment horizontal="center"/>
    </xf>
    <xf numFmtId="172" fontId="15" fillId="5" borderId="13">
      <alignment horizontal="right"/>
    </xf>
    <xf numFmtId="172" fontId="15" fillId="0" borderId="14">
      <alignment horizontal="right"/>
    </xf>
    <xf numFmtId="174" fontId="15" fillId="5" borderId="13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65" fontId="0" fillId="0" borderId="0" xfId="1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9" fontId="2" fillId="0" borderId="0" xfId="2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3" xfId="0" applyBorder="1"/>
    <xf numFmtId="0" fontId="0" fillId="0" borderId="0" xfId="0" applyAlignment="1">
      <alignment horizontal="left"/>
    </xf>
    <xf numFmtId="0" fontId="0" fillId="0" borderId="6" xfId="0" applyBorder="1"/>
    <xf numFmtId="0" fontId="6" fillId="3" borderId="0" xfId="0" applyFont="1" applyFill="1"/>
    <xf numFmtId="0" fontId="0" fillId="0" borderId="3" xfId="0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42" fontId="0" fillId="0" borderId="5" xfId="0" applyNumberFormat="1" applyBorder="1"/>
    <xf numFmtId="0" fontId="0" fillId="0" borderId="9" xfId="0" applyBorder="1"/>
    <xf numFmtId="0" fontId="12" fillId="0" borderId="0" xfId="0" applyFont="1"/>
    <xf numFmtId="0" fontId="2" fillId="0" borderId="0" xfId="0" applyFont="1" applyAlignment="1">
      <alignment horizontal="left"/>
    </xf>
    <xf numFmtId="170" fontId="13" fillId="0" borderId="0" xfId="6" applyAlignment="1">
      <alignment horizontal="left"/>
    </xf>
    <xf numFmtId="0" fontId="14" fillId="0" borderId="0" xfId="0" applyFont="1"/>
    <xf numFmtId="171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9" fontId="0" fillId="0" borderId="0" xfId="0" applyNumberFormat="1"/>
    <xf numFmtId="3" fontId="0" fillId="0" borderId="0" xfId="0" applyNumberFormat="1"/>
    <xf numFmtId="173" fontId="15" fillId="0" borderId="0" xfId="7" applyNumberFormat="1" applyFill="1" applyBorder="1">
      <alignment horizontal="right"/>
    </xf>
    <xf numFmtId="172" fontId="15" fillId="0" borderId="0" xfId="8" applyBorder="1">
      <alignment horizontal="right"/>
    </xf>
    <xf numFmtId="168" fontId="6" fillId="0" borderId="0" xfId="3" applyNumberFormat="1" applyFont="1"/>
    <xf numFmtId="0" fontId="16" fillId="0" borderId="0" xfId="0" applyFont="1" applyAlignment="1">
      <alignment horizontal="left"/>
    </xf>
    <xf numFmtId="0" fontId="0" fillId="3" borderId="0" xfId="0" applyFill="1"/>
    <xf numFmtId="0" fontId="0" fillId="0" borderId="0" xfId="0" applyAlignment="1">
      <alignment horizontal="left" vertical="center"/>
    </xf>
    <xf numFmtId="0" fontId="2" fillId="0" borderId="4" xfId="0" applyFont="1" applyBorder="1"/>
    <xf numFmtId="3" fontId="0" fillId="2" borderId="0" xfId="0" applyNumberFormat="1" applyFill="1"/>
    <xf numFmtId="0" fontId="0" fillId="0" borderId="8" xfId="0" applyBorder="1"/>
    <xf numFmtId="0" fontId="0" fillId="0" borderId="8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2" fillId="0" borderId="8" xfId="0" applyFont="1" applyBorder="1"/>
    <xf numFmtId="0" fontId="3" fillId="0" borderId="8" xfId="0" applyFont="1" applyBorder="1" applyAlignment="1">
      <alignment horizontal="right"/>
    </xf>
    <xf numFmtId="166" fontId="0" fillId="0" borderId="0" xfId="0" applyNumberFormat="1" applyAlignment="1">
      <alignment horizontal="center"/>
    </xf>
    <xf numFmtId="164" fontId="3" fillId="0" borderId="8" xfId="0" applyNumberFormat="1" applyFont="1" applyBorder="1" applyAlignment="1">
      <alignment horizontal="center" vertical="center"/>
    </xf>
    <xf numFmtId="164" fontId="0" fillId="6" borderId="8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66" fontId="0" fillId="6" borderId="8" xfId="2" applyNumberFormat="1" applyFont="1" applyFill="1" applyBorder="1" applyAlignment="1" applyProtection="1">
      <alignment horizontal="center" vertical="center"/>
      <protection locked="0"/>
    </xf>
    <xf numFmtId="9" fontId="0" fillId="6" borderId="8" xfId="2" applyFont="1" applyFill="1" applyBorder="1" applyAlignment="1" applyProtection="1">
      <alignment horizontal="center" vertical="center"/>
      <protection locked="0"/>
    </xf>
    <xf numFmtId="164" fontId="7" fillId="0" borderId="8" xfId="5" applyNumberFormat="1" applyFont="1" applyFill="1" applyBorder="1" applyAlignment="1">
      <alignment horizontal="center" vertical="center"/>
    </xf>
    <xf numFmtId="164" fontId="12" fillId="0" borderId="8" xfId="5" applyNumberFormat="1" applyFont="1" applyFill="1" applyBorder="1" applyAlignment="1">
      <alignment horizontal="center" vertical="center"/>
    </xf>
    <xf numFmtId="164" fontId="2" fillId="6" borderId="8" xfId="5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3" fontId="0" fillId="6" borderId="8" xfId="0" applyNumberFormat="1" applyFill="1" applyBorder="1" applyAlignment="1" applyProtection="1">
      <alignment horizontal="center" vertical="center"/>
      <protection locked="0"/>
    </xf>
    <xf numFmtId="166" fontId="0" fillId="6" borderId="8" xfId="11" applyNumberFormat="1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7" borderId="8" xfId="0" applyNumberFormat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/>
    <xf numFmtId="165" fontId="12" fillId="0" borderId="8" xfId="1" applyNumberFormat="1" applyFont="1" applyFill="1" applyBorder="1" applyAlignment="1" applyProtection="1">
      <alignment horizontal="center" vertical="center"/>
      <protection locked="0"/>
    </xf>
    <xf numFmtId="165" fontId="12" fillId="0" borderId="0" xfId="1" applyNumberFormat="1" applyFont="1"/>
    <xf numFmtId="0" fontId="12" fillId="7" borderId="8" xfId="0" applyFont="1" applyFill="1" applyBorder="1" applyAlignment="1">
      <alignment horizontal="left" vertical="center"/>
    </xf>
    <xf numFmtId="165" fontId="12" fillId="7" borderId="8" xfId="1" applyNumberFormat="1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 applyAlignment="1">
      <alignment vertical="center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3" fontId="0" fillId="6" borderId="8" xfId="0" applyNumberFormat="1" applyFill="1" applyBorder="1" applyAlignment="1" applyProtection="1">
      <alignment horizontal="center" vertical="center" wrapText="1"/>
      <protection locked="0"/>
    </xf>
    <xf numFmtId="4" fontId="0" fillId="6" borderId="8" xfId="0" applyNumberFormat="1" applyFill="1" applyBorder="1" applyAlignment="1" applyProtection="1">
      <alignment horizontal="center" vertical="center" wrapText="1"/>
      <protection locked="0"/>
    </xf>
    <xf numFmtId="166" fontId="2" fillId="6" borderId="8" xfId="2" applyNumberFormat="1" applyFont="1" applyFill="1" applyBorder="1" applyAlignment="1">
      <alignment horizontal="center" vertical="center"/>
    </xf>
    <xf numFmtId="4" fontId="0" fillId="6" borderId="8" xfId="0" applyNumberForma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7" fillId="0" borderId="0" xfId="0" applyFont="1" applyAlignment="1">
      <alignment horizontal="left" vertical="center"/>
    </xf>
    <xf numFmtId="9" fontId="2" fillId="6" borderId="8" xfId="11" applyFont="1" applyFill="1" applyBorder="1" applyAlignment="1" applyProtection="1">
      <alignment horizontal="center" vertical="center" wrapText="1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44" fontId="3" fillId="0" borderId="0" xfId="1" applyFont="1"/>
    <xf numFmtId="0" fontId="0" fillId="6" borderId="0" xfId="0" applyFill="1" applyAlignment="1">
      <alignment horizontal="left" indent="1"/>
    </xf>
    <xf numFmtId="175" fontId="0" fillId="6" borderId="0" xfId="10" applyNumberFormat="1" applyFont="1" applyFill="1"/>
    <xf numFmtId="172" fontId="15" fillId="0" borderId="0" xfId="8" applyBorder="1" applyAlignment="1">
      <alignment horizontal="left"/>
    </xf>
    <xf numFmtId="165" fontId="3" fillId="6" borderId="0" xfId="1" applyNumberFormat="1" applyFont="1" applyFill="1"/>
    <xf numFmtId="9" fontId="0" fillId="6" borderId="0" xfId="0" applyNumberFormat="1" applyFill="1"/>
    <xf numFmtId="0" fontId="3" fillId="4" borderId="0" xfId="0" applyFont="1" applyFill="1" applyAlignment="1">
      <alignment horizontal="right" vertical="center" wrapText="1"/>
    </xf>
    <xf numFmtId="165" fontId="3" fillId="4" borderId="0" xfId="0" applyNumberFormat="1" applyFont="1" applyFill="1" applyAlignment="1">
      <alignment vertical="center" wrapText="1"/>
    </xf>
    <xf numFmtId="165" fontId="3" fillId="0" borderId="0" xfId="0" applyNumberFormat="1" applyFont="1"/>
    <xf numFmtId="0" fontId="3" fillId="4" borderId="0" xfId="0" applyFont="1" applyFill="1" applyAlignment="1">
      <alignment horizontal="right"/>
    </xf>
    <xf numFmtId="9" fontId="2" fillId="0" borderId="8" xfId="11" applyFont="1" applyFill="1" applyBorder="1" applyAlignment="1" applyProtection="1">
      <alignment horizontal="center" vertical="center" wrapText="1"/>
      <protection locked="0"/>
    </xf>
    <xf numFmtId="9" fontId="7" fillId="6" borderId="0" xfId="11" applyFont="1" applyFill="1" applyAlignment="1">
      <alignment horizontal="center" vertical="center"/>
    </xf>
    <xf numFmtId="0" fontId="0" fillId="6" borderId="8" xfId="0" applyFill="1" applyBorder="1"/>
    <xf numFmtId="0" fontId="0" fillId="6" borderId="8" xfId="0" applyFill="1" applyBorder="1" applyAlignment="1" applyProtection="1">
      <alignment horizontal="left" vertical="center"/>
      <protection locked="0"/>
    </xf>
    <xf numFmtId="42" fontId="2" fillId="6" borderId="8" xfId="5" applyNumberFormat="1" applyFont="1" applyFill="1" applyBorder="1" applyAlignment="1">
      <alignment vertical="center"/>
    </xf>
    <xf numFmtId="0" fontId="0" fillId="6" borderId="8" xfId="0" applyFill="1" applyBorder="1" applyAlignment="1">
      <alignment horizontal="left" vertical="center"/>
    </xf>
    <xf numFmtId="166" fontId="2" fillId="6" borderId="0" xfId="11" applyNumberFormat="1" applyFont="1" applyFill="1"/>
    <xf numFmtId="166" fontId="0" fillId="6" borderId="0" xfId="11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0" fillId="8" borderId="8" xfId="0" applyNumberForma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>
      <alignment horizontal="left" vertical="center"/>
    </xf>
    <xf numFmtId="0" fontId="12" fillId="9" borderId="8" xfId="0" applyFont="1" applyFill="1" applyBorder="1" applyAlignment="1">
      <alignment horizontal="left" vertical="center"/>
    </xf>
    <xf numFmtId="3" fontId="3" fillId="9" borderId="8" xfId="0" applyNumberFormat="1" applyFont="1" applyFill="1" applyBorder="1" applyAlignment="1" applyProtection="1">
      <alignment horizontal="center" vertical="center"/>
      <protection locked="0"/>
    </xf>
    <xf numFmtId="165" fontId="12" fillId="9" borderId="8" xfId="1" applyNumberFormat="1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7" fillId="0" borderId="0" xfId="0" applyFont="1"/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vertical="center"/>
    </xf>
    <xf numFmtId="165" fontId="12" fillId="0" borderId="0" xfId="1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7" borderId="8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49" fontId="0" fillId="6" borderId="8" xfId="0" applyNumberFormat="1" applyFill="1" applyBorder="1" applyAlignment="1" applyProtection="1">
      <alignment horizontal="center" vertical="center" wrapText="1"/>
      <protection locked="0"/>
    </xf>
    <xf numFmtId="164" fontId="0" fillId="6" borderId="8" xfId="5" applyNumberFormat="1" applyFont="1" applyFill="1" applyBorder="1" applyAlignment="1" applyProtection="1">
      <alignment horizontal="center" vertical="center"/>
      <protection locked="0"/>
    </xf>
    <xf numFmtId="2" fontId="0" fillId="6" borderId="0" xfId="0" applyNumberFormat="1" applyFill="1"/>
    <xf numFmtId="169" fontId="0" fillId="6" borderId="0" xfId="0" applyNumberFormat="1" applyFill="1"/>
    <xf numFmtId="175" fontId="0" fillId="0" borderId="0" xfId="10" applyNumberFormat="1" applyFont="1"/>
    <xf numFmtId="165" fontId="4" fillId="0" borderId="0" xfId="1" applyNumberFormat="1" applyFont="1" applyAlignment="1">
      <alignment vertical="center" wrapText="1"/>
    </xf>
    <xf numFmtId="0" fontId="2" fillId="6" borderId="8" xfId="0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 applyProtection="1">
      <alignment horizontal="center" vertical="center" wrapText="1"/>
      <protection locked="0"/>
    </xf>
    <xf numFmtId="4" fontId="0" fillId="8" borderId="8" xfId="0" applyNumberFormat="1" applyFill="1" applyBorder="1" applyAlignment="1" applyProtection="1">
      <alignment horizontal="center" vertical="center" wrapText="1"/>
      <protection locked="0"/>
    </xf>
    <xf numFmtId="10" fontId="0" fillId="6" borderId="16" xfId="11" applyNumberFormat="1" applyFont="1" applyFill="1" applyBorder="1" applyAlignment="1">
      <alignment horizontal="center" vertical="center"/>
    </xf>
    <xf numFmtId="176" fontId="0" fillId="0" borderId="0" xfId="0" applyNumberFormat="1"/>
    <xf numFmtId="10" fontId="0" fillId="6" borderId="8" xfId="0" applyNumberForma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9" fontId="0" fillId="6" borderId="8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7" fontId="0" fillId="0" borderId="0" xfId="0" applyNumberFormat="1"/>
    <xf numFmtId="9" fontId="0" fillId="6" borderId="0" xfId="11" applyFont="1" applyFill="1"/>
    <xf numFmtId="2" fontId="0" fillId="0" borderId="0" xfId="0" applyNumberFormat="1"/>
    <xf numFmtId="0" fontId="24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4" fontId="0" fillId="6" borderId="8" xfId="0" applyNumberFormat="1" applyFill="1" applyBorder="1" applyAlignment="1">
      <alignment horizontal="center"/>
    </xf>
    <xf numFmtId="3" fontId="3" fillId="0" borderId="0" xfId="0" applyNumberFormat="1" applyFont="1"/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5" fillId="0" borderId="4" xfId="0" applyFont="1" applyBorder="1" applyAlignment="1">
      <alignment vertical="center"/>
    </xf>
    <xf numFmtId="0" fontId="0" fillId="0" borderId="4" xfId="0" applyBorder="1"/>
    <xf numFmtId="165" fontId="2" fillId="10" borderId="0" xfId="1" applyNumberFormat="1" applyFont="1" applyFill="1"/>
    <xf numFmtId="0" fontId="0" fillId="0" borderId="17" xfId="0" applyBorder="1" applyAlignment="1">
      <alignment horizontal="center" vertical="center" wrapText="1"/>
    </xf>
    <xf numFmtId="10" fontId="0" fillId="6" borderId="19" xfId="11" applyNumberFormat="1" applyFont="1" applyFill="1" applyBorder="1" applyAlignment="1">
      <alignment horizontal="center" vertical="center"/>
    </xf>
    <xf numFmtId="10" fontId="0" fillId="6" borderId="16" xfId="11" applyNumberFormat="1" applyFont="1" applyFill="1" applyBorder="1" applyAlignment="1">
      <alignment vertical="center"/>
    </xf>
    <xf numFmtId="10" fontId="0" fillId="6" borderId="19" xfId="11" applyNumberFormat="1" applyFont="1" applyFill="1" applyBorder="1" applyAlignment="1">
      <alignment vertical="center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center" vertical="top" wrapText="1"/>
    </xf>
    <xf numFmtId="0" fontId="2" fillId="6" borderId="8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6" borderId="8" xfId="0" applyFill="1" applyBorder="1" applyAlignment="1">
      <alignment horizontal="center" vertical="top" wrapText="1"/>
    </xf>
    <xf numFmtId="3" fontId="0" fillId="6" borderId="8" xfId="0" applyNumberFormat="1" applyFill="1" applyBorder="1" applyAlignment="1">
      <alignment horizontal="center" vertical="top" wrapText="1"/>
    </xf>
    <xf numFmtId="0" fontId="23" fillId="6" borderId="8" xfId="14" applyFill="1" applyBorder="1" applyAlignment="1">
      <alignment horizontal="center" vertical="top" wrapText="1"/>
    </xf>
    <xf numFmtId="0" fontId="7" fillId="0" borderId="8" xfId="0" applyFont="1" applyBorder="1" applyAlignment="1">
      <alignment vertical="center"/>
    </xf>
    <xf numFmtId="0" fontId="7" fillId="6" borderId="0" xfId="0" applyFont="1" applyFill="1" applyAlignment="1">
      <alignment horizontal="center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8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9" fillId="0" borderId="11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0" fillId="6" borderId="11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10" fontId="2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</cellXfs>
  <cellStyles count="15">
    <cellStyle name="Calc - Amt SubTotal" xfId="8" xr:uid="{A28E8EFE-DEFC-4738-82BF-183932FFE055}"/>
    <cellStyle name="Data - Amount" xfId="7" xr:uid="{B627B91B-516B-498F-A5D6-271441E98047}"/>
    <cellStyle name="Data - Percent" xfId="9" xr:uid="{E30C55B6-75CA-4010-925F-D9C874EB1D95}"/>
    <cellStyle name="Euro" xfId="5" xr:uid="{57974AC3-E03F-4A20-8DBD-87F404357E19}"/>
    <cellStyle name="Issue Ref" xfId="6" xr:uid="{F3976C75-9044-406A-812F-F33142DE9D1B}"/>
    <cellStyle name="Lien hypertexte" xfId="14" builtinId="8"/>
    <cellStyle name="Milliers" xfId="10" builtinId="3"/>
    <cellStyle name="Milliers 2" xfId="3" xr:uid="{ACEE44EE-1FB4-44F7-A2A5-F9485DBAFEAF}"/>
    <cellStyle name="Monétaire" xfId="1" builtinId="4"/>
    <cellStyle name="Normal" xfId="0" builtinId="0"/>
    <cellStyle name="Normal 10" xfId="4" xr:uid="{C8D4CFE0-06C8-4884-804F-25D4E112BE1B}"/>
    <cellStyle name="Normal 2" xfId="12" xr:uid="{99F80921-5A11-4618-ACA2-C0C8F81C891A}"/>
    <cellStyle name="Pourcentage" xfId="11" builtinId="5"/>
    <cellStyle name="Pourcentage 2" xfId="2" xr:uid="{EBCC9F1C-E666-4E22-ABF0-171175BC37A2}"/>
    <cellStyle name="Pourcentage 3" xfId="13" xr:uid="{8D915E61-8897-4845-B0B3-D6180230BF1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9D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FICHIERS\Mod&#232;le%20&#233;conomique%20ADEME\20MW%20sans%20cog&#233;.xlsm" TargetMode="External"/><Relationship Id="rId1" Type="http://schemas.openxmlformats.org/officeDocument/2006/relationships/externalLinkPath" Target="file:///C:\FICHIERS\Mod&#232;le%20&#233;conomique%20ADEME\20MW%20sans%20cog&#23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Introduction"/>
      <sheetName val="2-Instructions"/>
      <sheetName val="3.1-Caractéristiques du projet"/>
      <sheetName val="Feuil1"/>
      <sheetName val="4-Scénarios"/>
      <sheetName val="7-Calculs"/>
      <sheetName val="5-Comparaison des scénarios"/>
      <sheetName val="6-Synthèse du scénario retenu"/>
      <sheetName val="Onglets de calcul&gt;&gt;"/>
      <sheetName val="8-FS"/>
      <sheetName val="CO2"/>
    </sheetNames>
    <sheetDataSet>
      <sheetData sheetId="0"/>
      <sheetData sheetId="1"/>
      <sheetData sheetId="2"/>
      <sheetData sheetId="3"/>
      <sheetData sheetId="4">
        <row r="8">
          <cell r="F8">
            <v>2024</v>
          </cell>
        </row>
        <row r="10">
          <cell r="E10">
            <v>20</v>
          </cell>
          <cell r="F10">
            <v>20</v>
          </cell>
        </row>
      </sheetData>
      <sheetData sheetId="5"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30">
          <cell r="D130">
            <v>17000000</v>
          </cell>
        </row>
        <row r="131">
          <cell r="D131">
            <v>32200000</v>
          </cell>
        </row>
        <row r="133">
          <cell r="D133">
            <v>0</v>
          </cell>
        </row>
        <row r="202">
          <cell r="D202">
            <v>17000000</v>
          </cell>
        </row>
        <row r="374">
          <cell r="D374">
            <v>4.0803113579750069E-2</v>
          </cell>
        </row>
        <row r="375">
          <cell r="D375">
            <v>8.0299571156501798E-2</v>
          </cell>
        </row>
        <row r="377">
          <cell r="D377">
            <v>2707689.8751549344</v>
          </cell>
        </row>
        <row r="378">
          <cell r="D378">
            <v>18680415.162232887</v>
          </cell>
        </row>
        <row r="389">
          <cell r="D389">
            <v>4.3966689705848688E-2</v>
          </cell>
        </row>
      </sheetData>
      <sheetData sheetId="6">
        <row r="11">
          <cell r="D11">
            <v>10000000</v>
          </cell>
          <cell r="E11">
            <v>10000000</v>
          </cell>
          <cell r="F11">
            <v>12100000</v>
          </cell>
          <cell r="G11">
            <v>14995000</v>
          </cell>
          <cell r="H11">
            <v>10000000</v>
          </cell>
          <cell r="I11">
            <v>0</v>
          </cell>
          <cell r="J11">
            <v>10000000</v>
          </cell>
          <cell r="K11">
            <v>10000000</v>
          </cell>
        </row>
        <row r="36">
          <cell r="D36">
            <v>1000000</v>
          </cell>
          <cell r="E36">
            <v>1000000</v>
          </cell>
          <cell r="F36">
            <v>1210000</v>
          </cell>
          <cell r="G36">
            <v>1499500</v>
          </cell>
          <cell r="H36">
            <v>1000000</v>
          </cell>
          <cell r="I36">
            <v>0</v>
          </cell>
          <cell r="J36">
            <v>1000000</v>
          </cell>
          <cell r="K36">
            <v>1000000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7207C-DC99-4FC5-82AB-9D4B213F77C5}">
  <dimension ref="A1:D22"/>
  <sheetViews>
    <sheetView tabSelected="1" workbookViewId="0">
      <selection activeCell="C15" sqref="C15"/>
    </sheetView>
  </sheetViews>
  <sheetFormatPr baseColWidth="10" defaultRowHeight="12.5" x14ac:dyDescent="0.25"/>
  <cols>
    <col min="1" max="1" width="23.81640625" customWidth="1"/>
    <col min="2" max="3" width="42.7265625" customWidth="1"/>
    <col min="4" max="4" width="42.1796875" bestFit="1" customWidth="1"/>
  </cols>
  <sheetData>
    <row r="1" spans="1:4" ht="18" x14ac:dyDescent="0.4">
      <c r="A1" s="114" t="s">
        <v>188</v>
      </c>
      <c r="B1" s="171"/>
      <c r="C1" s="171"/>
      <c r="D1" s="171"/>
    </row>
    <row r="3" spans="1:4" ht="18" x14ac:dyDescent="0.25">
      <c r="A3" s="170" t="s">
        <v>189</v>
      </c>
      <c r="B3" s="170"/>
      <c r="C3" s="170"/>
      <c r="D3" s="170"/>
    </row>
    <row r="4" spans="1:4" ht="12.65" customHeight="1" x14ac:dyDescent="0.25">
      <c r="A4" s="165" t="s">
        <v>178</v>
      </c>
      <c r="B4" s="166"/>
      <c r="C4" s="167"/>
      <c r="D4" s="167"/>
    </row>
    <row r="5" spans="1:4" x14ac:dyDescent="0.25">
      <c r="A5" s="165" t="s">
        <v>175</v>
      </c>
      <c r="B5" s="166"/>
      <c r="C5" s="167"/>
      <c r="D5" s="167"/>
    </row>
    <row r="6" spans="1:4" x14ac:dyDescent="0.25">
      <c r="A6" s="165" t="s">
        <v>176</v>
      </c>
      <c r="B6" s="166"/>
      <c r="C6" s="167"/>
      <c r="D6" s="167"/>
    </row>
    <row r="7" spans="1:4" x14ac:dyDescent="0.25">
      <c r="A7" s="165" t="s">
        <v>177</v>
      </c>
      <c r="B7" s="166"/>
      <c r="C7" s="167"/>
      <c r="D7" s="167"/>
    </row>
    <row r="9" spans="1:4" ht="18" x14ac:dyDescent="0.25">
      <c r="A9" s="170" t="s">
        <v>185</v>
      </c>
      <c r="B9" s="170"/>
      <c r="C9" s="170"/>
      <c r="D9" s="170"/>
    </row>
    <row r="10" spans="1:4" x14ac:dyDescent="0.25">
      <c r="A10" s="165" t="s">
        <v>184</v>
      </c>
      <c r="B10" s="166"/>
      <c r="C10" s="167"/>
      <c r="D10" s="167"/>
    </row>
    <row r="11" spans="1:4" x14ac:dyDescent="0.25">
      <c r="A11" s="165" t="s">
        <v>179</v>
      </c>
      <c r="B11" s="166"/>
      <c r="C11" s="167"/>
      <c r="D11" s="167"/>
    </row>
    <row r="12" spans="1:4" x14ac:dyDescent="0.25">
      <c r="A12" s="165" t="s">
        <v>180</v>
      </c>
      <c r="B12" s="166"/>
      <c r="C12" s="168"/>
      <c r="D12" s="167"/>
    </row>
    <row r="13" spans="1:4" x14ac:dyDescent="0.25">
      <c r="A13" s="165" t="s">
        <v>181</v>
      </c>
      <c r="B13" s="166"/>
      <c r="C13" s="169"/>
      <c r="D13" s="167"/>
    </row>
    <row r="15" spans="1:4" ht="29" x14ac:dyDescent="0.25">
      <c r="A15" s="115" t="s">
        <v>182</v>
      </c>
      <c r="B15" s="116" t="s">
        <v>190</v>
      </c>
      <c r="C15" s="116" t="s">
        <v>69</v>
      </c>
      <c r="D15" s="115" t="s">
        <v>186</v>
      </c>
    </row>
    <row r="16" spans="1:4" x14ac:dyDescent="0.25">
      <c r="A16" s="112" t="s">
        <v>183</v>
      </c>
      <c r="B16" s="113"/>
      <c r="C16" s="145"/>
      <c r="D16" s="113"/>
    </row>
    <row r="17" spans="1:4" x14ac:dyDescent="0.25">
      <c r="A17" s="112" t="s">
        <v>187</v>
      </c>
      <c r="B17" s="112"/>
      <c r="C17" s="112"/>
      <c r="D17" s="112"/>
    </row>
    <row r="18" spans="1:4" x14ac:dyDescent="0.25">
      <c r="A18" s="112"/>
      <c r="B18" s="112"/>
      <c r="C18" s="112"/>
      <c r="D18" s="112"/>
    </row>
    <row r="19" spans="1:4" x14ac:dyDescent="0.25">
      <c r="A19" s="112"/>
      <c r="B19" s="112"/>
      <c r="C19" s="112"/>
      <c r="D19" s="112"/>
    </row>
    <row r="20" spans="1:4" x14ac:dyDescent="0.25">
      <c r="A20" s="112"/>
      <c r="B20" s="112"/>
      <c r="C20" s="112"/>
      <c r="D20" s="112"/>
    </row>
    <row r="22" spans="1:4" x14ac:dyDescent="0.25">
      <c r="B22" s="113" t="s">
        <v>191</v>
      </c>
    </row>
  </sheetData>
  <mergeCells count="19">
    <mergeCell ref="A9:D9"/>
    <mergeCell ref="A10:B10"/>
    <mergeCell ref="C10:D10"/>
    <mergeCell ref="B1:D1"/>
    <mergeCell ref="A3:D3"/>
    <mergeCell ref="C4:D4"/>
    <mergeCell ref="C5:D5"/>
    <mergeCell ref="A4:B4"/>
    <mergeCell ref="A5:B5"/>
    <mergeCell ref="A6:B6"/>
    <mergeCell ref="A7:B7"/>
    <mergeCell ref="C6:D6"/>
    <mergeCell ref="C7:D7"/>
    <mergeCell ref="A11:B11"/>
    <mergeCell ref="C11:D11"/>
    <mergeCell ref="A12:B12"/>
    <mergeCell ref="C12:D12"/>
    <mergeCell ref="A13:B13"/>
    <mergeCell ref="C13:D13"/>
  </mergeCells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78F6F-5B39-435B-B689-ADB971A37DE4}">
  <dimension ref="A1:J30"/>
  <sheetViews>
    <sheetView topLeftCell="A12" workbookViewId="0">
      <selection activeCell="C12" sqref="C12"/>
    </sheetView>
  </sheetViews>
  <sheetFormatPr baseColWidth="10" defaultRowHeight="13" x14ac:dyDescent="0.3"/>
  <cols>
    <col min="1" max="1" width="54.81640625" bestFit="1" customWidth="1"/>
    <col min="2" max="2" width="20.81640625" customWidth="1"/>
    <col min="3" max="4" width="20.26953125" customWidth="1"/>
    <col min="5" max="5" width="20.453125" style="3" customWidth="1"/>
    <col min="6" max="6" width="99.26953125" style="1" bestFit="1" customWidth="1"/>
  </cols>
  <sheetData>
    <row r="1" spans="1:10" ht="29.5" x14ac:dyDescent="0.25">
      <c r="A1" s="180" t="s">
        <v>152</v>
      </c>
      <c r="B1" s="180"/>
      <c r="C1" s="180"/>
      <c r="D1" s="180"/>
      <c r="E1" s="180"/>
    </row>
    <row r="2" spans="1:10" ht="21" customHeight="1" x14ac:dyDescent="0.3"/>
    <row r="3" spans="1:10" s="1" customFormat="1" ht="35.25" customHeight="1" x14ac:dyDescent="0.25">
      <c r="A3" s="177" t="s">
        <v>192</v>
      </c>
      <c r="B3" s="177"/>
      <c r="C3" s="177"/>
      <c r="D3" s="177"/>
      <c r="E3" s="117" t="s">
        <v>90</v>
      </c>
    </row>
    <row r="4" spans="1:10" s="1" customFormat="1" ht="32.5" customHeight="1" x14ac:dyDescent="0.25">
      <c r="A4" s="107" t="s">
        <v>62</v>
      </c>
      <c r="B4" s="63"/>
      <c r="C4" s="55"/>
      <c r="D4" s="55"/>
      <c r="E4" s="67"/>
    </row>
    <row r="5" spans="1:10" s="1" customFormat="1" ht="32.5" customHeight="1" x14ac:dyDescent="0.25">
      <c r="A5" s="107" t="s">
        <v>84</v>
      </c>
      <c r="B5" s="64"/>
      <c r="C5" s="64"/>
      <c r="D5" s="64"/>
      <c r="E5" s="109">
        <f>B5+C5+D5</f>
        <v>0</v>
      </c>
      <c r="F5" s="129" t="s">
        <v>231</v>
      </c>
      <c r="G5" s="118"/>
      <c r="H5" s="118"/>
      <c r="I5" s="118"/>
      <c r="J5" s="118"/>
    </row>
    <row r="6" spans="1:10" s="1" customFormat="1" ht="32.5" customHeight="1" x14ac:dyDescent="0.25">
      <c r="A6" s="107" t="s">
        <v>68</v>
      </c>
      <c r="B6" s="64"/>
      <c r="C6" s="64"/>
      <c r="D6" s="64"/>
      <c r="E6" s="4"/>
      <c r="F6" s="118"/>
      <c r="G6" s="118"/>
      <c r="H6" s="118"/>
      <c r="I6" s="118"/>
      <c r="J6" s="118"/>
    </row>
    <row r="7" spans="1:10" s="120" customFormat="1" ht="23.5" customHeight="1" x14ac:dyDescent="0.25">
      <c r="A7" s="108" t="s">
        <v>85</v>
      </c>
      <c r="B7" s="71">
        <f>B5*B6</f>
        <v>0</v>
      </c>
      <c r="C7" s="71">
        <f>C5*C6</f>
        <v>0</v>
      </c>
      <c r="D7" s="71">
        <f>D5*D6</f>
        <v>0</v>
      </c>
      <c r="E7" s="110">
        <f>SUM(B7:D7)</f>
        <v>0</v>
      </c>
      <c r="F7" s="119"/>
      <c r="G7" s="119"/>
      <c r="H7" s="119"/>
      <c r="I7" s="119"/>
      <c r="J7" s="119"/>
    </row>
    <row r="8" spans="1:10" s="1" customFormat="1" ht="23.5" customHeight="1" x14ac:dyDescent="0.25">
      <c r="A8" s="107" t="s">
        <v>87</v>
      </c>
      <c r="B8" s="65"/>
      <c r="C8" s="65"/>
      <c r="D8" s="65"/>
      <c r="E8" s="68"/>
      <c r="F8" s="75" t="s">
        <v>153</v>
      </c>
      <c r="G8" s="118"/>
      <c r="H8" s="118"/>
      <c r="I8" s="118"/>
      <c r="J8" s="118"/>
    </row>
    <row r="9" spans="1:10" s="1" customFormat="1" ht="23.5" customHeight="1" x14ac:dyDescent="0.25">
      <c r="A9" s="107" t="s">
        <v>86</v>
      </c>
      <c r="B9" s="64"/>
      <c r="C9" s="64"/>
      <c r="D9" s="64"/>
      <c r="E9" s="68"/>
      <c r="F9" s="118"/>
      <c r="G9" s="118"/>
      <c r="H9" s="118"/>
      <c r="I9" s="118"/>
      <c r="J9" s="118"/>
    </row>
    <row r="10" spans="1:10" s="1" customFormat="1" ht="12" customHeight="1" x14ac:dyDescent="0.25">
      <c r="E10" s="121"/>
    </row>
    <row r="11" spans="1:10" s="1" customFormat="1" ht="23.5" customHeight="1" x14ac:dyDescent="0.25">
      <c r="A11" s="178" t="s">
        <v>92</v>
      </c>
      <c r="B11" s="179"/>
      <c r="C11" s="149"/>
      <c r="D11" s="150"/>
      <c r="E11" s="150"/>
      <c r="F11" s="150"/>
    </row>
    <row r="12" spans="1:10" s="1" customFormat="1" ht="23.5" customHeight="1" x14ac:dyDescent="0.25">
      <c r="A12" s="107" t="s">
        <v>93</v>
      </c>
      <c r="B12" s="64"/>
      <c r="C12" s="151"/>
      <c r="D12" s="152" t="s">
        <v>197</v>
      </c>
      <c r="E12" s="172"/>
      <c r="F12" s="173"/>
    </row>
    <row r="13" spans="1:10" s="1" customFormat="1" ht="12" customHeight="1" x14ac:dyDescent="0.25">
      <c r="E13" s="121"/>
    </row>
    <row r="14" spans="1:10" s="1" customFormat="1" ht="26" x14ac:dyDescent="0.25">
      <c r="A14" s="176" t="s">
        <v>193</v>
      </c>
      <c r="B14" s="176"/>
      <c r="C14" s="176"/>
      <c r="D14" s="176"/>
      <c r="E14" s="122" t="s">
        <v>91</v>
      </c>
    </row>
    <row r="15" spans="1:10" ht="32.5" customHeight="1" x14ac:dyDescent="0.25">
      <c r="A15" s="66" t="s">
        <v>232</v>
      </c>
      <c r="B15" s="130"/>
      <c r="C15" s="55"/>
      <c r="D15" s="55"/>
      <c r="E15" s="6"/>
    </row>
    <row r="16" spans="1:10" ht="32.5" customHeight="1" x14ac:dyDescent="0.25">
      <c r="A16" s="66" t="s">
        <v>83</v>
      </c>
      <c r="B16" s="64"/>
      <c r="C16" s="64"/>
      <c r="D16" s="64"/>
      <c r="E16" s="69">
        <f>B16+C16+D16</f>
        <v>0</v>
      </c>
      <c r="F16" s="129" t="s">
        <v>231</v>
      </c>
      <c r="G16" s="5"/>
      <c r="H16" s="5"/>
      <c r="I16" s="5"/>
      <c r="J16" s="5"/>
    </row>
    <row r="17" spans="1:10" ht="32.5" customHeight="1" x14ac:dyDescent="0.25">
      <c r="A17" s="66" t="s">
        <v>89</v>
      </c>
      <c r="B17" s="64"/>
      <c r="C17" s="64"/>
      <c r="D17" s="64"/>
      <c r="E17" s="4"/>
      <c r="F17" s="118"/>
      <c r="G17" s="5"/>
      <c r="H17" s="5"/>
      <c r="I17" s="5"/>
      <c r="J17" s="5"/>
    </row>
    <row r="18" spans="1:10" s="25" customFormat="1" ht="23.5" customHeight="1" x14ac:dyDescent="0.35">
      <c r="A18" s="73" t="s">
        <v>88</v>
      </c>
      <c r="B18" s="71">
        <f>B16*B17</f>
        <v>0</v>
      </c>
      <c r="C18" s="71">
        <f t="shared" ref="C18" si="0">C16*C17</f>
        <v>0</v>
      </c>
      <c r="D18" s="71">
        <f t="shared" ref="D18" si="1">D16*D17</f>
        <v>0</v>
      </c>
      <c r="E18" s="74">
        <f>SUM(B18:D18)</f>
        <v>0</v>
      </c>
      <c r="F18" s="119"/>
      <c r="G18" s="72"/>
      <c r="H18" s="72"/>
      <c r="I18" s="72"/>
      <c r="J18" s="72"/>
    </row>
    <row r="19" spans="1:10" ht="23.5" customHeight="1" x14ac:dyDescent="0.25">
      <c r="A19" s="66" t="s">
        <v>87</v>
      </c>
      <c r="B19" s="65"/>
      <c r="C19" s="65"/>
      <c r="D19" s="65"/>
      <c r="E19" s="68"/>
      <c r="F19" s="75" t="s">
        <v>153</v>
      </c>
      <c r="G19" s="5"/>
      <c r="H19" s="5"/>
      <c r="I19" s="5"/>
      <c r="J19" s="5"/>
    </row>
    <row r="20" spans="1:10" ht="23.5" customHeight="1" x14ac:dyDescent="0.25">
      <c r="A20" s="66" t="s">
        <v>86</v>
      </c>
      <c r="B20" s="64"/>
      <c r="C20" s="64"/>
      <c r="D20" s="64"/>
      <c r="E20" s="68"/>
      <c r="F20" s="118"/>
      <c r="G20" s="5"/>
      <c r="H20" s="5"/>
      <c r="I20" s="5"/>
      <c r="J20" s="5"/>
    </row>
    <row r="21" spans="1:10" ht="12" customHeight="1" x14ac:dyDescent="0.3"/>
    <row r="22" spans="1:10" ht="23.5" customHeight="1" x14ac:dyDescent="0.4">
      <c r="A22" s="174" t="s">
        <v>95</v>
      </c>
      <c r="B22" s="175"/>
      <c r="C22" s="149"/>
      <c r="D22" s="150"/>
      <c r="E22" s="150"/>
      <c r="F22" s="150"/>
    </row>
    <row r="23" spans="1:10" ht="23.5" customHeight="1" x14ac:dyDescent="0.25">
      <c r="A23" s="66" t="s">
        <v>94</v>
      </c>
      <c r="B23" s="63"/>
      <c r="C23" s="151"/>
      <c r="D23" s="152" t="s">
        <v>197</v>
      </c>
      <c r="E23" s="172"/>
      <c r="F23" s="173"/>
    </row>
    <row r="24" spans="1:10" x14ac:dyDescent="0.3">
      <c r="E24" s="146"/>
    </row>
    <row r="25" spans="1:10" x14ac:dyDescent="0.3">
      <c r="B25" s="32" t="s">
        <v>81</v>
      </c>
      <c r="C25" s="62" t="s">
        <v>82</v>
      </c>
    </row>
    <row r="26" spans="1:10" x14ac:dyDescent="0.3">
      <c r="D26" s="34"/>
    </row>
    <row r="30" spans="1:10" x14ac:dyDescent="0.3">
      <c r="B30" s="34"/>
    </row>
  </sheetData>
  <mergeCells count="7">
    <mergeCell ref="A1:E1"/>
    <mergeCell ref="E12:F12"/>
    <mergeCell ref="E23:F23"/>
    <mergeCell ref="A22:B22"/>
    <mergeCell ref="A14:D14"/>
    <mergeCell ref="A3:D3"/>
    <mergeCell ref="A11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7E1C-B923-4A34-B8E6-389E280D45F1}">
  <sheetPr codeName="Caractéristiques_du_projet">
    <pageSetUpPr fitToPage="1"/>
  </sheetPr>
  <dimension ref="A1:I153"/>
  <sheetViews>
    <sheetView showGridLines="0" topLeftCell="A35" zoomScale="106" zoomScaleNormal="106" workbookViewId="0">
      <selection activeCell="E64" sqref="E64"/>
    </sheetView>
  </sheetViews>
  <sheetFormatPr baseColWidth="10" defaultColWidth="10.81640625" defaultRowHeight="12.5" x14ac:dyDescent="0.25"/>
  <cols>
    <col min="1" max="1" width="3.54296875" customWidth="1"/>
    <col min="2" max="2" width="50" bestFit="1" customWidth="1"/>
    <col min="3" max="3" width="35.1796875" customWidth="1"/>
    <col min="4" max="4" width="29.81640625" style="2" customWidth="1"/>
    <col min="5" max="5" width="28.08984375" customWidth="1"/>
    <col min="6" max="6" width="2" customWidth="1"/>
    <col min="7" max="7" width="90" customWidth="1"/>
    <col min="8" max="8" width="20.453125" bestFit="1" customWidth="1"/>
    <col min="9" max="9" width="20.54296875" bestFit="1" customWidth="1"/>
    <col min="10" max="10" width="22.1796875" bestFit="1" customWidth="1"/>
  </cols>
  <sheetData>
    <row r="1" spans="1:7" s="1" customFormat="1" ht="32.5" customHeight="1" x14ac:dyDescent="0.55000000000000004">
      <c r="A1" s="181" t="s">
        <v>96</v>
      </c>
      <c r="B1" s="181"/>
      <c r="C1" s="181"/>
      <c r="D1" s="181"/>
    </row>
    <row r="2" spans="1:7" ht="12.75" customHeight="1" x14ac:dyDescent="0.25"/>
    <row r="3" spans="1:7" ht="18" x14ac:dyDescent="0.25">
      <c r="B3" s="170" t="s">
        <v>55</v>
      </c>
      <c r="C3" s="170"/>
      <c r="D3" s="170"/>
    </row>
    <row r="4" spans="1:7" ht="13" x14ac:dyDescent="0.3">
      <c r="B4" s="182" t="s">
        <v>171</v>
      </c>
      <c r="C4" s="182"/>
      <c r="D4" s="80"/>
      <c r="E4" s="82" t="s">
        <v>103</v>
      </c>
    </row>
    <row r="5" spans="1:7" ht="13" x14ac:dyDescent="0.3">
      <c r="B5" s="182" t="s">
        <v>172</v>
      </c>
      <c r="C5" s="182"/>
      <c r="D5" s="80"/>
      <c r="E5" s="82" t="s">
        <v>173</v>
      </c>
      <c r="G5" t="s">
        <v>233</v>
      </c>
    </row>
    <row r="6" spans="1:7" x14ac:dyDescent="0.25">
      <c r="B6" s="182" t="s">
        <v>234</v>
      </c>
      <c r="C6" s="182"/>
      <c r="D6" s="80"/>
    </row>
    <row r="7" spans="1:7" x14ac:dyDescent="0.25">
      <c r="B7" s="182" t="s">
        <v>235</v>
      </c>
      <c r="C7" s="182"/>
      <c r="D7" s="76"/>
    </row>
    <row r="8" spans="1:7" s="3" customFormat="1" ht="13" x14ac:dyDescent="0.3">
      <c r="B8" s="182" t="s">
        <v>54</v>
      </c>
      <c r="C8" s="182"/>
      <c r="D8" s="76"/>
      <c r="E8" s="82" t="s">
        <v>236</v>
      </c>
      <c r="G8" t="s">
        <v>237</v>
      </c>
    </row>
    <row r="9" spans="1:7" s="3" customFormat="1" ht="13" x14ac:dyDescent="0.3">
      <c r="B9" s="182" t="s">
        <v>238</v>
      </c>
      <c r="C9" s="182"/>
      <c r="D9" s="81"/>
      <c r="E9" s="82" t="s">
        <v>103</v>
      </c>
      <c r="G9" t="s">
        <v>239</v>
      </c>
    </row>
    <row r="10" spans="1:7" s="3" customFormat="1" ht="13" x14ac:dyDescent="0.3">
      <c r="B10" s="182" t="s">
        <v>0</v>
      </c>
      <c r="C10" s="182"/>
      <c r="D10" s="81"/>
      <c r="E10" s="82" t="s">
        <v>103</v>
      </c>
    </row>
    <row r="11" spans="1:7" ht="13" x14ac:dyDescent="0.3">
      <c r="B11" s="182" t="s">
        <v>11</v>
      </c>
      <c r="C11" s="182"/>
      <c r="D11" s="55"/>
      <c r="E11" s="82" t="s">
        <v>103</v>
      </c>
    </row>
    <row r="12" spans="1:7" x14ac:dyDescent="0.25">
      <c r="B12" s="184"/>
      <c r="C12" s="184"/>
      <c r="D12" s="184"/>
    </row>
    <row r="13" spans="1:7" ht="18" x14ac:dyDescent="0.25">
      <c r="B13" s="170" t="s">
        <v>97</v>
      </c>
      <c r="C13" s="170"/>
      <c r="D13" s="170"/>
    </row>
    <row r="14" spans="1:7" s="3" customFormat="1" ht="13" x14ac:dyDescent="0.3">
      <c r="B14" s="185" t="s">
        <v>198</v>
      </c>
      <c r="C14" s="185"/>
      <c r="D14" s="76"/>
    </row>
    <row r="15" spans="1:7" s="3" customFormat="1" ht="13" x14ac:dyDescent="0.3">
      <c r="B15" s="182" t="s">
        <v>200</v>
      </c>
      <c r="C15" s="182"/>
      <c r="D15" s="76"/>
    </row>
    <row r="16" spans="1:7" x14ac:dyDescent="0.25">
      <c r="B16" s="185" t="s">
        <v>199</v>
      </c>
      <c r="C16" s="185"/>
      <c r="D16" s="76"/>
      <c r="E16" s="143"/>
    </row>
    <row r="17" spans="2:9" x14ac:dyDescent="0.25">
      <c r="B17" s="182" t="s">
        <v>240</v>
      </c>
      <c r="C17" s="182"/>
      <c r="D17" s="79"/>
      <c r="E17" s="8"/>
    </row>
    <row r="18" spans="2:9" x14ac:dyDescent="0.25">
      <c r="B18" s="184"/>
      <c r="C18" s="184"/>
      <c r="D18" s="184"/>
    </row>
    <row r="19" spans="2:9" ht="18" x14ac:dyDescent="0.25">
      <c r="B19" s="170" t="s">
        <v>56</v>
      </c>
      <c r="C19" s="170"/>
      <c r="D19" s="170"/>
    </row>
    <row r="20" spans="2:9" x14ac:dyDescent="0.25">
      <c r="B20" s="183" t="s">
        <v>1</v>
      </c>
      <c r="C20" s="183"/>
      <c r="D20" s="81"/>
      <c r="G20" t="s">
        <v>242</v>
      </c>
    </row>
    <row r="21" spans="2:9" x14ac:dyDescent="0.25">
      <c r="B21" s="183" t="s">
        <v>57</v>
      </c>
      <c r="C21" s="183"/>
      <c r="D21" s="81"/>
      <c r="G21" t="s">
        <v>241</v>
      </c>
    </row>
    <row r="22" spans="2:9" x14ac:dyDescent="0.25">
      <c r="B22" s="183" t="s">
        <v>2</v>
      </c>
      <c r="C22" s="183"/>
      <c r="D22" s="81"/>
      <c r="G22" t="s">
        <v>242</v>
      </c>
    </row>
    <row r="23" spans="2:9" x14ac:dyDescent="0.25">
      <c r="B23" s="183" t="s">
        <v>58</v>
      </c>
      <c r="C23" s="183"/>
      <c r="D23" s="81"/>
      <c r="G23" t="s">
        <v>241</v>
      </c>
    </row>
    <row r="24" spans="2:9" x14ac:dyDescent="0.25">
      <c r="B24" s="183" t="s">
        <v>8</v>
      </c>
      <c r="C24" s="183"/>
      <c r="D24" s="123"/>
      <c r="H24" s="5"/>
    </row>
    <row r="25" spans="2:9" x14ac:dyDescent="0.25">
      <c r="B25" s="186" t="s">
        <v>65</v>
      </c>
      <c r="C25" s="187"/>
      <c r="D25" s="78"/>
      <c r="E25" s="33"/>
      <c r="H25" s="5"/>
    </row>
    <row r="26" spans="2:9" x14ac:dyDescent="0.25">
      <c r="B26" s="183" t="s">
        <v>3</v>
      </c>
      <c r="C26" s="183"/>
      <c r="D26" s="124"/>
    </row>
    <row r="27" spans="2:9" x14ac:dyDescent="0.25">
      <c r="B27" s="183" t="s">
        <v>9</v>
      </c>
      <c r="C27" s="183"/>
      <c r="D27" s="78"/>
      <c r="H27" s="5"/>
    </row>
    <row r="28" spans="2:9" x14ac:dyDescent="0.25">
      <c r="B28" s="183" t="s">
        <v>10</v>
      </c>
      <c r="C28" s="183"/>
      <c r="D28" s="78"/>
      <c r="H28" s="5"/>
    </row>
    <row r="29" spans="2:9" x14ac:dyDescent="0.25">
      <c r="B29" s="183" t="s">
        <v>5</v>
      </c>
      <c r="C29" s="183"/>
      <c r="D29" s="78"/>
    </row>
    <row r="30" spans="2:9" x14ac:dyDescent="0.25">
      <c r="B30" s="183" t="s">
        <v>6</v>
      </c>
      <c r="C30" s="183"/>
      <c r="D30" s="77"/>
      <c r="H30" s="5"/>
      <c r="I30" s="5"/>
    </row>
    <row r="31" spans="2:9" x14ac:dyDescent="0.25">
      <c r="B31" s="183" t="s">
        <v>7</v>
      </c>
      <c r="C31" s="183"/>
      <c r="D31" s="77"/>
      <c r="H31" s="5"/>
    </row>
    <row r="32" spans="2:9" x14ac:dyDescent="0.25">
      <c r="B32" s="183" t="s">
        <v>4</v>
      </c>
      <c r="C32" s="183"/>
      <c r="D32" s="81"/>
      <c r="G32" t="s">
        <v>242</v>
      </c>
    </row>
    <row r="33" spans="1:8" x14ac:dyDescent="0.25">
      <c r="B33" s="183" t="s">
        <v>59</v>
      </c>
      <c r="C33" s="183"/>
      <c r="D33" s="81"/>
      <c r="G33" t="s">
        <v>241</v>
      </c>
    </row>
    <row r="34" spans="1:8" x14ac:dyDescent="0.25">
      <c r="A34" s="39"/>
      <c r="B34" s="183" t="s">
        <v>60</v>
      </c>
      <c r="C34" s="183"/>
      <c r="D34" s="106"/>
      <c r="G34" t="s">
        <v>242</v>
      </c>
    </row>
    <row r="35" spans="1:8" x14ac:dyDescent="0.25">
      <c r="A35" s="39"/>
      <c r="B35" s="183" t="s">
        <v>61</v>
      </c>
      <c r="C35" s="183"/>
      <c r="D35" s="106"/>
      <c r="G35" t="s">
        <v>241</v>
      </c>
    </row>
    <row r="36" spans="1:8" ht="13" x14ac:dyDescent="0.3">
      <c r="A36" s="39"/>
      <c r="B36" s="183" t="s">
        <v>205</v>
      </c>
      <c r="C36" s="183"/>
      <c r="D36" s="106"/>
      <c r="E36" s="142"/>
    </row>
    <row r="37" spans="1:8" ht="13" x14ac:dyDescent="0.3">
      <c r="A37" s="39"/>
      <c r="B37" s="183" t="s">
        <v>201</v>
      </c>
      <c r="C37" s="183"/>
      <c r="D37" s="132"/>
      <c r="E37" s="142"/>
    </row>
    <row r="38" spans="1:8" ht="13" x14ac:dyDescent="0.3">
      <c r="A38" s="39"/>
      <c r="B38" s="183" t="s">
        <v>243</v>
      </c>
      <c r="C38" s="183"/>
      <c r="D38" s="106"/>
      <c r="E38" s="142"/>
    </row>
    <row r="39" spans="1:8" ht="13" x14ac:dyDescent="0.3">
      <c r="A39" s="39"/>
      <c r="B39" s="183" t="s">
        <v>244</v>
      </c>
      <c r="C39" s="183"/>
      <c r="D39" s="132"/>
      <c r="E39" s="142"/>
    </row>
    <row r="40" spans="1:8" x14ac:dyDescent="0.25">
      <c r="B40" s="184"/>
      <c r="C40" s="184"/>
      <c r="D40" s="184"/>
    </row>
    <row r="41" spans="1:8" ht="18" x14ac:dyDescent="0.25">
      <c r="B41" s="170" t="s">
        <v>101</v>
      </c>
      <c r="C41" s="170"/>
      <c r="D41" s="170"/>
    </row>
    <row r="42" spans="1:8" s="3" customFormat="1" ht="13" x14ac:dyDescent="0.3">
      <c r="B42" s="183" t="s">
        <v>245</v>
      </c>
      <c r="C42" s="183"/>
      <c r="D42" s="76"/>
    </row>
    <row r="43" spans="1:8" x14ac:dyDescent="0.25">
      <c r="B43" s="183" t="s">
        <v>246</v>
      </c>
      <c r="C43" s="183"/>
      <c r="D43" s="96">
        <f>D42/(365*24)</f>
        <v>0</v>
      </c>
    </row>
    <row r="44" spans="1:8" s="3" customFormat="1" ht="13" x14ac:dyDescent="0.3">
      <c r="B44" s="183" t="s">
        <v>102</v>
      </c>
      <c r="C44" s="183"/>
      <c r="D44" s="84"/>
      <c r="G44" t="s">
        <v>247</v>
      </c>
    </row>
    <row r="45" spans="1:8" ht="13" x14ac:dyDescent="0.3">
      <c r="B45" s="183" t="s">
        <v>277</v>
      </c>
      <c r="C45" s="183"/>
      <c r="D45" s="81"/>
      <c r="E45" s="224"/>
    </row>
    <row r="46" spans="1:8" ht="13" x14ac:dyDescent="0.3">
      <c r="B46" s="183" t="s">
        <v>278</v>
      </c>
      <c r="C46" s="183"/>
      <c r="D46" s="226" t="e">
        <f>D45/D44</f>
        <v>#DIV/0!</v>
      </c>
      <c r="E46" s="224"/>
    </row>
    <row r="47" spans="1:8" ht="13" x14ac:dyDescent="0.3">
      <c r="B47" s="183" t="s">
        <v>202</v>
      </c>
      <c r="C47" s="183"/>
      <c r="D47" s="131"/>
      <c r="E47" s="82"/>
      <c r="H47" s="5"/>
    </row>
    <row r="48" spans="1:8" ht="13" x14ac:dyDescent="0.3">
      <c r="B48" s="147" t="s">
        <v>248</v>
      </c>
      <c r="C48" s="148"/>
      <c r="D48" s="96" t="e">
        <f>D47/(D6*365*24)</f>
        <v>#DIV/0!</v>
      </c>
      <c r="E48" s="82"/>
      <c r="H48" s="5"/>
    </row>
    <row r="49" spans="1:5" ht="13" x14ac:dyDescent="0.3">
      <c r="A49" s="39"/>
      <c r="B49" s="186" t="s">
        <v>250</v>
      </c>
      <c r="C49" s="187"/>
      <c r="D49" s="106"/>
      <c r="E49" s="82" t="s">
        <v>249</v>
      </c>
    </row>
    <row r="50" spans="1:5" s="3" customFormat="1" ht="13" x14ac:dyDescent="0.3">
      <c r="B50" s="186" t="s">
        <v>203</v>
      </c>
      <c r="C50" s="187"/>
      <c r="D50" s="96" t="str">
        <f>IF(D9="non",'2. Clients x besoins Energie'!E5/(D6*365*24),"NA")</f>
        <v>NA</v>
      </c>
    </row>
    <row r="51" spans="1:5" s="3" customFormat="1" ht="13" x14ac:dyDescent="0.3">
      <c r="A51" s="39"/>
      <c r="B51" s="186" t="s">
        <v>204</v>
      </c>
      <c r="C51" s="187"/>
      <c r="D51" s="96" t="str">
        <f>IF(D9="oui",('2. Clients x besoins Energie'!E5+'2. Clients x besoins Energie'!E16+'2. Clients x besoins Energie'!B23)/(D6*365*24),"NA")</f>
        <v>NA</v>
      </c>
    </row>
    <row r="52" spans="1:5" ht="13" customHeight="1" x14ac:dyDescent="0.25">
      <c r="B52" s="7"/>
      <c r="C52" s="7"/>
      <c r="D52" s="9"/>
      <c r="E52" s="8"/>
    </row>
    <row r="53" spans="1:5" ht="18" x14ac:dyDescent="0.3">
      <c r="B53" s="170" t="s">
        <v>279</v>
      </c>
      <c r="C53" s="170"/>
      <c r="D53" s="170"/>
      <c r="E53" s="82" t="s">
        <v>280</v>
      </c>
    </row>
    <row r="54" spans="1:5" ht="13" x14ac:dyDescent="0.3">
      <c r="B54" s="186" t="s">
        <v>230</v>
      </c>
      <c r="C54" s="187"/>
      <c r="D54" s="225"/>
      <c r="E54" s="82"/>
    </row>
    <row r="55" spans="1:5" x14ac:dyDescent="0.25">
      <c r="B55" s="183" t="s">
        <v>161</v>
      </c>
      <c r="C55" s="183"/>
      <c r="D55" s="225"/>
    </row>
    <row r="56" spans="1:5" ht="13" x14ac:dyDescent="0.3">
      <c r="B56" s="183" t="s">
        <v>98</v>
      </c>
      <c r="C56" s="183"/>
      <c r="D56" s="225"/>
      <c r="E56" s="82"/>
    </row>
    <row r="57" spans="1:5" x14ac:dyDescent="0.25">
      <c r="B57" s="183" t="s">
        <v>159</v>
      </c>
      <c r="C57" s="183"/>
      <c r="D57" s="225"/>
    </row>
    <row r="58" spans="1:5" x14ac:dyDescent="0.25">
      <c r="B58" s="183" t="s">
        <v>281</v>
      </c>
      <c r="C58" s="183"/>
      <c r="D58" s="225"/>
    </row>
    <row r="59" spans="1:5" ht="13" x14ac:dyDescent="0.3">
      <c r="B59" s="183" t="s">
        <v>162</v>
      </c>
      <c r="C59" s="183"/>
      <c r="D59" s="225"/>
      <c r="E59" s="82"/>
    </row>
    <row r="60" spans="1:5" ht="13" x14ac:dyDescent="0.3">
      <c r="B60" s="183" t="s">
        <v>163</v>
      </c>
      <c r="C60" s="183"/>
      <c r="D60" s="225"/>
      <c r="E60" s="82"/>
    </row>
    <row r="61" spans="1:5" x14ac:dyDescent="0.25">
      <c r="B61" s="183" t="s">
        <v>160</v>
      </c>
      <c r="C61" s="183"/>
      <c r="D61" s="225"/>
    </row>
    <row r="62" spans="1:5" x14ac:dyDescent="0.25">
      <c r="B62" s="183" t="s">
        <v>282</v>
      </c>
      <c r="C62" s="183"/>
      <c r="D62" s="225"/>
    </row>
    <row r="63" spans="1:5" x14ac:dyDescent="0.25">
      <c r="B63" s="163"/>
      <c r="C63" s="163"/>
      <c r="D63" s="163"/>
    </row>
    <row r="64" spans="1:5" ht="36" customHeight="1" x14ac:dyDescent="0.25">
      <c r="B64" s="189" t="s">
        <v>105</v>
      </c>
      <c r="C64" s="189"/>
      <c r="D64" s="189"/>
    </row>
    <row r="65" spans="2:5" x14ac:dyDescent="0.25">
      <c r="B65" s="12" t="s">
        <v>12</v>
      </c>
      <c r="C65" s="47" t="s">
        <v>13</v>
      </c>
      <c r="D65" s="85" t="s">
        <v>14</v>
      </c>
    </row>
    <row r="66" spans="2:5" x14ac:dyDescent="0.25">
      <c r="B66" s="44" t="s">
        <v>15</v>
      </c>
      <c r="C66" s="10" t="s">
        <v>16</v>
      </c>
      <c r="D66" s="64"/>
      <c r="E66" s="143"/>
    </row>
    <row r="67" spans="2:5" ht="13.5" customHeight="1" x14ac:dyDescent="0.25">
      <c r="B67" s="188" t="s">
        <v>104</v>
      </c>
      <c r="C67" s="10" t="s">
        <v>17</v>
      </c>
      <c r="D67" s="64"/>
    </row>
    <row r="68" spans="2:5" x14ac:dyDescent="0.25">
      <c r="B68" s="188"/>
      <c r="C68" s="10" t="s">
        <v>18</v>
      </c>
      <c r="D68" s="64"/>
    </row>
    <row r="69" spans="2:5" ht="12.75" customHeight="1" x14ac:dyDescent="0.25">
      <c r="B69" s="188"/>
      <c r="C69" s="10" t="s">
        <v>19</v>
      </c>
      <c r="D69" s="64"/>
      <c r="E69" s="143"/>
    </row>
    <row r="70" spans="2:5" x14ac:dyDescent="0.25">
      <c r="B70" s="188"/>
      <c r="C70" s="10" t="s">
        <v>20</v>
      </c>
      <c r="D70" s="64"/>
    </row>
    <row r="71" spans="2:5" ht="13.5" customHeight="1" x14ac:dyDescent="0.25">
      <c r="B71" s="183" t="s">
        <v>21</v>
      </c>
      <c r="C71" s="183"/>
      <c r="D71" s="64"/>
    </row>
    <row r="72" spans="2:5" ht="13" customHeight="1" x14ac:dyDescent="0.25">
      <c r="B72" s="190"/>
      <c r="C72" s="190"/>
      <c r="D72" s="11"/>
    </row>
    <row r="73" spans="2:5" ht="18" x14ac:dyDescent="0.25">
      <c r="B73" s="170" t="s">
        <v>156</v>
      </c>
      <c r="C73" s="170"/>
      <c r="D73" s="170"/>
    </row>
    <row r="74" spans="2:5" x14ac:dyDescent="0.25">
      <c r="B74" s="183" t="s">
        <v>154</v>
      </c>
      <c r="C74" s="183"/>
      <c r="D74" s="84"/>
    </row>
    <row r="75" spans="2:5" x14ac:dyDescent="0.25">
      <c r="B75" s="183" t="s">
        <v>22</v>
      </c>
      <c r="C75" s="183"/>
      <c r="D75" s="84"/>
    </row>
    <row r="76" spans="2:5" x14ac:dyDescent="0.25">
      <c r="B76" s="183" t="s">
        <v>155</v>
      </c>
      <c r="C76" s="183"/>
      <c r="D76" s="84"/>
    </row>
    <row r="77" spans="2:5" x14ac:dyDescent="0.25">
      <c r="B77" s="183" t="s">
        <v>23</v>
      </c>
      <c r="C77" s="183"/>
      <c r="D77" s="84"/>
    </row>
    <row r="78" spans="2:5" x14ac:dyDescent="0.25">
      <c r="B78" s="183" t="s">
        <v>24</v>
      </c>
      <c r="C78" s="183"/>
      <c r="D78" s="84"/>
    </row>
    <row r="79" spans="2:5" x14ac:dyDescent="0.25">
      <c r="B79" s="183" t="s">
        <v>25</v>
      </c>
      <c r="C79" s="183"/>
      <c r="D79" s="84"/>
    </row>
    <row r="82" spans="3:4" x14ac:dyDescent="0.25">
      <c r="C82" s="32" t="s">
        <v>81</v>
      </c>
      <c r="D82" s="55" t="s">
        <v>82</v>
      </c>
    </row>
    <row r="83" spans="3:4" x14ac:dyDescent="0.25">
      <c r="C83" s="32"/>
      <c r="D83" s="106" t="s">
        <v>174</v>
      </c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 s="17"/>
    </row>
    <row r="145" spans="1:4" x14ac:dyDescent="0.25">
      <c r="D145" s="17"/>
    </row>
    <row r="146" spans="1:4" ht="25.5" customHeight="1" x14ac:dyDescent="0.25">
      <c r="D146"/>
    </row>
    <row r="147" spans="1:4" x14ac:dyDescent="0.25">
      <c r="D147"/>
    </row>
    <row r="148" spans="1:4" ht="5.5" customHeight="1" thickBot="1" x14ac:dyDescent="0.3"/>
    <row r="149" spans="1:4" ht="18" thickTop="1" x14ac:dyDescent="0.25">
      <c r="A149" s="19" t="s">
        <v>44</v>
      </c>
      <c r="C149" s="191"/>
      <c r="D149" s="192"/>
    </row>
    <row r="150" spans="1:4" x14ac:dyDescent="0.25">
      <c r="A150" s="19" t="s">
        <v>44</v>
      </c>
      <c r="C150" s="20"/>
      <c r="D150" s="22"/>
    </row>
    <row r="151" spans="1:4" x14ac:dyDescent="0.25">
      <c r="A151" s="19" t="s">
        <v>44</v>
      </c>
      <c r="C151" s="16"/>
      <c r="D151" s="23"/>
    </row>
    <row r="152" spans="1:4" ht="13" thickBot="1" x14ac:dyDescent="0.3">
      <c r="A152" s="19" t="s">
        <v>44</v>
      </c>
      <c r="C152" s="18"/>
      <c r="D152" s="24"/>
    </row>
    <row r="153" spans="1:4" ht="13" thickTop="1" x14ac:dyDescent="0.25">
      <c r="D153" s="14"/>
    </row>
  </sheetData>
  <mergeCells count="71">
    <mergeCell ref="B78:C78"/>
    <mergeCell ref="B79:C79"/>
    <mergeCell ref="C149:D149"/>
    <mergeCell ref="B77:C77"/>
    <mergeCell ref="B74:C74"/>
    <mergeCell ref="B75:C75"/>
    <mergeCell ref="B76:C76"/>
    <mergeCell ref="B67:B70"/>
    <mergeCell ref="B73:D73"/>
    <mergeCell ref="B49:C49"/>
    <mergeCell ref="B64:D64"/>
    <mergeCell ref="B71:C71"/>
    <mergeCell ref="B72:C72"/>
    <mergeCell ref="B50:C50"/>
    <mergeCell ref="B51:C51"/>
    <mergeCell ref="B58:C58"/>
    <mergeCell ref="B62:C62"/>
    <mergeCell ref="B61:C61"/>
    <mergeCell ref="B55:C55"/>
    <mergeCell ref="B59:C59"/>
    <mergeCell ref="B60:C60"/>
    <mergeCell ref="B28:C28"/>
    <mergeCell ref="B38:C38"/>
    <mergeCell ref="B39:C39"/>
    <mergeCell ref="B54:C54"/>
    <mergeCell ref="B46:C46"/>
    <mergeCell ref="B44:C44"/>
    <mergeCell ref="B25:C25"/>
    <mergeCell ref="B45:C45"/>
    <mergeCell ref="B57:C57"/>
    <mergeCell ref="B29:C29"/>
    <mergeCell ref="B30:C30"/>
    <mergeCell ref="B31:C31"/>
    <mergeCell ref="B43:C43"/>
    <mergeCell ref="B56:C56"/>
    <mergeCell ref="B40:D40"/>
    <mergeCell ref="B53:D53"/>
    <mergeCell ref="B42:C42"/>
    <mergeCell ref="B11:C11"/>
    <mergeCell ref="B17:C17"/>
    <mergeCell ref="B14:C14"/>
    <mergeCell ref="B47:C47"/>
    <mergeCell ref="B41:D41"/>
    <mergeCell ref="B15:C15"/>
    <mergeCell ref="B16:C16"/>
    <mergeCell ref="B18:D18"/>
    <mergeCell ref="B19:D19"/>
    <mergeCell ref="B20:C20"/>
    <mergeCell ref="B23:C23"/>
    <mergeCell ref="B26:C26"/>
    <mergeCell ref="B32:C32"/>
    <mergeCell ref="B35:C35"/>
    <mergeCell ref="B33:C33"/>
    <mergeCell ref="B36:C36"/>
    <mergeCell ref="B37:C37"/>
    <mergeCell ref="B13:D13"/>
    <mergeCell ref="B12:D12"/>
    <mergeCell ref="B21:C21"/>
    <mergeCell ref="B22:C22"/>
    <mergeCell ref="B24:C24"/>
    <mergeCell ref="B34:C34"/>
    <mergeCell ref="B27:C27"/>
    <mergeCell ref="A1:D1"/>
    <mergeCell ref="B3:D3"/>
    <mergeCell ref="B6:C6"/>
    <mergeCell ref="B10:C10"/>
    <mergeCell ref="B4:C4"/>
    <mergeCell ref="B5:C5"/>
    <mergeCell ref="B7:C7"/>
    <mergeCell ref="B8:C8"/>
    <mergeCell ref="B9:C9"/>
  </mergeCells>
  <pageMargins left="0.43307086614173229" right="0.55118110236220474" top="0.47244094488188981" bottom="0.51181102362204722" header="0.51181102362204722" footer="0.11811023622047245"/>
  <pageSetup paperSize="9" scale="25" orientation="portrait" r:id="rId1"/>
  <headerFooter alignWithMargins="0">
    <oddFooter>&amp;LAAP ENERGIE CSR Ed.2017 – Annexe 10&amp;R&amp;P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66C5-D6EB-49B9-8ED9-9533FAFDA4A6}">
  <dimension ref="A1:I63"/>
  <sheetViews>
    <sheetView topLeftCell="A32" zoomScale="115" workbookViewId="0">
      <selection activeCell="D29" sqref="D29"/>
    </sheetView>
  </sheetViews>
  <sheetFormatPr baseColWidth="10" defaultRowHeight="12.5" x14ac:dyDescent="0.25"/>
  <cols>
    <col min="1" max="1" width="16.453125" customWidth="1"/>
    <col min="2" max="2" width="88.90625" bestFit="1" customWidth="1"/>
    <col min="3" max="3" width="31.26953125" customWidth="1"/>
    <col min="4" max="4" width="58.08984375" customWidth="1"/>
    <col min="5" max="6" width="22.08984375" customWidth="1"/>
    <col min="8" max="8" width="11.7265625" bestFit="1" customWidth="1"/>
    <col min="9" max="9" width="16.54296875" bestFit="1" customWidth="1"/>
    <col min="10" max="10" width="14.26953125" bestFit="1" customWidth="1"/>
  </cols>
  <sheetData>
    <row r="1" spans="1:9" ht="36" customHeight="1" x14ac:dyDescent="0.25">
      <c r="A1" s="209" t="s">
        <v>31</v>
      </c>
      <c r="B1" s="210"/>
      <c r="C1" s="211"/>
      <c r="E1" s="139"/>
      <c r="F1" s="139"/>
    </row>
    <row r="2" spans="1:9" ht="30" customHeight="1" x14ac:dyDescent="0.25">
      <c r="A2" s="48" t="s">
        <v>70</v>
      </c>
      <c r="B2" s="46"/>
      <c r="C2" s="45"/>
      <c r="E2" s="8" t="s">
        <v>221</v>
      </c>
      <c r="F2" s="158" t="s">
        <v>126</v>
      </c>
    </row>
    <row r="3" spans="1:9" ht="15.5" customHeight="1" x14ac:dyDescent="0.25">
      <c r="A3" s="214" t="s">
        <v>207</v>
      </c>
      <c r="B3" s="215"/>
      <c r="C3" s="155"/>
      <c r="E3" s="8"/>
      <c r="F3" s="158"/>
    </row>
    <row r="4" spans="1:9" x14ac:dyDescent="0.25">
      <c r="A4" s="205" t="s">
        <v>254</v>
      </c>
      <c r="B4" s="206"/>
      <c r="C4" s="60"/>
      <c r="D4" t="s">
        <v>255</v>
      </c>
      <c r="E4" s="133"/>
      <c r="F4" s="159"/>
      <c r="H4" s="134"/>
      <c r="I4" s="134"/>
    </row>
    <row r="5" spans="1:9" x14ac:dyDescent="0.25">
      <c r="A5" s="221" t="s">
        <v>262</v>
      </c>
      <c r="B5" s="222"/>
      <c r="C5" s="60"/>
      <c r="D5" t="s">
        <v>256</v>
      </c>
      <c r="E5" s="133"/>
      <c r="F5" s="159"/>
      <c r="H5" s="134"/>
    </row>
    <row r="6" spans="1:9" x14ac:dyDescent="0.25">
      <c r="A6" s="221" t="s">
        <v>264</v>
      </c>
      <c r="B6" s="222"/>
      <c r="C6" s="60"/>
      <c r="D6" t="s">
        <v>256</v>
      </c>
      <c r="E6" s="133"/>
      <c r="F6" s="159"/>
      <c r="H6" s="134"/>
    </row>
    <row r="7" spans="1:9" ht="13" x14ac:dyDescent="0.3">
      <c r="A7" s="216"/>
      <c r="B7" s="217" t="s">
        <v>208</v>
      </c>
      <c r="C7" s="60"/>
      <c r="D7" s="82" t="s">
        <v>74</v>
      </c>
      <c r="E7" s="160"/>
      <c r="F7" s="161"/>
      <c r="H7" s="134"/>
    </row>
    <row r="8" spans="1:9" ht="13" x14ac:dyDescent="0.3">
      <c r="A8" s="216"/>
      <c r="B8" s="217" t="s">
        <v>209</v>
      </c>
      <c r="C8" s="60"/>
      <c r="D8" s="82" t="s">
        <v>74</v>
      </c>
      <c r="E8" s="160"/>
      <c r="F8" s="161"/>
      <c r="H8" s="134"/>
    </row>
    <row r="9" spans="1:9" ht="14" x14ac:dyDescent="0.25">
      <c r="A9" s="214" t="s">
        <v>263</v>
      </c>
      <c r="B9" s="215"/>
      <c r="C9" s="156"/>
      <c r="E9" s="133"/>
      <c r="F9" s="159"/>
      <c r="H9" s="134"/>
    </row>
    <row r="10" spans="1:9" x14ac:dyDescent="0.25">
      <c r="A10" s="205" t="s">
        <v>261</v>
      </c>
      <c r="B10" s="206"/>
      <c r="C10" s="60"/>
      <c r="D10" t="s">
        <v>255</v>
      </c>
      <c r="E10" s="133"/>
      <c r="F10" s="159"/>
      <c r="H10" s="134"/>
    </row>
    <row r="11" spans="1:9" x14ac:dyDescent="0.25">
      <c r="A11" s="205" t="s">
        <v>252</v>
      </c>
      <c r="B11" s="206"/>
      <c r="C11" s="60"/>
      <c r="D11" t="s">
        <v>256</v>
      </c>
      <c r="E11" s="133"/>
      <c r="F11" s="159"/>
      <c r="H11" s="134"/>
    </row>
    <row r="12" spans="1:9" x14ac:dyDescent="0.25">
      <c r="A12" s="205" t="s">
        <v>253</v>
      </c>
      <c r="B12" s="206"/>
      <c r="C12" s="60"/>
      <c r="D12" t="s">
        <v>256</v>
      </c>
      <c r="E12" s="133"/>
      <c r="F12" s="159"/>
      <c r="H12" s="134"/>
    </row>
    <row r="13" spans="1:9" x14ac:dyDescent="0.25">
      <c r="A13" s="205" t="s">
        <v>257</v>
      </c>
      <c r="B13" s="206"/>
      <c r="C13" s="60"/>
      <c r="D13" t="s">
        <v>255</v>
      </c>
      <c r="E13" s="133"/>
      <c r="F13" s="159"/>
      <c r="H13" s="134"/>
    </row>
    <row r="14" spans="1:9" x14ac:dyDescent="0.25">
      <c r="A14" s="205" t="s">
        <v>259</v>
      </c>
      <c r="B14" s="206"/>
      <c r="C14" s="60"/>
      <c r="D14" t="s">
        <v>256</v>
      </c>
      <c r="E14" s="133"/>
      <c r="F14" s="159"/>
      <c r="H14" s="134"/>
    </row>
    <row r="15" spans="1:9" x14ac:dyDescent="0.25">
      <c r="A15" s="153" t="s">
        <v>260</v>
      </c>
      <c r="B15" s="154"/>
      <c r="C15" s="60"/>
      <c r="D15" t="s">
        <v>256</v>
      </c>
      <c r="E15" s="133"/>
      <c r="F15" s="159"/>
      <c r="H15" s="134"/>
    </row>
    <row r="16" spans="1:9" x14ac:dyDescent="0.25">
      <c r="A16" s="205" t="s">
        <v>258</v>
      </c>
      <c r="B16" s="206"/>
      <c r="C16" s="60"/>
      <c r="D16" t="s">
        <v>255</v>
      </c>
      <c r="E16" s="133"/>
      <c r="F16" s="159"/>
      <c r="H16" s="134"/>
    </row>
    <row r="17" spans="1:8" x14ac:dyDescent="0.25">
      <c r="A17" s="205" t="s">
        <v>211</v>
      </c>
      <c r="B17" s="206"/>
      <c r="C17" s="60"/>
      <c r="D17" t="s">
        <v>256</v>
      </c>
      <c r="E17" s="133"/>
      <c r="F17" s="159"/>
      <c r="H17" s="134"/>
    </row>
    <row r="18" spans="1:8" x14ac:dyDescent="0.25">
      <c r="A18" s="205" t="s">
        <v>212</v>
      </c>
      <c r="B18" s="206"/>
      <c r="C18" s="60"/>
      <c r="D18" t="s">
        <v>256</v>
      </c>
      <c r="E18" s="133"/>
      <c r="F18" s="159"/>
      <c r="H18" s="134"/>
    </row>
    <row r="19" spans="1:8" x14ac:dyDescent="0.25">
      <c r="A19" s="221" t="s">
        <v>210</v>
      </c>
      <c r="B19" s="222"/>
      <c r="C19" s="60"/>
      <c r="D19" t="s">
        <v>256</v>
      </c>
      <c r="E19" s="133"/>
      <c r="F19" s="159"/>
      <c r="H19" s="134"/>
    </row>
    <row r="20" spans="1:8" ht="13" x14ac:dyDescent="0.3">
      <c r="A20" s="212"/>
      <c r="B20" s="213"/>
      <c r="C20" s="125"/>
      <c r="D20" s="82" t="s">
        <v>74</v>
      </c>
      <c r="E20" s="133"/>
      <c r="F20" s="159"/>
      <c r="H20" s="134"/>
    </row>
    <row r="21" spans="1:8" ht="13" x14ac:dyDescent="0.3">
      <c r="A21" s="212"/>
      <c r="B21" s="213"/>
      <c r="C21" s="60"/>
      <c r="D21" s="82" t="s">
        <v>74</v>
      </c>
      <c r="E21" s="133"/>
      <c r="F21" s="159"/>
      <c r="H21" s="134"/>
    </row>
    <row r="22" spans="1:8" ht="14" x14ac:dyDescent="0.25">
      <c r="A22" s="214" t="s">
        <v>213</v>
      </c>
      <c r="B22" s="215"/>
      <c r="C22" s="156"/>
      <c r="E22" t="e">
        <f>SUMPRODUCT(C4:C8,E4:E6)+SUMPRODUCT(C9:C21,E9:E21)</f>
        <v>#VALUE!</v>
      </c>
      <c r="F22" t="e">
        <f>SUMPRODUCT(C4:C8,F4:F6)+SUMPRODUCT(C9:C21,F9:F21)</f>
        <v>#VALUE!</v>
      </c>
      <c r="H22" s="134"/>
    </row>
    <row r="23" spans="1:8" ht="13" x14ac:dyDescent="0.3">
      <c r="A23" s="197" t="s">
        <v>32</v>
      </c>
      <c r="B23" s="164"/>
      <c r="C23" s="60"/>
      <c r="D23" s="82" t="s">
        <v>75</v>
      </c>
      <c r="E23" s="162" t="s">
        <v>222</v>
      </c>
      <c r="F23" t="e">
        <f>E22+G23*19</f>
        <v>#VALUE!</v>
      </c>
      <c r="H23" s="134"/>
    </row>
    <row r="24" spans="1:8" ht="13" x14ac:dyDescent="0.3">
      <c r="A24" s="198"/>
      <c r="B24" s="164"/>
      <c r="C24" s="60"/>
      <c r="D24" s="82" t="s">
        <v>75</v>
      </c>
      <c r="E24" s="134"/>
    </row>
    <row r="25" spans="1:8" ht="13" x14ac:dyDescent="0.3">
      <c r="A25" s="199"/>
      <c r="B25" s="164"/>
      <c r="C25" s="60"/>
      <c r="D25" s="82" t="s">
        <v>75</v>
      </c>
    </row>
    <row r="26" spans="1:8" ht="13" x14ac:dyDescent="0.3">
      <c r="A26" s="218" t="s">
        <v>214</v>
      </c>
      <c r="B26" s="164"/>
      <c r="C26" s="60"/>
      <c r="D26" s="82" t="s">
        <v>75</v>
      </c>
    </row>
    <row r="27" spans="1:8" ht="13" x14ac:dyDescent="0.3">
      <c r="A27" s="219"/>
      <c r="B27" s="164"/>
      <c r="C27" s="60"/>
      <c r="D27" s="82" t="s">
        <v>75</v>
      </c>
    </row>
    <row r="28" spans="1:8" ht="13" x14ac:dyDescent="0.3">
      <c r="A28" s="220"/>
      <c r="B28" s="164"/>
      <c r="C28" s="60"/>
      <c r="D28" s="82" t="s">
        <v>75</v>
      </c>
    </row>
    <row r="29" spans="1:8" ht="15.5" x14ac:dyDescent="0.25">
      <c r="A29" s="203" t="s">
        <v>71</v>
      </c>
      <c r="B29" s="204"/>
      <c r="C29" s="59">
        <f>SUM(C4:C28)</f>
        <v>0</v>
      </c>
    </row>
    <row r="30" spans="1:8" ht="13" customHeight="1" x14ac:dyDescent="0.25">
      <c r="B30" s="15"/>
      <c r="C30" s="15"/>
    </row>
    <row r="31" spans="1:8" ht="21" customHeight="1" x14ac:dyDescent="0.25">
      <c r="A31" s="48" t="s">
        <v>251</v>
      </c>
      <c r="B31" s="46"/>
      <c r="C31" s="45"/>
    </row>
    <row r="32" spans="1:8" ht="13" x14ac:dyDescent="0.3">
      <c r="A32" s="98"/>
      <c r="B32" s="99"/>
      <c r="C32" s="100"/>
      <c r="D32" s="82" t="s">
        <v>80</v>
      </c>
    </row>
    <row r="33" spans="1:4" ht="13" x14ac:dyDescent="0.3">
      <c r="A33" s="98"/>
      <c r="B33" s="99"/>
      <c r="C33" s="100"/>
      <c r="D33" s="82" t="s">
        <v>80</v>
      </c>
    </row>
    <row r="34" spans="1:4" ht="13" x14ac:dyDescent="0.3">
      <c r="A34" s="98"/>
      <c r="B34" s="99"/>
      <c r="C34" s="100"/>
      <c r="D34" s="82" t="s">
        <v>80</v>
      </c>
    </row>
    <row r="35" spans="1:4" ht="13" x14ac:dyDescent="0.3">
      <c r="A35" s="98"/>
      <c r="B35" s="101"/>
      <c r="C35" s="100"/>
      <c r="D35" s="82" t="s">
        <v>80</v>
      </c>
    </row>
    <row r="36" spans="1:4" ht="15.5" x14ac:dyDescent="0.25">
      <c r="A36" s="203" t="s">
        <v>72</v>
      </c>
      <c r="B36" s="204"/>
      <c r="C36" s="59">
        <f>SUM(C32:C35)</f>
        <v>0</v>
      </c>
    </row>
    <row r="38" spans="1:4" ht="20" x14ac:dyDescent="0.25">
      <c r="A38" s="207" t="s">
        <v>73</v>
      </c>
      <c r="B38" s="208"/>
      <c r="C38" s="58">
        <f>C29+C36</f>
        <v>0</v>
      </c>
    </row>
    <row r="40" spans="1:4" ht="15.5" x14ac:dyDescent="0.25">
      <c r="B40" s="193" t="s">
        <v>26</v>
      </c>
      <c r="C40" s="194"/>
    </row>
    <row r="41" spans="1:4" x14ac:dyDescent="0.25">
      <c r="B41" s="12" t="s">
        <v>27</v>
      </c>
      <c r="C41" s="56"/>
    </row>
    <row r="42" spans="1:4" x14ac:dyDescent="0.25">
      <c r="B42" s="12" t="s">
        <v>28</v>
      </c>
      <c r="C42" s="56"/>
    </row>
    <row r="43" spans="1:4" x14ac:dyDescent="0.25">
      <c r="B43" s="12" t="s">
        <v>29</v>
      </c>
      <c r="C43" s="56"/>
    </row>
    <row r="44" spans="1:4" x14ac:dyDescent="0.25">
      <c r="B44" s="12" t="s">
        <v>30</v>
      </c>
      <c r="C44" s="57"/>
    </row>
    <row r="45" spans="1:4" x14ac:dyDescent="0.25">
      <c r="C45" s="51">
        <f>C41+C42+C43+C44</f>
        <v>0</v>
      </c>
    </row>
    <row r="47" spans="1:4" ht="18" x14ac:dyDescent="0.25">
      <c r="A47" s="200" t="s">
        <v>33</v>
      </c>
      <c r="B47" s="201"/>
      <c r="C47" s="202"/>
    </row>
    <row r="48" spans="1:4" x14ac:dyDescent="0.25">
      <c r="A48" s="195" t="s">
        <v>34</v>
      </c>
      <c r="B48" s="196"/>
      <c r="C48" s="21" t="s">
        <v>35</v>
      </c>
    </row>
    <row r="49" spans="1:3" x14ac:dyDescent="0.25">
      <c r="A49" s="49" t="s">
        <v>36</v>
      </c>
      <c r="B49" s="49"/>
      <c r="C49" s="53"/>
    </row>
    <row r="50" spans="1:3" x14ac:dyDescent="0.25">
      <c r="A50" s="197" t="s">
        <v>164</v>
      </c>
      <c r="B50" s="49" t="s">
        <v>76</v>
      </c>
      <c r="C50" s="53"/>
    </row>
    <row r="51" spans="1:3" x14ac:dyDescent="0.25">
      <c r="A51" s="198"/>
      <c r="B51" s="49" t="s">
        <v>77</v>
      </c>
      <c r="C51" s="53"/>
    </row>
    <row r="52" spans="1:3" x14ac:dyDescent="0.25">
      <c r="A52" s="198"/>
      <c r="B52" s="49" t="s">
        <v>64</v>
      </c>
      <c r="C52" s="53"/>
    </row>
    <row r="53" spans="1:3" x14ac:dyDescent="0.25">
      <c r="A53" s="198"/>
      <c r="B53" s="43" t="s">
        <v>78</v>
      </c>
      <c r="C53" s="53"/>
    </row>
    <row r="54" spans="1:3" ht="13" x14ac:dyDescent="0.3">
      <c r="A54" s="199"/>
      <c r="B54" s="50" t="s">
        <v>79</v>
      </c>
      <c r="C54" s="52">
        <f>SUM(C50:C53)</f>
        <v>0</v>
      </c>
    </row>
    <row r="55" spans="1:3" x14ac:dyDescent="0.25">
      <c r="A55" s="138" t="s">
        <v>37</v>
      </c>
      <c r="B55" s="41"/>
      <c r="C55" s="54"/>
    </row>
    <row r="56" spans="1:3" x14ac:dyDescent="0.25">
      <c r="A56" s="138" t="s">
        <v>38</v>
      </c>
      <c r="B56" s="41"/>
      <c r="C56" s="135"/>
    </row>
    <row r="57" spans="1:3" x14ac:dyDescent="0.25">
      <c r="A57" s="138" t="s">
        <v>39</v>
      </c>
      <c r="B57" s="41"/>
      <c r="C57" s="55"/>
    </row>
    <row r="58" spans="1:3" x14ac:dyDescent="0.25">
      <c r="A58" s="138" t="s">
        <v>40</v>
      </c>
      <c r="B58" s="41"/>
      <c r="C58" s="136"/>
    </row>
    <row r="59" spans="1:3" x14ac:dyDescent="0.25">
      <c r="A59" s="138" t="s">
        <v>41</v>
      </c>
      <c r="B59" s="41"/>
      <c r="C59" s="55"/>
    </row>
    <row r="60" spans="1:3" x14ac:dyDescent="0.25">
      <c r="A60" s="138" t="s">
        <v>42</v>
      </c>
      <c r="B60" s="41"/>
      <c r="C60" s="137"/>
    </row>
    <row r="61" spans="1:3" x14ac:dyDescent="0.25">
      <c r="A61" s="138" t="s">
        <v>43</v>
      </c>
      <c r="B61" s="41"/>
      <c r="C61" s="136"/>
    </row>
    <row r="63" spans="1:3" x14ac:dyDescent="0.25">
      <c r="B63" s="32" t="s">
        <v>81</v>
      </c>
      <c r="C63" s="62" t="s">
        <v>82</v>
      </c>
    </row>
  </sheetData>
  <mergeCells count="29">
    <mergeCell ref="A4:B4"/>
    <mergeCell ref="A5:B5"/>
    <mergeCell ref="A19:B19"/>
    <mergeCell ref="A9:B9"/>
    <mergeCell ref="A17:B17"/>
    <mergeCell ref="A11:B11"/>
    <mergeCell ref="A10:B10"/>
    <mergeCell ref="A6:B6"/>
    <mergeCell ref="A18:B18"/>
    <mergeCell ref="A38:B38"/>
    <mergeCell ref="A1:C1"/>
    <mergeCell ref="A29:B29"/>
    <mergeCell ref="A20:B20"/>
    <mergeCell ref="A21:B21"/>
    <mergeCell ref="A3:B3"/>
    <mergeCell ref="A12:B12"/>
    <mergeCell ref="A13:B13"/>
    <mergeCell ref="A14:B14"/>
    <mergeCell ref="A7:B7"/>
    <mergeCell ref="A8:B8"/>
    <mergeCell ref="A16:B16"/>
    <mergeCell ref="A22:B22"/>
    <mergeCell ref="A26:A28"/>
    <mergeCell ref="A23:A25"/>
    <mergeCell ref="B40:C40"/>
    <mergeCell ref="A48:B48"/>
    <mergeCell ref="A50:A54"/>
    <mergeCell ref="A47:C47"/>
    <mergeCell ref="A36:B36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72047-0D9B-4282-B1CC-467C9AE71B2F}">
  <dimension ref="A1:E122"/>
  <sheetViews>
    <sheetView topLeftCell="A32" workbookViewId="0">
      <selection activeCell="D16" sqref="D16"/>
    </sheetView>
  </sheetViews>
  <sheetFormatPr baseColWidth="10" defaultRowHeight="12.5" outlineLevelRow="1" x14ac:dyDescent="0.25"/>
  <cols>
    <col min="1" max="1" width="66.26953125" bestFit="1" customWidth="1"/>
    <col min="2" max="2" width="26.453125" customWidth="1"/>
    <col min="4" max="4" width="56.26953125" customWidth="1"/>
    <col min="7" max="7" width="12.7265625" bestFit="1" customWidth="1"/>
    <col min="8" max="8" width="12.7265625" customWidth="1"/>
  </cols>
  <sheetData>
    <row r="1" spans="1:3" ht="18" x14ac:dyDescent="0.25">
      <c r="A1" s="83" t="s">
        <v>215</v>
      </c>
    </row>
    <row r="2" spans="1:3" ht="13" x14ac:dyDescent="0.25">
      <c r="A2" s="92" t="s">
        <v>166</v>
      </c>
      <c r="B2" s="93">
        <f>B3*B4</f>
        <v>0</v>
      </c>
    </row>
    <row r="3" spans="1:3" ht="13" x14ac:dyDescent="0.3">
      <c r="A3" s="13" t="s">
        <v>167</v>
      </c>
      <c r="B3" s="128">
        <f>'3. Caractéristiques du projet'!D57</f>
        <v>0</v>
      </c>
      <c r="C3" s="82" t="s">
        <v>265</v>
      </c>
    </row>
    <row r="4" spans="1:3" ht="13" x14ac:dyDescent="0.3">
      <c r="A4" s="13" t="s">
        <v>168</v>
      </c>
      <c r="B4" s="128">
        <f>'3. Caractéristiques du projet'!D58</f>
        <v>0</v>
      </c>
      <c r="C4" s="82" t="s">
        <v>206</v>
      </c>
    </row>
    <row r="5" spans="1:3" ht="13" x14ac:dyDescent="0.3">
      <c r="A5" s="40" t="s">
        <v>99</v>
      </c>
      <c r="B5" s="103"/>
      <c r="C5" s="82" t="s">
        <v>284</v>
      </c>
    </row>
    <row r="7" spans="1:3" ht="13" x14ac:dyDescent="0.25">
      <c r="A7" s="92" t="s">
        <v>217</v>
      </c>
      <c r="B7" s="93">
        <f>B9*B10</f>
        <v>0</v>
      </c>
    </row>
    <row r="8" spans="1:3" ht="13" x14ac:dyDescent="0.3">
      <c r="A8" s="3" t="s">
        <v>218</v>
      </c>
      <c r="B8" s="111"/>
      <c r="C8" s="82" t="s">
        <v>108</v>
      </c>
    </row>
    <row r="9" spans="1:3" ht="13" outlineLevel="1" x14ac:dyDescent="0.3">
      <c r="A9" t="s">
        <v>119</v>
      </c>
      <c r="B9" s="128">
        <f>'3. Caractéristiques du projet'!D61</f>
        <v>0</v>
      </c>
      <c r="C9" s="82" t="s">
        <v>267</v>
      </c>
    </row>
    <row r="10" spans="1:3" outlineLevel="1" x14ac:dyDescent="0.25">
      <c r="A10" t="s">
        <v>283</v>
      </c>
      <c r="B10" s="128">
        <f>'3. Caractéristiques du projet'!D62</f>
        <v>0</v>
      </c>
    </row>
    <row r="11" spans="1:3" ht="13" x14ac:dyDescent="0.3">
      <c r="A11" t="s">
        <v>133</v>
      </c>
      <c r="B11" s="111"/>
      <c r="C11" s="82" t="s">
        <v>266</v>
      </c>
    </row>
    <row r="13" spans="1:3" ht="18" x14ac:dyDescent="0.25">
      <c r="A13" s="83" t="s">
        <v>100</v>
      </c>
    </row>
    <row r="14" spans="1:3" ht="13" x14ac:dyDescent="0.25">
      <c r="A14" s="92" t="s">
        <v>134</v>
      </c>
      <c r="B14" s="93">
        <f>B24+B30+B36</f>
        <v>0</v>
      </c>
    </row>
    <row r="15" spans="1:3" ht="13" x14ac:dyDescent="0.3">
      <c r="A15" s="3" t="s">
        <v>107</v>
      </c>
    </row>
    <row r="16" spans="1:3" outlineLevel="1" x14ac:dyDescent="0.25">
      <c r="A16" s="13" t="s">
        <v>112</v>
      </c>
      <c r="B16" s="61"/>
      <c r="C16" s="13"/>
    </row>
    <row r="17" spans="1:3" outlineLevel="1" x14ac:dyDescent="0.25">
      <c r="A17" s="13" t="s">
        <v>113</v>
      </c>
      <c r="B17" s="61"/>
      <c r="C17" s="13"/>
    </row>
    <row r="18" spans="1:3" outlineLevel="1" x14ac:dyDescent="0.25">
      <c r="A18" s="13" t="s">
        <v>114</v>
      </c>
      <c r="B18" s="61"/>
      <c r="C18" s="13"/>
    </row>
    <row r="19" spans="1:3" outlineLevel="1" x14ac:dyDescent="0.25">
      <c r="A19" s="13" t="s">
        <v>115</v>
      </c>
      <c r="B19" s="61"/>
      <c r="C19" s="13"/>
    </row>
    <row r="20" spans="1:3" outlineLevel="1" x14ac:dyDescent="0.25">
      <c r="A20" s="13" t="s">
        <v>111</v>
      </c>
      <c r="B20" s="128">
        <f>B16*B18+B17*B19</f>
        <v>0</v>
      </c>
      <c r="C20" s="13"/>
    </row>
    <row r="21" spans="1:3" outlineLevel="1" x14ac:dyDescent="0.25">
      <c r="A21" t="s">
        <v>121</v>
      </c>
      <c r="B21" s="61"/>
      <c r="C21" s="13"/>
    </row>
    <row r="22" spans="1:3" outlineLevel="1" x14ac:dyDescent="0.25">
      <c r="A22" t="s">
        <v>120</v>
      </c>
      <c r="B22" s="128">
        <f>B21+B20</f>
        <v>0</v>
      </c>
    </row>
    <row r="23" spans="1:3" outlineLevel="1" x14ac:dyDescent="0.25">
      <c r="A23" t="s">
        <v>131</v>
      </c>
      <c r="B23" s="61"/>
    </row>
    <row r="24" spans="1:3" ht="13" x14ac:dyDescent="0.3">
      <c r="A24" s="86" t="s">
        <v>109</v>
      </c>
      <c r="B24" s="70">
        <f>B23*B22</f>
        <v>0</v>
      </c>
    </row>
    <row r="25" spans="1:3" ht="13" x14ac:dyDescent="0.3">
      <c r="A25" t="s">
        <v>132</v>
      </c>
      <c r="B25" s="102"/>
      <c r="C25" s="82" t="s">
        <v>266</v>
      </c>
    </row>
    <row r="27" spans="1:3" ht="13" x14ac:dyDescent="0.3">
      <c r="A27" s="3" t="s">
        <v>219</v>
      </c>
      <c r="B27" s="111"/>
      <c r="C27" s="82" t="s">
        <v>108</v>
      </c>
    </row>
    <row r="28" spans="1:3" ht="13" outlineLevel="1" x14ac:dyDescent="0.3">
      <c r="A28" t="s">
        <v>119</v>
      </c>
      <c r="B28" s="128"/>
      <c r="C28" s="82" t="s">
        <v>267</v>
      </c>
    </row>
    <row r="29" spans="1:3" ht="13" outlineLevel="1" x14ac:dyDescent="0.3">
      <c r="A29" t="s">
        <v>216</v>
      </c>
      <c r="B29" s="111"/>
    </row>
    <row r="30" spans="1:3" ht="13" x14ac:dyDescent="0.3">
      <c r="A30" s="3" t="s">
        <v>110</v>
      </c>
      <c r="B30" s="70">
        <f>B28*B29</f>
        <v>0</v>
      </c>
    </row>
    <row r="31" spans="1:3" ht="13" x14ac:dyDescent="0.3">
      <c r="A31" t="s">
        <v>133</v>
      </c>
      <c r="B31" s="157"/>
      <c r="C31" s="82" t="s">
        <v>266</v>
      </c>
    </row>
    <row r="33" spans="1:5" ht="13" x14ac:dyDescent="0.3">
      <c r="A33" s="3" t="s">
        <v>106</v>
      </c>
    </row>
    <row r="34" spans="1:5" outlineLevel="1" x14ac:dyDescent="0.25">
      <c r="A34" t="s">
        <v>220</v>
      </c>
      <c r="B34" s="61">
        <f>'2. Clients x besoins Energie'!B23</f>
        <v>0</v>
      </c>
      <c r="C34" t="s">
        <v>116</v>
      </c>
    </row>
    <row r="35" spans="1:5" outlineLevel="1" x14ac:dyDescent="0.25">
      <c r="A35" t="s">
        <v>118</v>
      </c>
      <c r="B35" s="61"/>
    </row>
    <row r="36" spans="1:5" ht="13" x14ac:dyDescent="0.3">
      <c r="A36" s="3" t="s">
        <v>117</v>
      </c>
      <c r="B36" s="70">
        <f>B35*B34</f>
        <v>0</v>
      </c>
    </row>
    <row r="37" spans="1:5" ht="13" x14ac:dyDescent="0.3">
      <c r="A37" t="s">
        <v>165</v>
      </c>
      <c r="B37" s="102"/>
      <c r="C37" s="82" t="s">
        <v>266</v>
      </c>
    </row>
    <row r="38" spans="1:5" ht="13" x14ac:dyDescent="0.3">
      <c r="A38" s="3"/>
      <c r="B38" s="70"/>
    </row>
    <row r="39" spans="1:5" ht="13" x14ac:dyDescent="0.25">
      <c r="A39" s="92" t="s">
        <v>274</v>
      </c>
      <c r="B39" s="93">
        <f>B40</f>
        <v>0</v>
      </c>
    </row>
    <row r="40" spans="1:5" ht="13" x14ac:dyDescent="0.3">
      <c r="A40" s="26" t="s">
        <v>275</v>
      </c>
      <c r="B40" s="61"/>
      <c r="C40" s="82" t="s">
        <v>276</v>
      </c>
    </row>
    <row r="42" spans="1:5" ht="13" x14ac:dyDescent="0.25">
      <c r="A42" s="92" t="s">
        <v>150</v>
      </c>
      <c r="B42" s="93">
        <f>B60+B73</f>
        <v>0</v>
      </c>
    </row>
    <row r="43" spans="1:5" ht="13" x14ac:dyDescent="0.3">
      <c r="A43" s="3" t="s">
        <v>46</v>
      </c>
    </row>
    <row r="44" spans="1:5" ht="13" x14ac:dyDescent="0.3">
      <c r="A44" s="13" t="s">
        <v>47</v>
      </c>
      <c r="B44" s="27"/>
      <c r="C44" s="28"/>
      <c r="D44" s="29"/>
      <c r="E44" s="30"/>
    </row>
    <row r="45" spans="1:5" x14ac:dyDescent="0.25">
      <c r="A45" s="31" t="s">
        <v>48</v>
      </c>
      <c r="B45" s="61"/>
      <c r="C45" s="13" t="s">
        <v>49</v>
      </c>
    </row>
    <row r="46" spans="1:5" x14ac:dyDescent="0.25">
      <c r="A46" s="31" t="s">
        <v>269</v>
      </c>
      <c r="B46" s="61"/>
      <c r="C46" s="13" t="s">
        <v>50</v>
      </c>
    </row>
    <row r="47" spans="1:5" x14ac:dyDescent="0.25">
      <c r="A47" s="31" t="s">
        <v>271</v>
      </c>
      <c r="B47" s="61"/>
      <c r="C47" s="13" t="s">
        <v>270</v>
      </c>
    </row>
    <row r="48" spans="1:5" x14ac:dyDescent="0.25">
      <c r="A48" s="13" t="s">
        <v>51</v>
      </c>
      <c r="C48" s="13"/>
    </row>
    <row r="49" spans="1:5" x14ac:dyDescent="0.25">
      <c r="A49" s="31" t="s">
        <v>48</v>
      </c>
      <c r="B49" s="61"/>
      <c r="C49" s="13" t="s">
        <v>49</v>
      </c>
    </row>
    <row r="50" spans="1:5" x14ac:dyDescent="0.25">
      <c r="A50" s="31" t="s">
        <v>269</v>
      </c>
      <c r="B50" s="126"/>
      <c r="C50" s="13" t="s">
        <v>50</v>
      </c>
    </row>
    <row r="51" spans="1:5" x14ac:dyDescent="0.25">
      <c r="A51" s="31" t="s">
        <v>271</v>
      </c>
      <c r="B51" s="61"/>
      <c r="C51" s="13" t="s">
        <v>270</v>
      </c>
    </row>
    <row r="52" spans="1:5" x14ac:dyDescent="0.25">
      <c r="A52" s="13" t="s">
        <v>268</v>
      </c>
      <c r="C52" s="13"/>
    </row>
    <row r="53" spans="1:5" x14ac:dyDescent="0.25">
      <c r="A53" s="31" t="s">
        <v>48</v>
      </c>
      <c r="B53" s="61"/>
      <c r="C53" s="13" t="s">
        <v>49</v>
      </c>
    </row>
    <row r="54" spans="1:5" x14ac:dyDescent="0.25">
      <c r="A54" s="31" t="s">
        <v>269</v>
      </c>
      <c r="B54" s="126"/>
      <c r="C54" s="13" t="s">
        <v>50</v>
      </c>
    </row>
    <row r="55" spans="1:5" x14ac:dyDescent="0.25">
      <c r="A55" s="31" t="s">
        <v>271</v>
      </c>
      <c r="B55" s="61"/>
      <c r="C55" s="13" t="s">
        <v>270</v>
      </c>
    </row>
    <row r="56" spans="1:5" x14ac:dyDescent="0.25">
      <c r="A56" s="13" t="s">
        <v>52</v>
      </c>
      <c r="C56" s="13"/>
    </row>
    <row r="57" spans="1:5" x14ac:dyDescent="0.25">
      <c r="A57" s="31" t="s">
        <v>48</v>
      </c>
      <c r="B57" s="61"/>
      <c r="C57" s="13" t="s">
        <v>49</v>
      </c>
    </row>
    <row r="58" spans="1:5" x14ac:dyDescent="0.25">
      <c r="A58" s="31" t="s">
        <v>269</v>
      </c>
      <c r="B58" s="127"/>
      <c r="C58" s="13" t="s">
        <v>50</v>
      </c>
      <c r="D58" s="140"/>
      <c r="E58" t="s">
        <v>151</v>
      </c>
    </row>
    <row r="59" spans="1:5" x14ac:dyDescent="0.25">
      <c r="A59" s="31" t="s">
        <v>271</v>
      </c>
      <c r="B59" s="61"/>
      <c r="C59" s="13" t="s">
        <v>270</v>
      </c>
    </row>
    <row r="60" spans="1:5" ht="13" x14ac:dyDescent="0.3">
      <c r="A60" s="3" t="s">
        <v>147</v>
      </c>
      <c r="B60" s="70">
        <f>B45*B47+B49*B51+B53*B55+B57*B59</f>
        <v>0</v>
      </c>
    </row>
    <row r="61" spans="1:5" ht="13" x14ac:dyDescent="0.3">
      <c r="B61" s="27"/>
      <c r="C61" s="13"/>
    </row>
    <row r="62" spans="1:5" ht="13" x14ac:dyDescent="0.3">
      <c r="A62" s="3" t="s">
        <v>149</v>
      </c>
    </row>
    <row r="63" spans="1:5" x14ac:dyDescent="0.25">
      <c r="A63" s="17" t="s">
        <v>170</v>
      </c>
      <c r="B63" s="91"/>
    </row>
    <row r="64" spans="1:5" x14ac:dyDescent="0.25">
      <c r="A64" s="26" t="s">
        <v>45</v>
      </c>
      <c r="B64" s="91"/>
      <c r="C64" t="s">
        <v>194</v>
      </c>
    </row>
    <row r="65" spans="1:5" x14ac:dyDescent="0.25">
      <c r="A65" s="26"/>
      <c r="B65" s="26"/>
      <c r="C65" s="13"/>
      <c r="E65" s="35"/>
    </row>
    <row r="66" spans="1:5" ht="13" x14ac:dyDescent="0.3">
      <c r="A66" s="26" t="s">
        <v>146</v>
      </c>
      <c r="B66" s="61"/>
      <c r="C66" s="142"/>
      <c r="D66" s="140"/>
      <c r="E66" t="s">
        <v>225</v>
      </c>
    </row>
    <row r="67" spans="1:5" x14ac:dyDescent="0.25">
      <c r="A67" s="26" t="s">
        <v>227</v>
      </c>
      <c r="B67" s="61"/>
      <c r="E67" s="141"/>
    </row>
    <row r="68" spans="1:5" x14ac:dyDescent="0.25">
      <c r="D68" s="141"/>
    </row>
    <row r="69" spans="1:5" x14ac:dyDescent="0.25">
      <c r="A69" s="17" t="s">
        <v>226</v>
      </c>
      <c r="D69" s="141"/>
    </row>
    <row r="70" spans="1:5" x14ac:dyDescent="0.25">
      <c r="A70" s="26" t="s">
        <v>145</v>
      </c>
      <c r="B70" s="61"/>
      <c r="C70" s="13"/>
      <c r="E70" s="35"/>
    </row>
    <row r="71" spans="1:5" x14ac:dyDescent="0.25">
      <c r="A71" s="26" t="s">
        <v>228</v>
      </c>
      <c r="B71" s="61"/>
      <c r="C71" s="13"/>
      <c r="E71" s="35"/>
    </row>
    <row r="72" spans="1:5" x14ac:dyDescent="0.25">
      <c r="A72" s="26"/>
      <c r="B72" s="26"/>
      <c r="C72" s="13"/>
      <c r="E72" s="35"/>
    </row>
    <row r="73" spans="1:5" ht="13" x14ac:dyDescent="0.3">
      <c r="A73" s="3" t="s">
        <v>148</v>
      </c>
      <c r="B73" s="70">
        <f>B66*B70+B67*B71</f>
        <v>0</v>
      </c>
    </row>
    <row r="74" spans="1:5" ht="13" x14ac:dyDescent="0.3">
      <c r="A74" t="s">
        <v>143</v>
      </c>
      <c r="B74" s="102"/>
      <c r="C74" s="82" t="s">
        <v>266</v>
      </c>
    </row>
    <row r="75" spans="1:5" ht="13" x14ac:dyDescent="0.3">
      <c r="C75" s="82"/>
    </row>
    <row r="76" spans="1:5" ht="13" x14ac:dyDescent="0.25">
      <c r="A76" s="92" t="s">
        <v>135</v>
      </c>
      <c r="B76" s="93">
        <f>B93+B96+B40+B101</f>
        <v>0</v>
      </c>
    </row>
    <row r="77" spans="1:5" ht="13" x14ac:dyDescent="0.3">
      <c r="A77" s="3" t="s">
        <v>122</v>
      </c>
    </row>
    <row r="78" spans="1:5" outlineLevel="1" x14ac:dyDescent="0.25">
      <c r="A78" t="s">
        <v>63</v>
      </c>
      <c r="B78" s="2" t="s">
        <v>123</v>
      </c>
      <c r="C78" s="36"/>
      <c r="D78" s="13" t="s">
        <v>66</v>
      </c>
    </row>
    <row r="79" spans="1:5" outlineLevel="1" x14ac:dyDescent="0.25">
      <c r="A79" s="87"/>
      <c r="B79" s="61"/>
      <c r="C79" s="36"/>
      <c r="D79" s="88"/>
    </row>
    <row r="80" spans="1:5" outlineLevel="1" x14ac:dyDescent="0.25">
      <c r="A80" s="87"/>
      <c r="B80" s="61"/>
      <c r="C80" s="36"/>
      <c r="D80" s="88"/>
    </row>
    <row r="81" spans="1:4" outlineLevel="1" x14ac:dyDescent="0.25">
      <c r="A81" s="87"/>
      <c r="B81" s="61"/>
      <c r="C81" s="36"/>
      <c r="D81" s="88"/>
    </row>
    <row r="82" spans="1:4" outlineLevel="1" x14ac:dyDescent="0.25">
      <c r="A82" s="87"/>
      <c r="B82" s="61"/>
      <c r="C82" s="36"/>
      <c r="D82" s="88"/>
    </row>
    <row r="83" spans="1:4" outlineLevel="1" x14ac:dyDescent="0.25">
      <c r="A83" s="87"/>
      <c r="B83" s="61"/>
      <c r="C83" s="36"/>
      <c r="D83" s="88"/>
    </row>
    <row r="84" spans="1:4" outlineLevel="1" x14ac:dyDescent="0.25">
      <c r="A84" s="87"/>
      <c r="B84" s="61"/>
      <c r="C84" s="36"/>
      <c r="D84" s="88"/>
    </row>
    <row r="85" spans="1:4" outlineLevel="1" x14ac:dyDescent="0.25">
      <c r="A85" s="87"/>
      <c r="B85" s="61"/>
      <c r="C85" s="36"/>
      <c r="D85" s="88"/>
    </row>
    <row r="86" spans="1:4" outlineLevel="1" x14ac:dyDescent="0.25">
      <c r="A86" s="87"/>
      <c r="B86" s="61"/>
      <c r="C86" s="36"/>
      <c r="D86" s="88"/>
    </row>
    <row r="87" spans="1:4" outlineLevel="1" x14ac:dyDescent="0.25">
      <c r="A87" s="61"/>
      <c r="B87" s="61"/>
      <c r="C87" s="36"/>
      <c r="D87" s="88"/>
    </row>
    <row r="88" spans="1:4" outlineLevel="1" x14ac:dyDescent="0.25">
      <c r="A88" s="61"/>
      <c r="B88" s="61"/>
      <c r="C88" s="36"/>
      <c r="D88" s="88"/>
    </row>
    <row r="89" spans="1:4" x14ac:dyDescent="0.25">
      <c r="A89" s="31" t="s">
        <v>67</v>
      </c>
      <c r="B89" s="42">
        <f>SUM(B79:B88)</f>
        <v>0</v>
      </c>
      <c r="C89" s="36"/>
      <c r="D89" s="34">
        <f>SUMPRODUCT(B79:B88,D79:D88)</f>
        <v>0</v>
      </c>
    </row>
    <row r="90" spans="1:4" x14ac:dyDescent="0.25">
      <c r="A90" s="31" t="s">
        <v>124</v>
      </c>
      <c r="B90" s="61"/>
      <c r="C90" s="36"/>
      <c r="D90" s="34">
        <f>B90</f>
        <v>0</v>
      </c>
    </row>
    <row r="91" spans="1:4" x14ac:dyDescent="0.25">
      <c r="A91" s="31" t="s">
        <v>125</v>
      </c>
      <c r="B91" s="61"/>
      <c r="C91" s="36"/>
      <c r="D91" s="34">
        <f>B91</f>
        <v>0</v>
      </c>
    </row>
    <row r="92" spans="1:4" x14ac:dyDescent="0.25">
      <c r="A92" s="31" t="s">
        <v>141</v>
      </c>
      <c r="B92" s="61"/>
      <c r="C92" s="89"/>
      <c r="D92" s="34">
        <f>B89*B92</f>
        <v>0</v>
      </c>
    </row>
    <row r="93" spans="1:4" ht="13" x14ac:dyDescent="0.3">
      <c r="A93" s="104" t="s">
        <v>136</v>
      </c>
      <c r="B93" s="70">
        <f>D89+D91+D92+D90</f>
        <v>0</v>
      </c>
      <c r="C93" s="3"/>
    </row>
    <row r="94" spans="1:4" x14ac:dyDescent="0.25">
      <c r="A94" s="105" t="s">
        <v>169</v>
      </c>
      <c r="B94" t="e">
        <f>B93/B89</f>
        <v>#DIV/0!</v>
      </c>
    </row>
    <row r="95" spans="1:4" x14ac:dyDescent="0.25">
      <c r="A95" s="31"/>
      <c r="B95" s="37"/>
    </row>
    <row r="96" spans="1:4" ht="13" x14ac:dyDescent="0.3">
      <c r="A96" s="3" t="s">
        <v>137</v>
      </c>
      <c r="B96" s="70">
        <f>SUM(B97:B99)</f>
        <v>0</v>
      </c>
      <c r="C96" s="38"/>
    </row>
    <row r="97" spans="1:3" x14ac:dyDescent="0.25">
      <c r="A97" t="s">
        <v>127</v>
      </c>
      <c r="B97" s="88"/>
      <c r="C97" s="17"/>
    </row>
    <row r="98" spans="1:3" x14ac:dyDescent="0.25">
      <c r="A98" t="s">
        <v>128</v>
      </c>
      <c r="B98" s="88"/>
      <c r="C98" s="17"/>
    </row>
    <row r="99" spans="1:3" x14ac:dyDescent="0.25">
      <c r="A99" s="61" t="s">
        <v>138</v>
      </c>
      <c r="B99" s="61"/>
      <c r="C99" s="17"/>
    </row>
    <row r="101" spans="1:3" ht="13" x14ac:dyDescent="0.3">
      <c r="A101" s="3" t="s">
        <v>139</v>
      </c>
      <c r="B101" s="94">
        <f>SUM(B102:B108)</f>
        <v>0</v>
      </c>
    </row>
    <row r="102" spans="1:3" ht="13" x14ac:dyDescent="0.3">
      <c r="A102" s="13" t="s">
        <v>129</v>
      </c>
      <c r="B102" s="88"/>
      <c r="C102" s="82" t="s">
        <v>130</v>
      </c>
    </row>
    <row r="103" spans="1:3" ht="13" x14ac:dyDescent="0.3">
      <c r="A103" s="13" t="s">
        <v>224</v>
      </c>
      <c r="B103" s="88"/>
      <c r="C103" s="82" t="s">
        <v>223</v>
      </c>
    </row>
    <row r="104" spans="1:3" x14ac:dyDescent="0.25">
      <c r="A104" s="13" t="s">
        <v>53</v>
      </c>
      <c r="B104" s="88"/>
    </row>
    <row r="105" spans="1:3" x14ac:dyDescent="0.25">
      <c r="A105" s="13" t="s">
        <v>196</v>
      </c>
      <c r="B105" s="88"/>
    </row>
    <row r="106" spans="1:3" x14ac:dyDescent="0.25">
      <c r="A106" s="61" t="s">
        <v>229</v>
      </c>
      <c r="B106" s="88"/>
    </row>
    <row r="107" spans="1:3" x14ac:dyDescent="0.25">
      <c r="A107" s="61" t="s">
        <v>229</v>
      </c>
      <c r="B107" s="88"/>
    </row>
    <row r="108" spans="1:3" x14ac:dyDescent="0.25">
      <c r="A108" s="61" t="s">
        <v>229</v>
      </c>
      <c r="B108" s="88"/>
    </row>
    <row r="109" spans="1:3" x14ac:dyDescent="0.25">
      <c r="A109" s="13"/>
    </row>
    <row r="110" spans="1:3" ht="13" x14ac:dyDescent="0.3">
      <c r="A110" t="s">
        <v>142</v>
      </c>
      <c r="B110" s="91"/>
      <c r="C110" s="82" t="s">
        <v>266</v>
      </c>
    </row>
    <row r="111" spans="1:3" x14ac:dyDescent="0.25">
      <c r="C111" s="28"/>
    </row>
    <row r="112" spans="1:3" ht="13" x14ac:dyDescent="0.3">
      <c r="A112" s="95" t="s">
        <v>140</v>
      </c>
      <c r="B112" s="93">
        <f>B113+B114+B115</f>
        <v>0</v>
      </c>
    </row>
    <row r="113" spans="1:4" x14ac:dyDescent="0.25">
      <c r="A113" s="13" t="s">
        <v>272</v>
      </c>
      <c r="B113" s="102"/>
    </row>
    <row r="114" spans="1:4" ht="13" x14ac:dyDescent="0.3">
      <c r="A114" s="61" t="s">
        <v>229</v>
      </c>
      <c r="B114" s="90"/>
    </row>
    <row r="115" spans="1:4" ht="13" x14ac:dyDescent="0.3">
      <c r="A115" s="61" t="s">
        <v>229</v>
      </c>
      <c r="B115" s="90"/>
    </row>
    <row r="117" spans="1:4" ht="13" x14ac:dyDescent="0.3">
      <c r="A117" t="s">
        <v>144</v>
      </c>
      <c r="B117" s="102"/>
      <c r="C117" s="82" t="s">
        <v>266</v>
      </c>
    </row>
    <row r="119" spans="1:4" ht="18" x14ac:dyDescent="0.25">
      <c r="A119" s="83" t="s">
        <v>157</v>
      </c>
      <c r="B119" s="97"/>
      <c r="C119" t="s">
        <v>158</v>
      </c>
      <c r="D119" s="144"/>
    </row>
    <row r="120" spans="1:4" x14ac:dyDescent="0.25">
      <c r="A120" t="s">
        <v>195</v>
      </c>
    </row>
    <row r="122" spans="1:4" x14ac:dyDescent="0.25">
      <c r="A122" s="223" t="s">
        <v>273</v>
      </c>
      <c r="B122" s="223"/>
      <c r="C122" s="223"/>
      <c r="D122" s="223"/>
    </row>
  </sheetData>
  <mergeCells count="1">
    <mergeCell ref="A122:D1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1. Infos Porteur</vt:lpstr>
      <vt:lpstr>2. Clients x besoins Energie</vt:lpstr>
      <vt:lpstr>3. Caractéristiques du projet</vt:lpstr>
      <vt:lpstr>4. Investissements</vt:lpstr>
      <vt:lpstr>5. Hypothèses BP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DOUSSET Christophe</dc:creator>
  <cp:lastModifiedBy>DOUSSET Christophe</cp:lastModifiedBy>
  <cp:lastPrinted>2023-12-14T09:40:22Z</cp:lastPrinted>
  <dcterms:created xsi:type="dcterms:W3CDTF">2023-12-08T18:20:53Z</dcterms:created>
  <dcterms:modified xsi:type="dcterms:W3CDTF">2024-03-12T10:18:54Z</dcterms:modified>
</cp:coreProperties>
</file>