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24226"/>
  <mc:AlternateContent xmlns:mc="http://schemas.openxmlformats.org/markup-compatibility/2006">
    <mc:Choice Requires="x15">
      <x15ac:absPath xmlns:x15ac="http://schemas.microsoft.com/office/spreadsheetml/2010/11/ac" url="Y:\PROJETS\AAP_VELO_GESTION\2. Dossiers équipe AVELO 3\2. Appels à projets\2. AAP 2024\"/>
    </mc:Choice>
  </mc:AlternateContent>
  <xr:revisionPtr revIDLastSave="0" documentId="13_ncr:1_{6118DE62-98DD-4C63-920A-18A81B91DAB7}" xr6:coauthVersionLast="47" xr6:coauthVersionMax="47" xr10:uidLastSave="{00000000-0000-0000-0000-000000000000}"/>
  <bookViews>
    <workbookView xWindow="-120" yWindow="-120" windowWidth="20730" windowHeight="11160" tabRatio="711" xr2:uid="{00000000-000D-0000-FFFF-FFFF00000000}"/>
  </bookViews>
  <sheets>
    <sheet name="AVELO" sheetId="18" r:id="rId1"/>
  </sheets>
  <definedNames>
    <definedName name="ch_mandataire">AVELO!$D$3</definedName>
    <definedName name="ch_mise_en_forme">AVELO!$C$23</definedName>
    <definedName name="Début_fonctionnement">AVELO!$A$44</definedName>
    <definedName name="haut_page" localSheetId="0">AVELO!#REF!</definedName>
    <definedName name="Total_Equipement">AVELO!$D$86</definedName>
    <definedName name="Total_fonctionnement">AVELO!$D$66</definedName>
    <definedName name="Total_personnel">AVELO!#REF!</definedName>
    <definedName name="type_op">AVELO!$C$21</definedName>
    <definedName name="Type_ope">AVELO!#REF!</definedName>
    <definedName name="_xlnm.Print_Area" localSheetId="0">AVELO!$A$1:$L$237</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8" i="18" l="1"/>
  <c r="P48" i="18" l="1"/>
  <c r="F48" i="18"/>
  <c r="P47" i="18"/>
  <c r="F47" i="18"/>
  <c r="P46" i="18"/>
  <c r="F46" i="18"/>
  <c r="P128" i="18"/>
  <c r="I128" i="18"/>
  <c r="E128" i="18"/>
  <c r="K128" i="18" s="1"/>
  <c r="P127" i="18"/>
  <c r="I127" i="18"/>
  <c r="E127" i="18"/>
  <c r="P126" i="18"/>
  <c r="I126" i="18"/>
  <c r="E126" i="18"/>
  <c r="K126" i="18" s="1"/>
  <c r="K127" i="18" l="1"/>
  <c r="H212" i="18"/>
  <c r="H211" i="18"/>
  <c r="H210" i="18"/>
  <c r="H209" i="18"/>
  <c r="H208" i="18"/>
  <c r="H207" i="18"/>
  <c r="H206" i="18"/>
  <c r="H205" i="18"/>
  <c r="H204" i="18"/>
  <c r="H203" i="18"/>
  <c r="E255" i="18" l="1"/>
  <c r="E256" i="18"/>
  <c r="P174" i="18" l="1"/>
  <c r="K174" i="18"/>
  <c r="I174" i="18"/>
  <c r="E174" i="18"/>
  <c r="L174" i="18" s="1"/>
  <c r="P173" i="18"/>
  <c r="K173" i="18"/>
  <c r="I173" i="18"/>
  <c r="E173" i="18"/>
  <c r="P172" i="18"/>
  <c r="K172" i="18"/>
  <c r="I172" i="18"/>
  <c r="E172" i="18"/>
  <c r="P171" i="18"/>
  <c r="K171" i="18"/>
  <c r="I171" i="18"/>
  <c r="E171" i="18"/>
  <c r="L171" i="18" s="1"/>
  <c r="P170" i="18"/>
  <c r="K170" i="18"/>
  <c r="I170" i="18"/>
  <c r="E170" i="18"/>
  <c r="L170" i="18" s="1"/>
  <c r="P159" i="18"/>
  <c r="K159" i="18"/>
  <c r="I159" i="18"/>
  <c r="E159" i="18"/>
  <c r="L159" i="18" s="1"/>
  <c r="P158" i="18"/>
  <c r="K158" i="18"/>
  <c r="I158" i="18"/>
  <c r="E158" i="18"/>
  <c r="P157" i="18"/>
  <c r="K157" i="18"/>
  <c r="I157" i="18"/>
  <c r="E157" i="18"/>
  <c r="P156" i="18"/>
  <c r="K156" i="18"/>
  <c r="I156" i="18"/>
  <c r="E156" i="18"/>
  <c r="P155" i="18"/>
  <c r="K155" i="18"/>
  <c r="I155" i="18"/>
  <c r="E155" i="18"/>
  <c r="P139" i="18"/>
  <c r="I139" i="18"/>
  <c r="J139" i="18" s="1"/>
  <c r="E139" i="18"/>
  <c r="F139" i="18" s="1"/>
  <c r="P138" i="18"/>
  <c r="I138" i="18"/>
  <c r="J138" i="18" s="1"/>
  <c r="E138" i="18"/>
  <c r="F138" i="18" s="1"/>
  <c r="P137" i="18"/>
  <c r="I137" i="18"/>
  <c r="J137" i="18" s="1"/>
  <c r="E137" i="18"/>
  <c r="F137" i="18" s="1"/>
  <c r="P136" i="18"/>
  <c r="I136" i="18"/>
  <c r="J136" i="18" s="1"/>
  <c r="E136" i="18"/>
  <c r="F136" i="18" s="1"/>
  <c r="P135" i="18"/>
  <c r="I135" i="18"/>
  <c r="J135" i="18" s="1"/>
  <c r="E135" i="18"/>
  <c r="F135" i="18" s="1"/>
  <c r="P96" i="18"/>
  <c r="G96" i="18"/>
  <c r="P95" i="18"/>
  <c r="G95" i="18"/>
  <c r="P94" i="18"/>
  <c r="G94" i="18"/>
  <c r="P93" i="18"/>
  <c r="G93" i="18"/>
  <c r="P92" i="18"/>
  <c r="G92" i="18"/>
  <c r="P79" i="18"/>
  <c r="G79" i="18"/>
  <c r="P78" i="18"/>
  <c r="G78" i="18"/>
  <c r="P77" i="18"/>
  <c r="G77" i="18"/>
  <c r="P76" i="18"/>
  <c r="G76" i="18"/>
  <c r="P75" i="18"/>
  <c r="G75" i="18"/>
  <c r="P59" i="18"/>
  <c r="F59" i="18"/>
  <c r="G59" i="18" s="1"/>
  <c r="P58" i="18"/>
  <c r="F58" i="18"/>
  <c r="G58" i="18" s="1"/>
  <c r="P57" i="18"/>
  <c r="F57" i="18"/>
  <c r="G57" i="18" s="1"/>
  <c r="P56" i="18"/>
  <c r="F56" i="18"/>
  <c r="G56" i="18" s="1"/>
  <c r="P55" i="18"/>
  <c r="F55" i="18"/>
  <c r="G55" i="18" s="1"/>
  <c r="L158" i="18" l="1"/>
  <c r="L157" i="18"/>
  <c r="L173" i="18"/>
  <c r="L156" i="18"/>
  <c r="L155" i="18"/>
  <c r="L172" i="18"/>
  <c r="L139" i="18"/>
  <c r="L138" i="18"/>
  <c r="L137" i="18"/>
  <c r="K138" i="18"/>
  <c r="K139" i="18"/>
  <c r="L135" i="18"/>
  <c r="L136" i="18"/>
  <c r="K137" i="18"/>
  <c r="K136" i="18"/>
  <c r="K135" i="18"/>
  <c r="G90" i="18" l="1"/>
  <c r="E251" i="18" l="1"/>
  <c r="E250" i="18"/>
  <c r="F250" i="18"/>
  <c r="I167" i="18" l="1"/>
  <c r="I168" i="18"/>
  <c r="E149" i="18"/>
  <c r="E148" i="18"/>
  <c r="G88" i="18"/>
  <c r="G87" i="18"/>
  <c r="P200" i="18" l="1"/>
  <c r="P201" i="18"/>
  <c r="P202" i="18"/>
  <c r="P203" i="18"/>
  <c r="P204" i="18"/>
  <c r="P205" i="18"/>
  <c r="P206" i="18"/>
  <c r="P207" i="18"/>
  <c r="P208" i="18"/>
  <c r="P209" i="18"/>
  <c r="P210" i="18"/>
  <c r="P211" i="18"/>
  <c r="P212" i="18"/>
  <c r="P213" i="18"/>
  <c r="P214" i="18"/>
  <c r="P215" i="18"/>
  <c r="P216" i="18"/>
  <c r="P217" i="18"/>
  <c r="P226" i="18"/>
  <c r="P227" i="18"/>
  <c r="P228" i="18"/>
  <c r="P218" i="18"/>
  <c r="P219" i="18"/>
  <c r="P220" i="18"/>
  <c r="P221" i="18"/>
  <c r="P222" i="18"/>
  <c r="P223" i="18"/>
  <c r="P224" i="18"/>
  <c r="P225" i="18"/>
  <c r="P229" i="18"/>
  <c r="P230" i="18"/>
  <c r="P231" i="18"/>
  <c r="P232" i="18"/>
  <c r="P233" i="18"/>
  <c r="P234" i="18"/>
  <c r="P235" i="18"/>
  <c r="P236" i="18"/>
  <c r="P237" i="18"/>
  <c r="P238" i="18"/>
  <c r="P117" i="18"/>
  <c r="P118" i="18"/>
  <c r="P119" i="18"/>
  <c r="P120" i="18"/>
  <c r="P121" i="18"/>
  <c r="P122" i="18"/>
  <c r="P123" i="18"/>
  <c r="P124" i="18"/>
  <c r="P125" i="18"/>
  <c r="P129" i="18"/>
  <c r="P130" i="18"/>
  <c r="P131" i="18"/>
  <c r="P132" i="18"/>
  <c r="P133" i="18"/>
  <c r="P134" i="18"/>
  <c r="P140" i="18"/>
  <c r="P141" i="18"/>
  <c r="P142" i="18"/>
  <c r="P143" i="18"/>
  <c r="P144" i="18"/>
  <c r="P145" i="18"/>
  <c r="P146" i="18"/>
  <c r="P147" i="18"/>
  <c r="P148" i="18"/>
  <c r="P149" i="18"/>
  <c r="P150" i="18"/>
  <c r="P151" i="18"/>
  <c r="P152" i="18"/>
  <c r="P153" i="18"/>
  <c r="P154" i="18"/>
  <c r="P160" i="18"/>
  <c r="P161" i="18"/>
  <c r="P162" i="18"/>
  <c r="P163" i="18"/>
  <c r="P164" i="18"/>
  <c r="P165" i="18"/>
  <c r="P166" i="18"/>
  <c r="P167" i="18"/>
  <c r="P168" i="18"/>
  <c r="P169" i="18"/>
  <c r="P175" i="18"/>
  <c r="P176" i="18"/>
  <c r="P177" i="18"/>
  <c r="P178" i="18"/>
  <c r="P179" i="18"/>
  <c r="P180" i="18"/>
  <c r="P181" i="18"/>
  <c r="P182" i="18"/>
  <c r="P183" i="18"/>
  <c r="P184" i="18"/>
  <c r="P185" i="18"/>
  <c r="P186" i="18"/>
  <c r="P187" i="18"/>
  <c r="P188" i="18"/>
  <c r="P189" i="18"/>
  <c r="P190" i="18"/>
  <c r="P191" i="18"/>
  <c r="P192" i="18"/>
  <c r="P193" i="18"/>
  <c r="P194" i="18"/>
  <c r="P195" i="18"/>
  <c r="P196" i="18"/>
  <c r="P197" i="18"/>
  <c r="P198" i="18"/>
  <c r="P39" i="18"/>
  <c r="P40" i="18"/>
  <c r="P41" i="18"/>
  <c r="P42" i="18"/>
  <c r="P43" i="18"/>
  <c r="P44" i="18"/>
  <c r="P45" i="18"/>
  <c r="P49" i="18"/>
  <c r="P50" i="18"/>
  <c r="P51" i="18"/>
  <c r="P52" i="18"/>
  <c r="P53" i="18"/>
  <c r="P54" i="18"/>
  <c r="P60" i="18"/>
  <c r="P61" i="18"/>
  <c r="P62" i="18"/>
  <c r="P63" i="18"/>
  <c r="P64" i="18"/>
  <c r="P65" i="18"/>
  <c r="P66" i="18"/>
  <c r="P67" i="18"/>
  <c r="P68" i="18"/>
  <c r="P69" i="18"/>
  <c r="P70" i="18"/>
  <c r="P71" i="18"/>
  <c r="P72" i="18"/>
  <c r="P73" i="18"/>
  <c r="P74" i="18"/>
  <c r="P80" i="18"/>
  <c r="P81" i="18"/>
  <c r="P82" i="18"/>
  <c r="P83" i="18"/>
  <c r="P84" i="18"/>
  <c r="P85" i="18"/>
  <c r="P86" i="18"/>
  <c r="P87" i="18"/>
  <c r="P88" i="18"/>
  <c r="P89" i="18"/>
  <c r="P90" i="18"/>
  <c r="P91" i="18"/>
  <c r="P97" i="18"/>
  <c r="P98" i="18"/>
  <c r="P99" i="18"/>
  <c r="P100" i="18"/>
  <c r="P101" i="18"/>
  <c r="P102" i="18"/>
  <c r="P103" i="18"/>
  <c r="P104" i="18"/>
  <c r="P105" i="18"/>
  <c r="P106" i="18"/>
  <c r="P107" i="18"/>
  <c r="P108" i="18"/>
  <c r="P109" i="18"/>
  <c r="P110" i="18"/>
  <c r="P111" i="18"/>
  <c r="P112" i="18"/>
  <c r="P113" i="18"/>
  <c r="P114" i="18"/>
  <c r="P115" i="18"/>
  <c r="P22" i="18"/>
  <c r="P23" i="18"/>
  <c r="P24" i="18"/>
  <c r="P25" i="18"/>
  <c r="P26" i="18"/>
  <c r="P27" i="18"/>
  <c r="P28" i="18"/>
  <c r="P29" i="18"/>
  <c r="P30" i="18"/>
  <c r="P31" i="18"/>
  <c r="P32" i="18"/>
  <c r="P33" i="18"/>
  <c r="P34" i="18"/>
  <c r="P35" i="18"/>
  <c r="P36" i="18"/>
  <c r="P37" i="18"/>
  <c r="B182" i="18"/>
  <c r="B181" i="18"/>
  <c r="B180" i="18"/>
  <c r="B179" i="18"/>
  <c r="D179" i="18"/>
  <c r="B104" i="18"/>
  <c r="D103" i="18" l="1"/>
  <c r="B103" i="18"/>
  <c r="F52" i="18" l="1"/>
  <c r="F53" i="18"/>
  <c r="F54" i="18"/>
  <c r="F60" i="18"/>
  <c r="G60" i="18" s="1"/>
  <c r="F51" i="18"/>
  <c r="F43" i="18"/>
  <c r="F44" i="18"/>
  <c r="F45" i="18"/>
  <c r="F49" i="18"/>
  <c r="F42" i="18"/>
  <c r="E41" i="18"/>
  <c r="P21" i="18"/>
  <c r="P199" i="18"/>
  <c r="C230" i="18"/>
  <c r="D230" i="18" s="1"/>
  <c r="D229" i="18" s="1"/>
  <c r="B213" i="18"/>
  <c r="I212" i="18"/>
  <c r="I211" i="18"/>
  <c r="I210" i="18"/>
  <c r="I209" i="18"/>
  <c r="I208" i="18"/>
  <c r="I207" i="18"/>
  <c r="F206" i="18"/>
  <c r="I205" i="18"/>
  <c r="F204" i="18"/>
  <c r="I202" i="18"/>
  <c r="H202" i="18"/>
  <c r="D227" i="18" l="1"/>
  <c r="D228" i="18"/>
  <c r="D225" i="18"/>
  <c r="D226" i="18"/>
  <c r="F207" i="18"/>
  <c r="F210" i="18"/>
  <c r="F50" i="18"/>
  <c r="F208" i="18"/>
  <c r="I203" i="18"/>
  <c r="F203" i="18"/>
  <c r="F209" i="18"/>
  <c r="I206" i="18"/>
  <c r="I204" i="18"/>
  <c r="F205" i="18"/>
  <c r="F212" i="18"/>
  <c r="C220" i="18"/>
  <c r="C232" i="18" s="1"/>
  <c r="F211" i="18"/>
  <c r="O21" i="18"/>
  <c r="C161" i="18"/>
  <c r="F213" i="18" l="1"/>
  <c r="D220" i="18" s="1"/>
  <c r="D232" i="18" s="1"/>
  <c r="E245" i="18"/>
  <c r="P116" i="18"/>
  <c r="E125" i="18"/>
  <c r="H142" i="18"/>
  <c r="I140" i="18"/>
  <c r="J140" i="18" s="1"/>
  <c r="E140" i="18"/>
  <c r="F140" i="18" s="1"/>
  <c r="I134" i="18"/>
  <c r="E134" i="18"/>
  <c r="F134" i="18" s="1"/>
  <c r="I133" i="18"/>
  <c r="J133" i="18" s="1"/>
  <c r="E133" i="18"/>
  <c r="I132" i="18"/>
  <c r="E132" i="18"/>
  <c r="I131" i="18"/>
  <c r="J131" i="18" s="1"/>
  <c r="E131" i="18"/>
  <c r="G130" i="18"/>
  <c r="G141" i="18" s="1"/>
  <c r="I129" i="18"/>
  <c r="E129" i="18"/>
  <c r="I125" i="18"/>
  <c r="I124" i="18"/>
  <c r="E124" i="18"/>
  <c r="I123" i="18"/>
  <c r="E123" i="18"/>
  <c r="I122" i="18"/>
  <c r="E122" i="18"/>
  <c r="F131" i="18" l="1"/>
  <c r="E141" i="18"/>
  <c r="K123" i="18"/>
  <c r="K132" i="18"/>
  <c r="K125" i="18"/>
  <c r="L140" i="18"/>
  <c r="K122" i="18"/>
  <c r="K129" i="18"/>
  <c r="K131" i="18"/>
  <c r="E130" i="18"/>
  <c r="K134" i="18"/>
  <c r="K140" i="18"/>
  <c r="K124" i="18"/>
  <c r="I141" i="18"/>
  <c r="I130" i="18"/>
  <c r="K133" i="18"/>
  <c r="L131" i="18"/>
  <c r="F133" i="18"/>
  <c r="L133" i="18" s="1"/>
  <c r="J134" i="18"/>
  <c r="L134" i="18" s="1"/>
  <c r="F132" i="18"/>
  <c r="G142" i="18"/>
  <c r="J132" i="18"/>
  <c r="E259" i="18"/>
  <c r="E260" i="18" s="1"/>
  <c r="E252" i="18"/>
  <c r="E253" i="18"/>
  <c r="E254" i="18"/>
  <c r="E257" i="18"/>
  <c r="E246" i="18"/>
  <c r="E247" i="18"/>
  <c r="E248" i="18"/>
  <c r="E249" i="18" l="1"/>
  <c r="E258" i="18"/>
  <c r="E261" i="18" s="1"/>
  <c r="I142" i="18"/>
  <c r="K130" i="18"/>
  <c r="E142" i="18"/>
  <c r="K141" i="18"/>
  <c r="J141" i="18"/>
  <c r="J142" i="18" s="1"/>
  <c r="L132" i="18"/>
  <c r="L141" i="18" s="1"/>
  <c r="L142" i="18" s="1"/>
  <c r="F141" i="18"/>
  <c r="F142" i="18" s="1"/>
  <c r="K142" i="18" l="1"/>
  <c r="G161" i="18"/>
  <c r="F98" i="18"/>
  <c r="F81" i="18"/>
  <c r="G73" i="18"/>
  <c r="G74" i="18"/>
  <c r="G80" i="18"/>
  <c r="D61" i="18"/>
  <c r="D50" i="18"/>
  <c r="P38" i="18"/>
  <c r="F32" i="18"/>
  <c r="E32" i="18"/>
  <c r="F26" i="18"/>
  <c r="E26" i="18"/>
  <c r="D62" i="18" l="1"/>
  <c r="E33" i="18"/>
  <c r="F33" i="18"/>
  <c r="I149" i="18" l="1"/>
  <c r="I150" i="18"/>
  <c r="I151" i="18"/>
  <c r="I152" i="18"/>
  <c r="I153" i="18"/>
  <c r="I154" i="18"/>
  <c r="I160" i="18"/>
  <c r="I148" i="18"/>
  <c r="E150" i="18"/>
  <c r="E151" i="18"/>
  <c r="E152" i="18"/>
  <c r="E153" i="18"/>
  <c r="E154" i="18"/>
  <c r="E160" i="18"/>
  <c r="E161" i="18" l="1"/>
  <c r="G176" i="18" l="1"/>
  <c r="G187" i="18" s="1"/>
  <c r="I187" i="18" s="1"/>
  <c r="C176" i="18"/>
  <c r="C187" i="18" s="1"/>
  <c r="K175" i="18"/>
  <c r="I175" i="18"/>
  <c r="E175" i="18"/>
  <c r="K169" i="18"/>
  <c r="I169" i="18"/>
  <c r="E169" i="18"/>
  <c r="K168" i="18"/>
  <c r="E168" i="18"/>
  <c r="K167" i="18"/>
  <c r="E167" i="18"/>
  <c r="K166" i="18"/>
  <c r="I166" i="18"/>
  <c r="E166" i="18"/>
  <c r="K160" i="18"/>
  <c r="K154" i="18"/>
  <c r="L154" i="18"/>
  <c r="K153" i="18"/>
  <c r="L153" i="18"/>
  <c r="K152" i="18"/>
  <c r="K151" i="18"/>
  <c r="L151" i="18"/>
  <c r="K150" i="18"/>
  <c r="L150" i="18"/>
  <c r="K149" i="18"/>
  <c r="K148" i="18"/>
  <c r="L148" i="18"/>
  <c r="G120" i="18"/>
  <c r="E187" i="18" l="1"/>
  <c r="L187" i="18" s="1"/>
  <c r="K187" i="18"/>
  <c r="L166" i="18"/>
  <c r="L175" i="18"/>
  <c r="L152" i="18"/>
  <c r="L169" i="18"/>
  <c r="K176" i="18"/>
  <c r="I176" i="18"/>
  <c r="K161" i="18"/>
  <c r="I161" i="18"/>
  <c r="L160" i="18"/>
  <c r="L167" i="18"/>
  <c r="L149" i="18"/>
  <c r="L168" i="18"/>
  <c r="E176" i="18"/>
  <c r="G188" i="18" l="1"/>
  <c r="G193" i="18" s="1"/>
  <c r="C188" i="18"/>
  <c r="C193" i="18" s="1"/>
  <c r="L176" i="18"/>
  <c r="L161" i="18"/>
  <c r="K188" i="18"/>
  <c r="L188" i="18" l="1"/>
  <c r="L193" i="18" s="1"/>
  <c r="K193" i="18"/>
  <c r="I188" i="18"/>
  <c r="I193" i="18" s="1"/>
  <c r="E188" i="18"/>
  <c r="E193" i="18" s="1"/>
  <c r="G29" i="18" l="1"/>
  <c r="G30" i="18"/>
  <c r="G31" i="18"/>
  <c r="G25" i="18"/>
  <c r="A100" i="18" l="1"/>
  <c r="G97" i="18"/>
  <c r="G91" i="18"/>
  <c r="G89" i="18"/>
  <c r="G70" i="18"/>
  <c r="G72" i="18"/>
  <c r="G71" i="18"/>
  <c r="G69" i="18"/>
  <c r="G68" i="18"/>
  <c r="G67" i="18"/>
  <c r="G66" i="18"/>
  <c r="G65" i="18"/>
  <c r="G54" i="18"/>
  <c r="G53" i="18"/>
  <c r="G52" i="18"/>
  <c r="G51" i="18"/>
  <c r="G98" i="18" l="1"/>
  <c r="G81" i="18"/>
  <c r="F61" i="18" l="1"/>
  <c r="F62" i="18" s="1"/>
  <c r="F83" i="18" s="1"/>
  <c r="B32" i="18"/>
  <c r="G28" i="18"/>
  <c r="G27" i="18"/>
  <c r="B26" i="18"/>
  <c r="G24" i="18"/>
  <c r="G26" i="18" s="1"/>
  <c r="H23" i="18"/>
  <c r="F108" i="18" l="1"/>
  <c r="G108" i="18" s="1"/>
  <c r="G109" i="18" s="1"/>
  <c r="G32" i="18"/>
  <c r="G33" i="18" s="1"/>
  <c r="F109" i="18" l="1"/>
  <c r="F111" i="18" s="1"/>
  <c r="G61" i="18"/>
  <c r="G62" i="18" s="1"/>
  <c r="G83" i="18" s="1"/>
  <c r="G111" i="18" s="1"/>
  <c r="F261" i="18" l="1"/>
  <c r="J261"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MASSON Samuel</author>
    <author>BOUCHER Paul</author>
    <author>LIEGEON Aurélie</author>
    <author>POITOU Françoise</author>
  </authors>
  <commentList>
    <comment ref="D41" authorId="0" shapeId="0" xr:uid="{00000000-0006-0000-0000-000001000000}">
      <text>
        <r>
          <rPr>
            <b/>
            <sz val="9"/>
            <color indexed="81"/>
            <rFont val="Tahoma"/>
            <family val="2"/>
          </rPr>
          <t>Vos pouvez choisir entre :
- nb de jours
- nb de mois
- nb d'ETPT</t>
        </r>
      </text>
    </comment>
    <comment ref="F202" authorId="1" shapeId="0" xr:uid="{00000000-0006-0000-0000-000002000000}">
      <text>
        <r>
          <rPr>
            <sz val="9"/>
            <color indexed="81"/>
            <rFont val="Tahoma"/>
            <family val="2"/>
          </rPr>
          <t xml:space="preserve">Montant forfaitaire par ETPT plafonné aux coûts totaux de l'opération.
</t>
        </r>
      </text>
    </comment>
    <comment ref="A224" authorId="2" shapeId="0" xr:uid="{00000000-0006-0000-0000-000003000000}">
      <text>
        <r>
          <rPr>
            <b/>
            <sz val="9"/>
            <color indexed="81"/>
            <rFont val="Tahoma"/>
            <family val="2"/>
          </rPr>
          <t xml:space="preserve">"Dépenses d'équipement", cf page 14 des règles générales
</t>
        </r>
      </text>
    </comment>
    <comment ref="A245" authorId="3" shapeId="0" xr:uid="{00000000-0006-0000-0000-000004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<sst xmlns="http://schemas.openxmlformats.org/spreadsheetml/2006/main" count="335" uniqueCount="138">
  <si>
    <t xml:space="preserve">L'ensemble des dépenses prévisionnelles nécessaires à l'opération doivent être présentées dans ce tableau afin de permettre à l'ADEME d'identifier les dépenses éligibles au calcul de l'aide potentielle. </t>
  </si>
  <si>
    <t>Choisir vos axes :</t>
  </si>
  <si>
    <t>Diagnostics</t>
  </si>
  <si>
    <t>* HTR = Hors TVA Récupérable auprès du Trésor Public ou du Fonds de Compensation de la Taxe sur la Valeur Ajoutée</t>
  </si>
  <si>
    <t>Coût total pour l'opération (HTR)</t>
  </si>
  <si>
    <t>Accompagnement de projet</t>
  </si>
  <si>
    <t>TOTAL DE L'OPERATION</t>
  </si>
  <si>
    <t>(1) Les notions de coût total et de dépenses éligibles sont définies à l'article 11.1 des règles générales. Elles sont présentées hors TVA récupérable auprès du Trésor Public.</t>
  </si>
  <si>
    <t>Diagnostic mobilités actives et plans d'actions (pour les établissements scolaires)</t>
  </si>
  <si>
    <t>Diagnostic mobilités actives et plans d'actions (pour l'accès aux commerces, aux services de proximit et aux pôles d'activités du territoire)</t>
  </si>
  <si>
    <t>Type schéma directeur vélo ou mobilités actives</t>
  </si>
  <si>
    <t>Démarches d'expérimentations d'aménagement tactique (en lien avec le schéma directeur)</t>
  </si>
  <si>
    <t>Etude de maîtrise d'ouvrage pré-opérationenelle d'aménagement</t>
  </si>
  <si>
    <t>Etude de maîtrise d'œuvre opérationnelle sur des itinéraires complexes</t>
  </si>
  <si>
    <t>Etude d'évaluation de la politique cyclable et d'évaluation de certaines aménagements cyclables</t>
  </si>
  <si>
    <t>Total des dépenses éligibles à justifier</t>
  </si>
  <si>
    <t>Nbre de diagnostics / Accompagnements de projet</t>
  </si>
  <si>
    <t>A - DEPENSES DE FONCTIONNEMENT</t>
  </si>
  <si>
    <t>Nombre de mois</t>
  </si>
  <si>
    <t>Coûts liés à l'opération</t>
  </si>
  <si>
    <t>Dépenses éligibles à justifier</t>
  </si>
  <si>
    <t>Catégorie et niveau de qualification</t>
  </si>
  <si>
    <t>Non éligible</t>
  </si>
  <si>
    <t>Sous-Total poste personnel :</t>
  </si>
  <si>
    <t>Coûts liés à l'opération (HTR)*</t>
  </si>
  <si>
    <t>Dépenses éligibles à justifier (HTR)*</t>
  </si>
  <si>
    <t>Frais de déplacements / Missions / Réceptions</t>
  </si>
  <si>
    <t xml:space="preserve">Personnel extérieur </t>
  </si>
  <si>
    <t>Prestations extérieures - Formation / Communication / Animation</t>
  </si>
  <si>
    <t>Dotations aux amortissements</t>
  </si>
  <si>
    <t xml:space="preserve">Coût lié à la certification de contrôle des dépenses </t>
  </si>
  <si>
    <t>B - DEPENSES D'EQUIPEMENT</t>
  </si>
  <si>
    <t>Détails des coûts</t>
  </si>
  <si>
    <t>Logiciels et brevets</t>
  </si>
  <si>
    <t>Matériel informatique</t>
  </si>
  <si>
    <t>Sous-Total poste dépenses d'équipement</t>
  </si>
  <si>
    <t>Charges Connexes forfaitaires (maximum 25% du coût total de l'opération)</t>
  </si>
  <si>
    <t>Sous-Total poste charges connexes</t>
  </si>
  <si>
    <t>*HTR = Hors taxes Récupérables auprès du Trésor Public ou du Fonds de compensation de la Taxe sur la Valeur Ajoutée.</t>
  </si>
  <si>
    <t>Se référer aux règles générales pour toute précision sur les postes de dépenses, leur éligibilité et le calcul de l'aide.</t>
  </si>
  <si>
    <r>
      <t xml:space="preserve">Prestations extérieures - autres dépenses de sous-traitance </t>
    </r>
    <r>
      <rPr>
        <sz val="9"/>
        <rFont val="Calibri"/>
        <family val="2"/>
        <scheme val="minor"/>
      </rPr>
      <t>(études / honoraires…)</t>
    </r>
  </si>
  <si>
    <r>
      <t xml:space="preserve">Autres dépenses </t>
    </r>
    <r>
      <rPr>
        <sz val="9"/>
        <rFont val="Calibri"/>
        <family val="2"/>
        <scheme val="minor"/>
      </rPr>
      <t>(documentation / reproduction / fluides / énergies / petites fournitures …)</t>
    </r>
  </si>
  <si>
    <t>À préciser</t>
  </si>
  <si>
    <r>
      <t xml:space="preserve">1/ Vous devez indiquer dans ce fichier - </t>
    </r>
    <r>
      <rPr>
        <b/>
        <sz val="10"/>
        <color theme="1"/>
        <rFont val="Calibri"/>
        <family val="2"/>
        <scheme val="minor"/>
      </rPr>
      <t>ligne par ligne - chaque poste de dépense</t>
    </r>
    <r>
      <rPr>
        <sz val="10"/>
        <color theme="1"/>
        <rFont val="Calibri"/>
        <family val="2"/>
        <scheme val="minor"/>
      </rPr>
      <t xml:space="preserve">. 
2/ Lors du dépôt : vous devrez également </t>
    </r>
    <r>
      <rPr>
        <b/>
        <sz val="10"/>
        <color theme="1"/>
        <rFont val="Calibri"/>
        <family val="2"/>
        <scheme val="minor"/>
      </rPr>
      <t>déposer ce fichier complété</t>
    </r>
    <r>
      <rPr>
        <sz val="10"/>
        <color theme="1"/>
        <rFont val="Calibri"/>
        <family val="2"/>
        <scheme val="minor"/>
      </rPr>
      <t xml:space="preserve">, dans l'onglet "Ajout de documents" </t>
    </r>
  </si>
  <si>
    <t>Actions d'animation</t>
  </si>
  <si>
    <t>Actions de formation - Communication</t>
  </si>
  <si>
    <t>Coût total opération</t>
  </si>
  <si>
    <t>Coûts liés aux changements de comportement</t>
  </si>
  <si>
    <t>Nombre de jours</t>
  </si>
  <si>
    <t>Dépenses de personnel **</t>
  </si>
  <si>
    <t>** Les dépenses de personnel sont définies dans règles générales de l'ADEME.</t>
  </si>
  <si>
    <t>Autres dépenses de fonctionnement</t>
  </si>
  <si>
    <t>Achats</t>
  </si>
  <si>
    <t>Organisation d'événements</t>
  </si>
  <si>
    <t>Déplacements, missions, réunions</t>
  </si>
  <si>
    <t>Sous-traitance, honoraires et communication (print et web)</t>
  </si>
  <si>
    <t>Certification des dépenses</t>
  </si>
  <si>
    <t>Sous-Total poste autres dépenses de fonctionnement</t>
  </si>
  <si>
    <t>Dépenses d'équipement</t>
  </si>
  <si>
    <t>Achat matériel informatique</t>
  </si>
  <si>
    <t>Achat de mobilier</t>
  </si>
  <si>
    <t>Charges connexes (2)</t>
  </si>
  <si>
    <t>Total des dépenses</t>
  </si>
  <si>
    <t>* HTR = Hors taxes Récupérables auprès du Trésor Public ou du Fonds de compensation de la Taxe sur la Valeur Ajoutée.</t>
  </si>
  <si>
    <t>(2) Si des charges connexes sont affectées au coût total de l'opération, il incombe au bénéficiaire de s'assurer qu'elles s'appuient sur une méthode de comptabilité analytique rationnelle, sincère, raccordée à la comptabilité générale du bénéficiaire et dont toutes les clés de répartition des charges sont auditables. Les charges connexes peuvent être forfaitaires OU réelles.</t>
  </si>
  <si>
    <t>Les règles de modification de la répartition des dépenses éligibles sont définies à l'article 11.6 des règles générales.</t>
  </si>
  <si>
    <t>€/jour</t>
  </si>
  <si>
    <t>Dépenses de personnel statutaire de la fonction publique</t>
  </si>
  <si>
    <t>Dépenses de personnel hors statutaire de la fonction publique (hors production à immobiliser)</t>
  </si>
  <si>
    <r>
      <t xml:space="preserve">AXE 2 : Soutenir l'expérimentation de services vélo dans les territoires </t>
    </r>
    <r>
      <rPr>
        <b/>
        <sz val="12"/>
        <color theme="0"/>
        <rFont val="Calibri"/>
        <family val="2"/>
        <scheme val="minor"/>
      </rPr>
      <t xml:space="preserve">(SA aide à la connaissance : plafond des dépenses éligibles 100 000 €) </t>
    </r>
  </si>
  <si>
    <r>
      <t>AXE 3 : Soutenir l'animation et la promotion de politiques cyclables intégrées à l'échelle du territoire</t>
    </r>
    <r>
      <rPr>
        <b/>
        <sz val="12"/>
        <color theme="0"/>
        <rFont val="Calibri"/>
        <family val="2"/>
        <scheme val="minor"/>
      </rPr>
      <t xml:space="preserve"> (SA Changement de comportement , action de communication /  plafond des dépenses éligibles : 100 000 €)</t>
    </r>
  </si>
  <si>
    <t>Détail des coûts (1)</t>
  </si>
  <si>
    <t>Dépenses de personnel</t>
  </si>
  <si>
    <t>Total :</t>
  </si>
  <si>
    <t>Sous-Total Autres dépenses de fonctionnement</t>
  </si>
  <si>
    <t>TOTAL DEPENSES DE FONCTIONNEMENT</t>
  </si>
  <si>
    <t>TOTAL DEPENSES D'EQUIPEMENTS</t>
  </si>
  <si>
    <t>TOTAL CHARGES CONNEXES</t>
  </si>
  <si>
    <t>TOTAL LIE AUX CHANGEMENTS DE COMPORTEMENTS</t>
  </si>
  <si>
    <r>
      <rPr>
        <b/>
        <sz val="11"/>
        <color theme="1"/>
        <rFont val="Arial"/>
        <family val="2"/>
      </rPr>
      <t>Quels sont les objectifs du "plan de financement" ?</t>
    </r>
    <r>
      <rPr>
        <sz val="11"/>
        <color theme="1"/>
        <rFont val="Arial"/>
        <family val="2"/>
      </rPr>
      <t xml:space="preserve">
Ce plan de financement a pour but d'informer l'ADEME des sources de financement pour votre projet. Ces informations seront utilisées pour identifier notamment les éventuels cumuls d'aides publiques ainsi que toute information qui nous demanderait de revenir vers vous pour recueillir des informations complémentaires. 
Nous vous proposons également de nous faire part si ces sources de financement sont acquises ou non.</t>
    </r>
  </si>
  <si>
    <t>Si plusieurs financeurs, merci d'utiliser une ligne par financeur.</t>
  </si>
  <si>
    <t>Financement escompté</t>
  </si>
  <si>
    <t>Financement obtenu</t>
  </si>
  <si>
    <t>TOTAL</t>
  </si>
  <si>
    <t>Type</t>
  </si>
  <si>
    <t>Mode de financement</t>
  </si>
  <si>
    <t>Montant 
(en € HTR)</t>
  </si>
  <si>
    <t>Auto-financement</t>
  </si>
  <si>
    <t>Fonds propres</t>
  </si>
  <si>
    <t>Emprunt</t>
  </si>
  <si>
    <t>Crédit-Bail</t>
  </si>
  <si>
    <t>Autres (précisez)</t>
  </si>
  <si>
    <t>Aides publiques</t>
  </si>
  <si>
    <t>ETAT</t>
  </si>
  <si>
    <t>Région</t>
  </si>
  <si>
    <t>FEDER</t>
  </si>
  <si>
    <t>Aides privées</t>
  </si>
  <si>
    <t>Précisez</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</si>
  <si>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</si>
  <si>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 xml:space="preserve">PLAN DE FINANCEMENT </t>
  </si>
  <si>
    <t>Informations générales</t>
  </si>
  <si>
    <t>Nom du bénéficiaire :</t>
  </si>
  <si>
    <t>N° de SIRET :</t>
  </si>
  <si>
    <t>Nom du projet :</t>
  </si>
  <si>
    <t>Lieu de l'opération (type de territoire) :</t>
  </si>
  <si>
    <t>Territoire situé en zone non-interconnectée (ZNI) (taux maximum 70%)</t>
  </si>
  <si>
    <t>Autres territoires (taux maximum 50%)</t>
  </si>
  <si>
    <t>Sélectionner</t>
  </si>
  <si>
    <t>Saisir</t>
  </si>
  <si>
    <r>
      <t xml:space="preserve">AXE 1 : Soutenir la construction d'une stratégie de développement d'aménagements cyclables via le financement d'études </t>
    </r>
    <r>
      <rPr>
        <b/>
        <sz val="11"/>
        <color theme="0"/>
        <rFont val="Calibri"/>
        <family val="2"/>
        <scheme val="minor"/>
      </rPr>
      <t>(SA aide à la décision  : plafond de l'assiette des dépenses éligibles 100 000 €)</t>
    </r>
  </si>
  <si>
    <r>
      <t xml:space="preserve">AXE 4 : Soutenir l'ingénierie territoriale pour mettre en œuvre une politique cyclable intégrée à l'échelle du territoire </t>
    </r>
    <r>
      <rPr>
        <b/>
        <sz val="12"/>
        <color theme="0"/>
        <rFont val="Calibri"/>
        <family val="2"/>
        <scheme val="minor"/>
      </rPr>
      <t>(Changement de comportement / action des relais)</t>
    </r>
  </si>
  <si>
    <t>Dépenses de personnel (2)</t>
  </si>
  <si>
    <t>Nbre ETPT 
Année 1</t>
  </si>
  <si>
    <t>Nbre ETPT 
Année 2</t>
  </si>
  <si>
    <t>Nbre ETPT 
Année 3</t>
  </si>
  <si>
    <r>
      <t>TOTAL</t>
    </r>
    <r>
      <rPr>
        <sz val="8"/>
        <color theme="1"/>
        <rFont val="Arial"/>
        <family val="2"/>
      </rPr>
      <t/>
    </r>
  </si>
  <si>
    <t>Majoration des DROM-COM ?</t>
  </si>
  <si>
    <t>Chargé de mission</t>
  </si>
  <si>
    <t>Non</t>
  </si>
  <si>
    <t>* Les dépenses de personnel sont définies dans règles générales de l'ADEME.</t>
  </si>
  <si>
    <t>L’ADEME peut choisir que le versement du forfait annuel à l’ETPT soit constitué de deux parties : une part fixe et une part variable en fonction du taux moyen d'atteinte des objectifs.</t>
  </si>
  <si>
    <r>
      <t xml:space="preserve">Dépenses externes de communication, d'animation et de formation </t>
    </r>
    <r>
      <rPr>
        <b/>
        <sz val="11"/>
        <rFont val="Calibri"/>
        <family val="2"/>
        <scheme val="minor"/>
      </rPr>
      <t xml:space="preserve">pour une structure </t>
    </r>
  </si>
  <si>
    <t>Sous-Total poste dépenses externes de communication, d'animation et de formation :</t>
  </si>
  <si>
    <t>DEPENSES DE FONCTIONNEMENT</t>
  </si>
  <si>
    <r>
      <t xml:space="preserve">B - Dépenses d'équipement liées à la </t>
    </r>
    <r>
      <rPr>
        <b/>
        <u/>
        <sz val="11"/>
        <rFont val="Calibri"/>
        <family val="2"/>
        <scheme val="minor"/>
      </rPr>
      <t>création de poste(s) de chargé(s) de mission(s)</t>
    </r>
    <r>
      <rPr>
        <b/>
        <sz val="11"/>
        <rFont val="Calibri"/>
        <family val="2"/>
        <scheme val="minor"/>
      </rPr>
      <t xml:space="preserve"> </t>
    </r>
  </si>
  <si>
    <t>(2) Un effectif temps plein travaillé (ETPT) correspond à une personne employée à temps plein sur une période de 12 mois. A titre d'exemple,une personne à mi-temps sur une période de 12 mois correspond à 0,5 ETPT ou une personne à 80% sur une période de 3 mois correspond à 0,2 ETPT.</t>
  </si>
  <si>
    <t>Charges Connexes forfaitaires (maximum 25%)</t>
  </si>
  <si>
    <t>Veuillez choisir charges connexes réelles ou forfaitaires :</t>
  </si>
  <si>
    <t>Charges connexes</t>
  </si>
  <si>
    <t>ADEME - Axe 4</t>
  </si>
  <si>
    <t>Régime de TVA :</t>
  </si>
  <si>
    <t>Autre : précisez</t>
  </si>
  <si>
    <t>AAP AVELO 3 - ANNEXE 2b
VOLET FINANCIER Axe 4</t>
  </si>
  <si>
    <t xml:space="preserve">Matériel informatique, </t>
  </si>
  <si>
    <t>Mobilier</t>
  </si>
  <si>
    <t>Vélo, VAE</t>
  </si>
  <si>
    <r>
      <rPr>
        <b/>
        <u/>
        <sz val="10"/>
        <color theme="1"/>
        <rFont val="Calibri"/>
        <family val="2"/>
        <scheme val="minor"/>
      </rPr>
      <t>Les dépenses doivent être présentées :</t>
    </r>
    <r>
      <rPr>
        <sz val="10"/>
        <color theme="1"/>
        <rFont val="Calibri"/>
        <family val="2"/>
        <scheme val="minor"/>
      </rPr>
      <t xml:space="preserve">
- </t>
    </r>
    <r>
      <rPr>
        <b/>
        <sz val="10"/>
        <color theme="1"/>
        <rFont val="Calibri"/>
        <family val="2"/>
        <scheme val="minor"/>
      </rPr>
      <t>en € pour les dépenses de personnel :</t>
    </r>
    <r>
      <rPr>
        <sz val="10"/>
        <color theme="1"/>
        <rFont val="Calibri"/>
        <family val="2"/>
        <scheme val="minor"/>
      </rPr>
      <t xml:space="preserve">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 </t>
    </r>
    <r>
      <rPr>
        <b/>
        <sz val="10"/>
        <color theme="1"/>
        <rFont val="Calibri"/>
        <family val="2"/>
        <scheme val="minor"/>
      </rPr>
      <t>en HTR (Hors taxes récupérables) pour toutes les autres dépenses :</t>
    </r>
    <r>
      <rPr>
        <sz val="10"/>
        <color theme="1"/>
        <rFont val="Calibri"/>
        <family val="2"/>
        <scheme val="minor"/>
      </rPr>
      <t xml:space="preserve"> Coûts de l’opération déduction faite de la TVA récupérable auprès du Trésor Public lorsque le partenaire est assujetti à la TVA pour l'opération. En conséquence, la part de TVA non récupérable pour les partenaires non assujettis constitue une dépense éligible. </t>
    </r>
  </si>
  <si>
    <t>ADEME - Axes 1, 2 et 3 (plafonds : voir cachier des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</si>
</sst>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0\ &quot;€&quot;_-;\-* #,##0\ &quot;€&quot;_-;_-* &quot;-&quot;\ &quot;€&quot;_-;_-@_-"/>
    <numFmt numFmtId="44" formatCode="_-* #,##0.00\ &quot;€&quot;_-;\-* #,##0.00\ &quot;€&quot;_-;_-* &quot;-&quot;??\ &quot;€&quot;_-;_-@_-"/>
    <numFmt numFmtId="164" formatCode="_-* #,##0.00\ _€_-;\-* #,##0.00\ _€_-;_-* &quot;-&quot;??\ _€_-;_-@_-"/>
    <numFmt numFmtId="165" formatCode="#,##0.00\ &quot;€&quot;"/>
    <numFmt numFmtId="166" formatCode="#,##0.00\ &quot;€&quot;;;;@\ "/>
    <numFmt numFmtId="167" formatCode="#,##0\ &quot;€&quot;"/>
    <numFmt numFmtId="168" formatCode="0.00&quot; ETPT&quot;"/>
    <numFmt numFmtId="169" formatCode="#,##0\ &quot;€&quot;;;;@\ "/>
    <numFmt numFmtId="170" formatCode="###\ ###\ ###\ #####"/>
  </numFmts>
  <fonts count="46" x14ac:knownFonts="1">
    <font>
      <sz val="11"/>
      <color theme="1"/>
      <name val="Calibri"/>
      <family val="2"/>
      <scheme val="minor"/>
    </font>
    <font>
      <sz val="10"/>
      <name val="Arial"/>
      <family val="2"/>
    </font>
    <font>
      <sz val="10"/>
      <name val="Arial"/>
      <family val="2"/>
    </font>
    <font>
      <b/>
      <sz val="11"/>
      <color theme="0"/>
      <name val="Calibri"/>
      <family val="2"/>
      <scheme val="minor"/>
    </font>
    <font>
      <b/>
      <sz val="11"/>
      <color theme="1"/>
      <name val="Calibri"/>
      <family val="2"/>
      <scheme val="minor"/>
    </font>
    <font>
      <b/>
      <sz val="9"/>
      <color indexed="81"/>
      <name val="Tahoma"/>
      <family val="2"/>
    </font>
    <font>
      <sz val="9"/>
      <color indexed="81"/>
      <name val="Tahoma"/>
      <family val="2"/>
    </font>
    <font>
      <sz val="10"/>
      <color theme="1"/>
      <name val="Calibri"/>
      <family val="2"/>
      <scheme val="minor"/>
    </font>
    <font>
      <b/>
      <sz val="10"/>
      <color theme="1"/>
      <name val="Calibri"/>
      <family val="2"/>
      <scheme val="minor"/>
    </font>
    <font>
      <b/>
      <sz val="18"/>
      <color theme="0"/>
      <name val="Calibri"/>
      <family val="2"/>
      <scheme val="minor"/>
    </font>
    <font>
      <sz val="10"/>
      <color theme="4"/>
      <name val="Calibri"/>
      <family val="2"/>
      <scheme val="minor"/>
    </font>
    <font>
      <b/>
      <sz val="11"/>
      <color rgb="FF000000"/>
      <name val="Calibri"/>
      <family val="2"/>
      <scheme val="minor"/>
    </font>
    <font>
      <b/>
      <sz val="11"/>
      <name val="Calibri"/>
      <family val="2"/>
      <scheme val="minor"/>
    </font>
    <font>
      <sz val="11"/>
      <name val="Calibri"/>
      <family val="2"/>
      <scheme val="minor"/>
    </font>
    <font>
      <i/>
      <sz val="11"/>
      <color rgb="FF000000"/>
      <name val="Calibri"/>
      <family val="2"/>
      <scheme val="minor"/>
    </font>
    <font>
      <sz val="10"/>
      <name val="Calibri"/>
      <family val="2"/>
      <scheme val="minor"/>
    </font>
    <font>
      <i/>
      <sz val="11"/>
      <name val="Calibri"/>
      <family val="2"/>
      <scheme val="minor"/>
    </font>
    <font>
      <b/>
      <u/>
      <sz val="11"/>
      <color theme="1"/>
      <name val="Calibri"/>
      <family val="2"/>
      <scheme val="minor"/>
    </font>
    <font>
      <sz val="9"/>
      <name val="Calibri"/>
      <family val="2"/>
      <scheme val="minor"/>
    </font>
    <font>
      <i/>
      <sz val="10"/>
      <name val="Calibri"/>
      <family val="2"/>
      <scheme val="minor"/>
    </font>
    <font>
      <b/>
      <sz val="18"/>
      <color rgb="FFC00000"/>
      <name val="Calibri"/>
      <family val="2"/>
      <scheme val="minor"/>
    </font>
    <font>
      <sz val="11"/>
      <color theme="1"/>
      <name val="Calibri"/>
      <family val="2"/>
      <scheme val="minor"/>
    </font>
    <font>
      <b/>
      <sz val="12"/>
      <color theme="0"/>
      <name val="Calibri"/>
      <family val="2"/>
      <scheme val="minor"/>
    </font>
    <font>
      <b/>
      <sz val="14"/>
      <color theme="0"/>
      <name val="Calibri"/>
      <family val="2"/>
      <scheme val="minor"/>
    </font>
    <font>
      <b/>
      <sz val="12"/>
      <color theme="1"/>
      <name val="Calibri"/>
      <family val="2"/>
      <scheme val="minor"/>
    </font>
    <font>
      <i/>
      <sz val="11"/>
      <color theme="1"/>
      <name val="Calibri"/>
      <family val="2"/>
      <scheme val="minor"/>
    </font>
    <font>
      <sz val="12"/>
      <color theme="1"/>
      <name val="Calibri"/>
      <family val="2"/>
      <scheme val="minor"/>
    </font>
    <font>
      <sz val="11"/>
      <color theme="1"/>
      <name val="Arial"/>
      <family val="2"/>
    </font>
    <font>
      <b/>
      <sz val="11"/>
      <color theme="1"/>
      <name val="Arial"/>
      <family val="2"/>
    </font>
    <font>
      <b/>
      <sz val="11"/>
      <color theme="0"/>
      <name val="Arial"/>
      <family val="2"/>
    </font>
    <font>
      <i/>
      <sz val="11"/>
      <color theme="1"/>
      <name val="Arial"/>
      <family val="2"/>
    </font>
    <font>
      <sz val="3"/>
      <color theme="1"/>
      <name val="Arial"/>
      <family val="2"/>
    </font>
    <font>
      <sz val="11"/>
      <color theme="0"/>
      <name val="Arial"/>
      <family val="2"/>
    </font>
    <font>
      <b/>
      <i/>
      <sz val="11"/>
      <color theme="1"/>
      <name val="Arial"/>
      <family val="2"/>
    </font>
    <font>
      <b/>
      <sz val="10"/>
      <color theme="1"/>
      <name val="Arial"/>
      <family val="2"/>
    </font>
    <font>
      <u/>
      <sz val="11"/>
      <color theme="10"/>
      <name val="Calibri"/>
      <family val="2"/>
      <scheme val="minor"/>
    </font>
    <font>
      <i/>
      <sz val="10"/>
      <color theme="1"/>
      <name val="Calibri"/>
      <family val="2"/>
      <scheme val="minor"/>
    </font>
    <font>
      <b/>
      <i/>
      <sz val="11"/>
      <color theme="1"/>
      <name val="Calibri"/>
      <family val="2"/>
      <scheme val="minor"/>
    </font>
    <font>
      <sz val="11"/>
      <color theme="0"/>
      <name val="Calibri"/>
      <family val="2"/>
      <scheme val="minor"/>
    </font>
    <font>
      <sz val="8"/>
      <color theme="1"/>
      <name val="Arial"/>
      <family val="2"/>
    </font>
    <font>
      <b/>
      <sz val="11"/>
      <color rgb="FF0070C0"/>
      <name val="Calibri"/>
      <family val="2"/>
      <scheme val="minor"/>
    </font>
    <font>
      <b/>
      <u/>
      <sz val="11"/>
      <name val="Calibri"/>
      <family val="2"/>
      <scheme val="minor"/>
    </font>
    <font>
      <b/>
      <sz val="11"/>
      <color rgb="FFFF0000"/>
      <name val="Calibri"/>
      <family val="2"/>
      <scheme val="minor"/>
    </font>
    <font>
      <b/>
      <sz val="12"/>
      <color rgb="FFFF0000"/>
      <name val="Calibri"/>
      <family val="2"/>
      <scheme val="minor"/>
    </font>
    <font>
      <sz val="10"/>
      <color theme="0"/>
      <name val="Calibri"/>
      <family val="2"/>
      <scheme val="minor"/>
    </font>
    <font>
      <b/>
      <u/>
      <sz val="10"/>
      <color theme="1"/>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3" tint="-0.249977111117893"/>
        <bgColor theme="4" tint="0.79998168889431442"/>
      </patternFill>
    </fill>
    <fill>
      <patternFill patternType="solid">
        <fgColor theme="0" tint="-4.9989318521683403E-2"/>
        <bgColor indexed="64"/>
      </patternFill>
    </fill>
    <fill>
      <patternFill patternType="solid">
        <fgColor rgb="FFF2F2F2"/>
        <bgColor rgb="FF000000"/>
      </patternFill>
    </fill>
    <fill>
      <patternFill patternType="solid">
        <fgColor rgb="FFFFFFFF"/>
        <bgColor rgb="FF000000"/>
      </patternFill>
    </fill>
    <fill>
      <patternFill patternType="solid">
        <fgColor rgb="FFFFFFCC"/>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3" tint="-0.249977111117893"/>
        <bgColor indexed="64"/>
      </patternFill>
    </fill>
    <fill>
      <patternFill patternType="solid">
        <fgColor theme="3" tint="0.59999389629810485"/>
        <bgColor indexed="64"/>
      </patternFill>
    </fill>
    <fill>
      <patternFill patternType="solid">
        <fgColor theme="4"/>
        <bgColor indexed="64"/>
      </patternFill>
    </fill>
    <fill>
      <patternFill patternType="solid">
        <fgColor theme="4" tint="0.79998168889431442"/>
        <bgColor indexed="64"/>
      </patternFill>
    </fill>
    <fill>
      <patternFill patternType="solid">
        <fgColor theme="1"/>
        <bgColor indexed="64"/>
      </patternFill>
    </fill>
    <fill>
      <patternFill patternType="solid">
        <fgColor theme="0" tint="-0.14999847407452621"/>
        <bgColor theme="4" tint="0.79998168889431442"/>
      </patternFill>
    </fill>
    <fill>
      <patternFill patternType="solid">
        <fgColor theme="0"/>
        <bgColor theme="4" tint="0.79998168889431442"/>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auto="1"/>
      </left>
      <right style="thin">
        <color auto="1"/>
      </right>
      <top style="thin">
        <color auto="1"/>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auto="1"/>
      </left>
      <right style="hair">
        <color auto="1"/>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auto="1"/>
      </bottom>
      <diagonal/>
    </border>
    <border>
      <left style="hair">
        <color indexed="64"/>
      </left>
      <right/>
      <top/>
      <bottom style="thin">
        <color indexed="64"/>
      </bottom>
      <diagonal/>
    </border>
    <border>
      <left style="hair">
        <color auto="1"/>
      </left>
      <right style="hair">
        <color auto="1"/>
      </right>
      <top/>
      <bottom style="hair">
        <color auto="1"/>
      </bottom>
      <diagonal/>
    </border>
    <border>
      <left style="hair">
        <color indexed="64"/>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theme="0" tint="-0.499984740745262"/>
      </left>
      <right/>
      <top style="thin">
        <color theme="0" tint="-0.499984740745262"/>
      </top>
      <bottom style="medium">
        <color indexed="64"/>
      </bottom>
      <diagonal/>
    </border>
    <border>
      <left/>
      <right style="medium">
        <color indexed="64"/>
      </right>
      <top/>
      <bottom style="medium">
        <color indexed="64"/>
      </bottom>
      <diagonal/>
    </border>
    <border>
      <left style="hair">
        <color auto="1"/>
      </left>
      <right/>
      <top style="thin">
        <color auto="1"/>
      </top>
      <bottom style="hair">
        <color auto="1"/>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bottom/>
      <diagonal/>
    </border>
    <border>
      <left style="thin">
        <color auto="1"/>
      </left>
      <right style="hair">
        <color auto="1"/>
      </right>
      <top style="hair">
        <color auto="1"/>
      </top>
      <bottom/>
      <diagonal/>
    </border>
    <border>
      <left style="hair">
        <color auto="1"/>
      </left>
      <right/>
      <top/>
      <bottom style="hair">
        <color auto="1"/>
      </bottom>
      <diagonal/>
    </border>
    <border>
      <left style="thin">
        <color indexed="64"/>
      </left>
      <right style="thin">
        <color indexed="64"/>
      </right>
      <top/>
      <bottom/>
      <diagonal/>
    </border>
    <border>
      <left style="hair">
        <color auto="1"/>
      </left>
      <right/>
      <top style="hair">
        <color indexed="64"/>
      </top>
      <bottom style="thin">
        <color indexed="64"/>
      </bottom>
      <diagonal/>
    </border>
    <border diagonalUp="1" diagonalDown="1">
      <left style="thin">
        <color indexed="64"/>
      </left>
      <right style="thin">
        <color indexed="64"/>
      </right>
      <top style="thin">
        <color indexed="64"/>
      </top>
      <bottom style="thin">
        <color indexed="64"/>
      </bottom>
      <diagonal style="hair">
        <color indexed="64"/>
      </diagonal>
    </border>
  </borders>
  <cellStyleXfs count="9">
    <xf numFmtId="0" fontId="0" fillId="0" borderId="0"/>
    <xf numFmtId="44" fontId="2"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21" fillId="0" borderId="0" applyFont="0" applyFill="0" applyBorder="0" applyAlignment="0" applyProtection="0"/>
    <xf numFmtId="0" fontId="35" fillId="0" borderId="0" applyNumberFormat="0" applyFill="0" applyBorder="0" applyAlignment="0" applyProtection="0"/>
    <xf numFmtId="9" fontId="21" fillId="0" borderId="0" applyFont="0" applyFill="0" applyBorder="0" applyAlignment="0" applyProtection="0"/>
  </cellStyleXfs>
  <cellXfs count="341">
    <xf numFmtId="0" fontId="0" fillId="0" borderId="0" xfId="0"/>
    <xf numFmtId="165" fontId="13"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left" vertical="center" wrapText="1"/>
      <protection locked="0"/>
    </xf>
    <xf numFmtId="166" fontId="13" fillId="7" borderId="6" xfId="0" applyNumberFormat="1" applyFont="1" applyFill="1" applyBorder="1" applyAlignment="1" applyProtection="1">
      <alignment horizontal="center" vertical="center" wrapText="1"/>
      <protection locked="0"/>
    </xf>
    <xf numFmtId="168" fontId="13" fillId="7" borderId="6" xfId="3" applyNumberFormat="1" applyFont="1" applyFill="1" applyBorder="1" applyAlignment="1" applyProtection="1">
      <alignment horizontal="center" vertical="center"/>
      <protection locked="0"/>
    </xf>
    <xf numFmtId="169" fontId="0" fillId="7" borderId="6" xfId="0" applyNumberFormat="1" applyFill="1" applyBorder="1" applyAlignment="1" applyProtection="1">
      <alignment horizontal="center" vertical="center"/>
      <protection locked="0"/>
    </xf>
    <xf numFmtId="0" fontId="13" fillId="0" borderId="0" xfId="7" applyFont="1" applyAlignment="1" applyProtection="1">
      <alignment vertical="center"/>
    </xf>
    <xf numFmtId="10" fontId="4" fillId="0" borderId="0" xfId="3" applyNumberFormat="1" applyFont="1" applyFill="1" applyBorder="1" applyAlignment="1" applyProtection="1">
      <alignment horizontal="center" vertical="center" wrapText="1"/>
    </xf>
    <xf numFmtId="9" fontId="26" fillId="0" borderId="0" xfId="8" applyFont="1" applyFill="1" applyBorder="1" applyAlignment="1" applyProtection="1">
      <alignment horizontal="center" vertical="center"/>
    </xf>
    <xf numFmtId="10" fontId="43" fillId="0" borderId="0" xfId="3" applyNumberFormat="1" applyFont="1" applyFill="1" applyBorder="1" applyAlignment="1" applyProtection="1">
      <alignment horizontal="left" vertical="center" wrapText="1"/>
    </xf>
    <xf numFmtId="42" fontId="28" fillId="11" borderId="43" xfId="6" applyNumberFormat="1" applyFont="1" applyFill="1" applyBorder="1" applyAlignment="1" applyProtection="1">
      <alignment horizontal="center" vertical="center" wrapText="1"/>
    </xf>
    <xf numFmtId="42" fontId="28" fillId="11" borderId="44" xfId="6" applyNumberFormat="1" applyFont="1" applyFill="1" applyBorder="1" applyAlignment="1" applyProtection="1">
      <alignment horizontal="center" vertical="center" wrapText="1"/>
    </xf>
    <xf numFmtId="42" fontId="28" fillId="11" borderId="45" xfId="6" applyNumberFormat="1" applyFont="1" applyFill="1" applyBorder="1" applyAlignment="1" applyProtection="1">
      <alignment horizontal="center" vertical="center" wrapText="1"/>
    </xf>
    <xf numFmtId="42" fontId="28" fillId="11" borderId="48" xfId="6" applyNumberFormat="1" applyFont="1" applyFill="1" applyBorder="1" applyAlignment="1" applyProtection="1">
      <alignment horizontal="center" vertical="center" wrapText="1"/>
    </xf>
    <xf numFmtId="42" fontId="28" fillId="11" borderId="47" xfId="6" applyNumberFormat="1" applyFont="1" applyFill="1" applyBorder="1" applyAlignment="1" applyProtection="1">
      <alignment horizontal="center" vertical="center" wrapText="1"/>
    </xf>
    <xf numFmtId="42" fontId="28" fillId="11" borderId="49" xfId="6" applyNumberFormat="1" applyFont="1" applyFill="1" applyBorder="1" applyAlignment="1" applyProtection="1">
      <alignment horizontal="center" vertical="center" wrapText="1"/>
    </xf>
    <xf numFmtId="44" fontId="27" fillId="13" borderId="6" xfId="6" applyFont="1" applyFill="1" applyBorder="1" applyAlignment="1" applyProtection="1">
      <alignment horizontal="left"/>
    </xf>
    <xf numFmtId="44" fontId="28" fillId="0" borderId="6" xfId="6" applyFont="1" applyBorder="1" applyProtection="1"/>
    <xf numFmtId="42" fontId="32" fillId="2" borderId="56" xfId="6" applyNumberFormat="1" applyFont="1" applyFill="1" applyBorder="1" applyProtection="1"/>
    <xf numFmtId="42" fontId="32" fillId="2" borderId="0" xfId="6" applyNumberFormat="1" applyFont="1" applyFill="1" applyBorder="1" applyProtection="1"/>
    <xf numFmtId="0" fontId="30" fillId="7" borderId="6" xfId="0" applyFont="1" applyFill="1" applyBorder="1" applyAlignment="1" applyProtection="1">
      <alignment horizontal="left"/>
      <protection locked="0"/>
    </xf>
    <xf numFmtId="165" fontId="27" fillId="7" borderId="6" xfId="6" applyNumberFormat="1" applyFont="1" applyFill="1" applyBorder="1" applyAlignment="1" applyProtection="1">
      <alignment horizontal="right"/>
      <protection locked="0"/>
    </xf>
    <xf numFmtId="44" fontId="27" fillId="0" borderId="0" xfId="6" applyFont="1" applyBorder="1" applyAlignment="1" applyProtection="1">
      <alignment horizontal="right"/>
    </xf>
    <xf numFmtId="0" fontId="27" fillId="14" borderId="67" xfId="0" applyFont="1" applyFill="1" applyBorder="1" applyAlignment="1" applyProtection="1">
      <alignment horizontal="right"/>
      <protection hidden="1"/>
    </xf>
    <xf numFmtId="165" fontId="27" fillId="7" borderId="6" xfId="0" applyNumberFormat="1" applyFont="1" applyFill="1" applyBorder="1" applyAlignment="1" applyProtection="1">
      <alignment horizontal="right"/>
      <protection locked="0"/>
    </xf>
    <xf numFmtId="42" fontId="31" fillId="2" borderId="0" xfId="6" applyNumberFormat="1" applyFont="1" applyFill="1" applyBorder="1" applyAlignment="1" applyProtection="1">
      <alignment horizontal="right"/>
    </xf>
    <xf numFmtId="165" fontId="32" fillId="12" borderId="58" xfId="6" applyNumberFormat="1" applyFont="1" applyFill="1" applyBorder="1" applyProtection="1"/>
    <xf numFmtId="0" fontId="30" fillId="7" borderId="6" xfId="0" applyFont="1" applyFill="1" applyBorder="1" applyProtection="1">
      <protection locked="0"/>
    </xf>
    <xf numFmtId="0" fontId="27" fillId="7" borderId="6" xfId="0" applyFont="1" applyFill="1" applyBorder="1" applyProtection="1">
      <protection locked="0"/>
    </xf>
    <xf numFmtId="0" fontId="7" fillId="2" borderId="0" xfId="0" applyFont="1" applyFill="1"/>
    <xf numFmtId="0" fontId="15" fillId="0" borderId="0" xfId="0" applyFont="1"/>
    <xf numFmtId="0" fontId="7" fillId="2" borderId="0" xfId="0" applyFont="1" applyFill="1" applyAlignment="1">
      <alignment horizontal="left" vertical="center" wrapText="1"/>
    </xf>
    <xf numFmtId="0" fontId="0" fillId="2" borderId="0" xfId="0" applyFill="1" applyAlignment="1">
      <alignment vertical="center"/>
    </xf>
    <xf numFmtId="0" fontId="13" fillId="0" borderId="0" xfId="0" applyFont="1" applyAlignment="1">
      <alignment vertical="center"/>
    </xf>
    <xf numFmtId="0" fontId="0" fillId="0" borderId="0" xfId="0" applyAlignment="1">
      <alignment vertical="center"/>
    </xf>
    <xf numFmtId="0" fontId="23" fillId="3" borderId="0" xfId="0" applyFont="1" applyFill="1" applyAlignment="1">
      <alignment vertical="center"/>
    </xf>
    <xf numFmtId="0" fontId="9" fillId="3" borderId="0" xfId="0" applyFont="1" applyFill="1" applyAlignment="1">
      <alignment vertical="center"/>
    </xf>
    <xf numFmtId="0" fontId="10" fillId="2" borderId="0" xfId="0" applyFont="1" applyFill="1"/>
    <xf numFmtId="0" fontId="7" fillId="2" borderId="0" xfId="0" applyFont="1" applyFill="1" applyAlignment="1">
      <alignment horizontal="right" vertical="center" wrapText="1"/>
    </xf>
    <xf numFmtId="0" fontId="36" fillId="2" borderId="0" xfId="0" applyFont="1" applyFill="1" applyAlignment="1">
      <alignment horizontal="left" vertical="center" wrapText="1"/>
    </xf>
    <xf numFmtId="0" fontId="7" fillId="0" borderId="0" xfId="0" applyFont="1" applyAlignment="1">
      <alignment horizontal="righ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xf numFmtId="0" fontId="44" fillId="2" borderId="0" xfId="0" applyFont="1" applyFill="1"/>
    <xf numFmtId="0" fontId="44" fillId="2" borderId="0" xfId="0" applyFont="1" applyFill="1" applyAlignment="1">
      <alignment horizontal="left" vertical="center" wrapText="1"/>
    </xf>
    <xf numFmtId="0" fontId="44" fillId="2" borderId="0" xfId="0" applyFont="1" applyFill="1" applyAlignment="1">
      <alignment horizontal="left" vertical="center" wrapText="1" indent="2"/>
    </xf>
    <xf numFmtId="0" fontId="44" fillId="0" borderId="0" xfId="0" applyFont="1"/>
    <xf numFmtId="0" fontId="7" fillId="2" borderId="0" xfId="0" applyFont="1" applyFill="1" applyAlignment="1">
      <alignment horizontal="left" vertical="center" wrapText="1" indent="2"/>
    </xf>
    <xf numFmtId="0" fontId="13" fillId="0" borderId="0" xfId="0" applyFont="1" applyAlignment="1">
      <alignment horizontal="right" vertical="center"/>
    </xf>
    <xf numFmtId="0" fontId="23" fillId="10" borderId="0" xfId="0" applyFont="1" applyFill="1" applyAlignment="1">
      <alignment vertical="center"/>
    </xf>
    <xf numFmtId="0" fontId="3" fillId="10" borderId="0" xfId="0" applyFont="1" applyFill="1"/>
    <xf numFmtId="0" fontId="13" fillId="0" borderId="0" xfId="0" applyFont="1"/>
    <xf numFmtId="0" fontId="23" fillId="0" borderId="0" xfId="0" applyFont="1" applyAlignment="1">
      <alignment vertical="center"/>
    </xf>
    <xf numFmtId="0" fontId="3" fillId="0" borderId="0" xfId="0" applyFont="1"/>
    <xf numFmtId="0" fontId="11" fillId="5" borderId="3"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0" borderId="10" xfId="0" applyFont="1" applyBorder="1" applyAlignment="1">
      <alignment horizontal="center" vertical="center" wrapText="1"/>
    </xf>
    <xf numFmtId="165" fontId="12" fillId="8" borderId="6" xfId="0" applyNumberFormat="1" applyFont="1" applyFill="1" applyBorder="1" applyAlignment="1">
      <alignment horizontal="center" vertical="center" wrapText="1"/>
    </xf>
    <xf numFmtId="0" fontId="13" fillId="7" borderId="6" xfId="0" applyFont="1" applyFill="1" applyBorder="1" applyAlignment="1">
      <alignment horizontal="center" vertical="center" wrapText="1"/>
    </xf>
    <xf numFmtId="165" fontId="13" fillId="7" borderId="6" xfId="0" applyNumberFormat="1" applyFont="1" applyFill="1" applyBorder="1" applyAlignment="1">
      <alignment horizontal="center" vertical="center" wrapText="1"/>
    </xf>
    <xf numFmtId="165" fontId="13" fillId="0" borderId="6" xfId="0" applyNumberFormat="1" applyFont="1" applyBorder="1" applyAlignment="1">
      <alignment horizontal="center" vertical="center" wrapText="1"/>
    </xf>
    <xf numFmtId="165" fontId="13" fillId="0" borderId="10" xfId="0" applyNumberFormat="1" applyFont="1" applyBorder="1" applyAlignment="1">
      <alignment horizontal="center" vertical="center" wrapText="1"/>
    </xf>
    <xf numFmtId="0" fontId="12" fillId="8" borderId="6" xfId="0" applyFont="1" applyFill="1" applyBorder="1" applyAlignment="1">
      <alignment horizontal="center" vertical="center" wrapText="1"/>
    </xf>
    <xf numFmtId="165" fontId="12" fillId="0" borderId="10" xfId="0" applyNumberFormat="1" applyFont="1" applyBorder="1" applyAlignment="1">
      <alignment horizontal="center" vertical="center" wrapText="1"/>
    </xf>
    <xf numFmtId="0" fontId="11" fillId="9" borderId="6" xfId="0" applyFont="1" applyFill="1" applyBorder="1" applyAlignment="1">
      <alignment horizontal="center" vertical="center"/>
    </xf>
    <xf numFmtId="165" fontId="11" fillId="0" borderId="10" xfId="0" applyNumberFormat="1" applyFont="1" applyBorder="1" applyAlignment="1">
      <alignment horizontal="center" vertical="center"/>
    </xf>
    <xf numFmtId="0" fontId="14" fillId="0" borderId="0" xfId="0" applyFont="1" applyAlignment="1">
      <alignment horizontal="left" vertical="center" indent="2"/>
    </xf>
    <xf numFmtId="0" fontId="11" fillId="0" borderId="0" xfId="0" applyFont="1" applyAlignment="1">
      <alignment horizontal="left"/>
    </xf>
    <xf numFmtId="0" fontId="11" fillId="0" borderId="0" xfId="0" applyFont="1" applyAlignment="1">
      <alignment horizontal="center" vertical="center"/>
    </xf>
    <xf numFmtId="165" fontId="11" fillId="0" borderId="0" xfId="0" applyNumberFormat="1" applyFont="1" applyAlignment="1">
      <alignment horizontal="center" vertical="center"/>
    </xf>
    <xf numFmtId="0" fontId="4" fillId="8" borderId="7" xfId="0" applyFont="1" applyFill="1" applyBorder="1" applyAlignment="1">
      <alignment vertical="center"/>
    </xf>
    <xf numFmtId="0" fontId="0" fillId="8" borderId="8" xfId="0" applyFill="1" applyBorder="1"/>
    <xf numFmtId="0" fontId="0" fillId="8" borderId="9" xfId="0" applyFill="1" applyBorder="1"/>
    <xf numFmtId="0" fontId="4" fillId="8" borderId="8" xfId="0" applyFont="1" applyFill="1" applyBorder="1" applyAlignment="1">
      <alignment horizontal="center" vertical="center"/>
    </xf>
    <xf numFmtId="0" fontId="4" fillId="8" borderId="7" xfId="0" applyFont="1" applyFill="1" applyBorder="1" applyAlignment="1">
      <alignment horizontal="center" vertical="center"/>
    </xf>
    <xf numFmtId="0" fontId="4" fillId="8" borderId="7" xfId="0" applyFont="1" applyFill="1" applyBorder="1" applyAlignment="1">
      <alignment horizontal="center" vertical="center" wrapText="1"/>
    </xf>
    <xf numFmtId="0" fontId="4" fillId="8" borderId="6" xfId="0" applyFont="1" applyFill="1" applyBorder="1" applyAlignment="1">
      <alignment horizontal="center" vertical="center" wrapText="1"/>
    </xf>
    <xf numFmtId="4" fontId="0" fillId="7" borderId="6" xfId="0" applyNumberFormat="1" applyFill="1" applyBorder="1" applyAlignment="1">
      <alignment horizontal="center" vertical="center" wrapText="1"/>
    </xf>
    <xf numFmtId="165" fontId="0" fillId="7" borderId="6" xfId="0" applyNumberFormat="1" applyFill="1" applyBorder="1" applyAlignment="1">
      <alignment horizontal="center" vertical="center" wrapText="1"/>
    </xf>
    <xf numFmtId="165" fontId="0" fillId="0" borderId="6" xfId="0" applyNumberFormat="1" applyBorder="1" applyAlignment="1">
      <alignment horizontal="center" vertical="center" wrapText="1"/>
    </xf>
    <xf numFmtId="165" fontId="25" fillId="0" borderId="6" xfId="0" applyNumberFormat="1" applyFont="1" applyBorder="1" applyAlignment="1">
      <alignment horizontal="center" vertical="center" wrapText="1"/>
    </xf>
    <xf numFmtId="4" fontId="4" fillId="0" borderId="6" xfId="0" applyNumberFormat="1" applyFont="1" applyBorder="1" applyAlignment="1">
      <alignment horizontal="center" vertical="center" wrapText="1"/>
    </xf>
    <xf numFmtId="165" fontId="4" fillId="8" borderId="6" xfId="0" applyNumberFormat="1" applyFont="1" applyFill="1" applyBorder="1" applyAlignment="1">
      <alignment horizontal="center" vertical="center" wrapText="1"/>
    </xf>
    <xf numFmtId="165" fontId="4" fillId="0" borderId="6" xfId="0" applyNumberFormat="1" applyFont="1" applyBorder="1" applyAlignment="1">
      <alignment horizontal="center" vertical="center" wrapText="1"/>
    </xf>
    <xf numFmtId="165" fontId="37" fillId="0" borderId="6" xfId="0" applyNumberFormat="1" applyFont="1" applyBorder="1" applyAlignment="1">
      <alignment horizontal="center" vertical="center" wrapText="1"/>
    </xf>
    <xf numFmtId="4" fontId="4" fillId="8" borderId="6" xfId="0" applyNumberFormat="1" applyFont="1" applyFill="1" applyBorder="1" applyAlignment="1">
      <alignment horizontal="center" vertical="center"/>
    </xf>
    <xf numFmtId="165" fontId="4" fillId="8" borderId="6" xfId="0" applyNumberFormat="1" applyFont="1" applyFill="1" applyBorder="1" applyAlignment="1">
      <alignment horizontal="center" vertical="center"/>
    </xf>
    <xf numFmtId="0" fontId="4" fillId="0" borderId="0" xfId="0" applyFont="1" applyAlignment="1">
      <alignment horizontal="left"/>
    </xf>
    <xf numFmtId="0" fontId="4" fillId="0" borderId="0" xfId="0" applyFont="1" applyAlignment="1">
      <alignment horizontal="left" vertical="center" wrapText="1"/>
    </xf>
    <xf numFmtId="0" fontId="4" fillId="0" borderId="0" xfId="0" applyFont="1" applyAlignment="1">
      <alignment vertical="center" wrapText="1"/>
    </xf>
    <xf numFmtId="0" fontId="4" fillId="8" borderId="9" xfId="0" applyFont="1" applyFill="1" applyBorder="1" applyAlignment="1">
      <alignment vertical="center"/>
    </xf>
    <xf numFmtId="0" fontId="4" fillId="0" borderId="0" xfId="0" applyFont="1" applyAlignment="1">
      <alignment horizontal="left" vertical="center"/>
    </xf>
    <xf numFmtId="165" fontId="0" fillId="0" borderId="0" xfId="0" applyNumberFormat="1" applyAlignment="1">
      <alignment horizontal="center" vertical="center" wrapText="1"/>
    </xf>
    <xf numFmtId="0" fontId="24" fillId="0" borderId="0" xfId="0" applyFont="1" applyAlignment="1">
      <alignment vertical="center"/>
    </xf>
    <xf numFmtId="0" fontId="4" fillId="8" borderId="1" xfId="0" applyFont="1" applyFill="1" applyBorder="1" applyAlignment="1">
      <alignment vertical="center"/>
    </xf>
    <xf numFmtId="0" fontId="4" fillId="8" borderId="2" xfId="0" applyFont="1" applyFill="1" applyBorder="1" applyAlignment="1">
      <alignment vertical="center"/>
    </xf>
    <xf numFmtId="0" fontId="4" fillId="8" borderId="1" xfId="0" applyFont="1" applyFill="1" applyBorder="1" applyAlignment="1">
      <alignment horizontal="center" vertical="center" wrapText="1"/>
    </xf>
    <xf numFmtId="0" fontId="4" fillId="8" borderId="19" xfId="0" applyFont="1" applyFill="1" applyBorder="1" applyAlignment="1">
      <alignment horizontal="center" vertical="center" wrapText="1"/>
    </xf>
    <xf numFmtId="0" fontId="24" fillId="0" borderId="0" xfId="0" applyFont="1" applyAlignment="1">
      <alignment vertical="center" wrapText="1"/>
    </xf>
    <xf numFmtId="0" fontId="26" fillId="0" borderId="0" xfId="0" applyFont="1" applyAlignment="1">
      <alignment horizontal="right" vertical="center"/>
    </xf>
    <xf numFmtId="0" fontId="24" fillId="0" borderId="0" xfId="0" applyFont="1" applyAlignment="1">
      <alignment horizontal="right" vertical="center"/>
    </xf>
    <xf numFmtId="167" fontId="26" fillId="0" borderId="0" xfId="8" applyNumberFormat="1" applyFont="1" applyFill="1" applyBorder="1" applyAlignment="1" applyProtection="1">
      <alignment horizontal="center" vertical="center"/>
    </xf>
    <xf numFmtId="0" fontId="17" fillId="0" borderId="0" xfId="0" applyFont="1" applyAlignment="1">
      <alignment horizontal="left" vertical="center" wrapText="1"/>
    </xf>
    <xf numFmtId="0" fontId="4" fillId="4" borderId="7" xfId="0" applyFont="1" applyFill="1" applyBorder="1" applyAlignment="1">
      <alignment vertical="center"/>
    </xf>
    <xf numFmtId="0" fontId="4" fillId="4" borderId="8" xfId="0" applyFont="1" applyFill="1" applyBorder="1" applyAlignment="1">
      <alignment vertical="center"/>
    </xf>
    <xf numFmtId="0" fontId="4" fillId="4" borderId="7" xfId="0" applyFont="1" applyFill="1" applyBorder="1" applyAlignment="1">
      <alignment horizontal="center" vertical="center" wrapText="1"/>
    </xf>
    <xf numFmtId="0" fontId="4" fillId="4" borderId="6" xfId="0" applyFont="1" applyFill="1" applyBorder="1" applyAlignment="1">
      <alignment horizontal="center" vertical="center" wrapText="1"/>
    </xf>
    <xf numFmtId="165" fontId="0" fillId="0" borderId="6" xfId="2" applyNumberFormat="1" applyFont="1" applyBorder="1" applyAlignment="1">
      <alignment horizontal="center" vertical="center" wrapText="1"/>
    </xf>
    <xf numFmtId="0" fontId="4" fillId="4" borderId="0" xfId="0" applyFont="1" applyFill="1" applyAlignment="1">
      <alignment horizontal="left"/>
    </xf>
    <xf numFmtId="165" fontId="4" fillId="4" borderId="0" xfId="0" applyNumberFormat="1" applyFont="1" applyFill="1" applyAlignment="1">
      <alignment horizontal="center" vertical="center"/>
    </xf>
    <xf numFmtId="0" fontId="16" fillId="2" borderId="0" xfId="0" applyFont="1" applyFill="1" applyAlignment="1">
      <alignment vertical="center"/>
    </xf>
    <xf numFmtId="0" fontId="19" fillId="0" borderId="2" xfId="0" applyFont="1" applyBorder="1"/>
    <xf numFmtId="0" fontId="3" fillId="10" borderId="0" xfId="0" applyFont="1" applyFill="1" applyAlignment="1">
      <alignment vertical="center"/>
    </xf>
    <xf numFmtId="0" fontId="25" fillId="7" borderId="1" xfId="0" applyFont="1" applyFill="1" applyBorder="1"/>
    <xf numFmtId="2" fontId="0" fillId="7" borderId="39" xfId="0" applyNumberFormat="1" applyFill="1" applyBorder="1" applyAlignment="1">
      <alignment horizontal="center" vertical="center" wrapText="1"/>
    </xf>
    <xf numFmtId="165" fontId="0" fillId="7" borderId="39" xfId="0" applyNumberFormat="1" applyFill="1" applyBorder="1" applyAlignment="1">
      <alignment horizontal="center" vertical="center" wrapText="1"/>
    </xf>
    <xf numFmtId="166" fontId="13" fillId="0" borderId="59" xfId="0" applyNumberFormat="1" applyFont="1" applyBorder="1" applyAlignment="1">
      <alignment horizontal="center" vertical="center" wrapText="1"/>
    </xf>
    <xf numFmtId="165" fontId="25" fillId="0" borderId="22" xfId="0" applyNumberFormat="1" applyFont="1" applyBorder="1" applyAlignment="1">
      <alignment horizontal="center" vertical="center" wrapText="1"/>
    </xf>
    <xf numFmtId="165" fontId="13" fillId="0" borderId="59" xfId="0" applyNumberFormat="1" applyFont="1" applyBorder="1" applyAlignment="1">
      <alignment horizontal="center" vertical="center" wrapText="1"/>
    </xf>
    <xf numFmtId="165" fontId="25" fillId="0" borderId="27" xfId="0" applyNumberFormat="1" applyFont="1" applyBorder="1" applyAlignment="1">
      <alignment horizontal="center" vertical="center" wrapText="1"/>
    </xf>
    <xf numFmtId="166" fontId="12" fillId="0" borderId="15" xfId="0" applyNumberFormat="1" applyFont="1" applyBorder="1" applyAlignment="1">
      <alignment horizontal="center" vertical="center" wrapText="1"/>
    </xf>
    <xf numFmtId="165" fontId="25" fillId="0" borderId="13" xfId="0" applyNumberFormat="1" applyFont="1" applyBorder="1" applyAlignment="1">
      <alignment horizontal="center" vertical="center" wrapText="1"/>
    </xf>
    <xf numFmtId="0" fontId="25" fillId="7" borderId="18" xfId="0" applyFont="1" applyFill="1" applyBorder="1"/>
    <xf numFmtId="2" fontId="0" fillId="7" borderId="28" xfId="0" applyNumberFormat="1" applyFill="1" applyBorder="1" applyAlignment="1">
      <alignment horizontal="center" vertical="center" wrapText="1"/>
    </xf>
    <xf numFmtId="165" fontId="0" fillId="7" borderId="28" xfId="0" applyNumberFormat="1" applyFill="1" applyBorder="1" applyAlignment="1">
      <alignment horizontal="center" vertical="center" wrapText="1"/>
    </xf>
    <xf numFmtId="166" fontId="13" fillId="0" borderId="60" xfId="0" applyNumberFormat="1" applyFont="1" applyBorder="1" applyAlignment="1">
      <alignment horizontal="center" vertical="center" wrapText="1"/>
    </xf>
    <xf numFmtId="165" fontId="25" fillId="0" borderId="29" xfId="0" applyNumberFormat="1" applyFont="1" applyBorder="1" applyAlignment="1">
      <alignment horizontal="center" vertical="center" wrapText="1"/>
    </xf>
    <xf numFmtId="165" fontId="13" fillId="0" borderId="60" xfId="0" applyNumberFormat="1" applyFont="1" applyBorder="1" applyAlignment="1">
      <alignment horizontal="center" vertical="center" wrapText="1"/>
    </xf>
    <xf numFmtId="166" fontId="12" fillId="0" borderId="18" xfId="0" applyNumberFormat="1" applyFont="1" applyBorder="1" applyAlignment="1">
      <alignment horizontal="center" vertical="center" wrapText="1"/>
    </xf>
    <xf numFmtId="165" fontId="25" fillId="0" borderId="17" xfId="0" applyNumberFormat="1" applyFont="1" applyBorder="1" applyAlignment="1">
      <alignment horizontal="center" vertical="center" wrapText="1"/>
    </xf>
    <xf numFmtId="0" fontId="25" fillId="7" borderId="10" xfId="0" applyFont="1" applyFill="1" applyBorder="1"/>
    <xf numFmtId="166" fontId="13" fillId="0" borderId="61" xfId="0" applyNumberFormat="1" applyFont="1" applyBorder="1" applyAlignment="1">
      <alignment horizontal="center" vertical="center" wrapText="1"/>
    </xf>
    <xf numFmtId="165" fontId="25" fillId="0" borderId="62" xfId="0" applyNumberFormat="1" applyFont="1" applyBorder="1" applyAlignment="1">
      <alignment horizontal="center" vertical="center" wrapText="1"/>
    </xf>
    <xf numFmtId="165" fontId="13" fillId="0" borderId="61" xfId="0" applyNumberFormat="1" applyFont="1" applyBorder="1" applyAlignment="1">
      <alignment horizontal="center" vertical="center" wrapText="1"/>
    </xf>
    <xf numFmtId="166" fontId="12" fillId="0" borderId="63" xfId="0" applyNumberFormat="1" applyFont="1" applyBorder="1" applyAlignment="1">
      <alignment horizontal="center" vertical="center" wrapText="1"/>
    </xf>
    <xf numFmtId="165" fontId="25" fillId="0" borderId="11" xfId="0" applyNumberFormat="1" applyFont="1" applyBorder="1" applyAlignment="1">
      <alignment horizontal="center" vertical="center" wrapText="1"/>
    </xf>
    <xf numFmtId="166" fontId="4" fillId="0" borderId="33" xfId="0" applyNumberFormat="1" applyFont="1" applyBorder="1" applyAlignment="1">
      <alignment horizontal="center" vertical="center" wrapText="1"/>
    </xf>
    <xf numFmtId="166" fontId="12" fillId="0" borderId="42" xfId="0" applyNumberFormat="1" applyFont="1" applyBorder="1" applyAlignment="1">
      <alignment horizontal="center" vertical="center" wrapText="1"/>
    </xf>
    <xf numFmtId="165" fontId="37" fillId="0" borderId="34" xfId="0" applyNumberFormat="1" applyFont="1" applyBorder="1" applyAlignment="1">
      <alignment horizontal="center" vertical="center" wrapText="1"/>
    </xf>
    <xf numFmtId="2" fontId="12" fillId="0" borderId="33" xfId="0" applyNumberFormat="1" applyFont="1" applyBorder="1" applyAlignment="1">
      <alignment horizontal="center" vertical="center" wrapText="1"/>
    </xf>
    <xf numFmtId="166" fontId="12" fillId="0" borderId="33" xfId="0" applyNumberFormat="1" applyFont="1" applyBorder="1" applyAlignment="1">
      <alignment horizontal="center" vertical="center" wrapText="1"/>
    </xf>
    <xf numFmtId="165" fontId="37" fillId="0" borderId="9" xfId="0" applyNumberFormat="1" applyFont="1" applyBorder="1" applyAlignment="1">
      <alignment horizontal="center" vertical="center" wrapText="1"/>
    </xf>
    <xf numFmtId="166" fontId="13" fillId="0" borderId="64" xfId="0" applyNumberFormat="1" applyFont="1" applyBorder="1" applyAlignment="1">
      <alignment horizontal="center" vertical="center" wrapText="1"/>
    </xf>
    <xf numFmtId="166" fontId="13" fillId="0" borderId="40" xfId="0" applyNumberFormat="1" applyFont="1" applyBorder="1" applyAlignment="1">
      <alignment horizontal="center" vertical="center" wrapText="1"/>
    </xf>
    <xf numFmtId="165" fontId="13" fillId="0" borderId="64" xfId="0" applyNumberFormat="1" applyFont="1" applyBorder="1" applyAlignment="1">
      <alignment horizontal="center" vertical="center" wrapText="1"/>
    </xf>
    <xf numFmtId="165" fontId="13" fillId="0" borderId="40" xfId="0" applyNumberFormat="1" applyFont="1" applyBorder="1" applyAlignment="1">
      <alignment horizontal="center" vertical="center" wrapText="1"/>
    </xf>
    <xf numFmtId="166" fontId="12" fillId="0" borderId="53" xfId="0" applyNumberFormat="1" applyFont="1" applyBorder="1" applyAlignment="1">
      <alignment horizontal="center" vertical="center" wrapText="1"/>
    </xf>
    <xf numFmtId="166" fontId="12" fillId="0" borderId="40" xfId="0" applyNumberFormat="1" applyFont="1" applyBorder="1" applyAlignment="1">
      <alignment horizontal="center" vertical="center" wrapText="1"/>
    </xf>
    <xf numFmtId="166" fontId="13" fillId="0" borderId="29" xfId="0" applyNumberFormat="1" applyFont="1" applyBorder="1" applyAlignment="1">
      <alignment horizontal="center" vertical="center" wrapText="1"/>
    </xf>
    <xf numFmtId="165" fontId="13" fillId="0" borderId="29" xfId="0" applyNumberFormat="1" applyFont="1" applyBorder="1" applyAlignment="1">
      <alignment horizontal="center" vertical="center" wrapText="1"/>
    </xf>
    <xf numFmtId="166" fontId="12" fillId="0" borderId="29" xfId="0" applyNumberFormat="1" applyFont="1" applyBorder="1" applyAlignment="1">
      <alignment horizontal="center" vertical="center" wrapText="1"/>
    </xf>
    <xf numFmtId="166" fontId="13" fillId="0" borderId="28" xfId="0" applyNumberFormat="1" applyFont="1" applyBorder="1" applyAlignment="1">
      <alignment horizontal="center" vertical="center" wrapText="1"/>
    </xf>
    <xf numFmtId="166" fontId="13" fillId="0" borderId="30" xfId="0" applyNumberFormat="1" applyFont="1" applyBorder="1" applyAlignment="1">
      <alignment horizontal="center" vertical="center" wrapText="1"/>
    </xf>
    <xf numFmtId="166" fontId="13" fillId="0" borderId="31" xfId="0" applyNumberFormat="1" applyFont="1" applyBorder="1" applyAlignment="1">
      <alignment horizontal="center" vertical="center" wrapText="1"/>
    </xf>
    <xf numFmtId="165" fontId="13" fillId="0" borderId="66" xfId="0" applyNumberFormat="1" applyFont="1" applyBorder="1" applyAlignment="1">
      <alignment horizontal="center" vertical="center" wrapText="1"/>
    </xf>
    <xf numFmtId="165" fontId="13" fillId="0" borderId="31" xfId="0" applyNumberFormat="1" applyFont="1" applyBorder="1" applyAlignment="1">
      <alignment horizontal="center" vertical="center" wrapText="1"/>
    </xf>
    <xf numFmtId="166" fontId="12" fillId="0" borderId="14" xfId="0" applyNumberFormat="1" applyFont="1" applyBorder="1" applyAlignment="1">
      <alignment horizontal="center" vertical="center" wrapText="1"/>
    </xf>
    <xf numFmtId="166" fontId="12" fillId="0" borderId="31" xfId="0" applyNumberFormat="1" applyFont="1" applyBorder="1" applyAlignment="1">
      <alignment horizontal="center" vertical="center" wrapText="1"/>
    </xf>
    <xf numFmtId="165" fontId="12" fillId="0" borderId="33" xfId="0" applyNumberFormat="1" applyFont="1" applyBorder="1" applyAlignment="1">
      <alignment horizontal="center" vertical="center" wrapText="1"/>
    </xf>
    <xf numFmtId="166" fontId="12" fillId="0" borderId="34" xfId="0" applyNumberFormat="1" applyFont="1" applyBorder="1" applyAlignment="1">
      <alignment horizontal="center" vertical="center" wrapText="1"/>
    </xf>
    <xf numFmtId="2" fontId="12" fillId="0" borderId="32" xfId="0" applyNumberFormat="1" applyFont="1" applyBorder="1" applyAlignment="1">
      <alignment horizontal="center" vertical="center" wrapText="1"/>
    </xf>
    <xf numFmtId="165" fontId="12" fillId="0" borderId="42" xfId="0" applyNumberFormat="1" applyFont="1" applyBorder="1" applyAlignment="1">
      <alignment horizontal="center" vertical="center" wrapText="1"/>
    </xf>
    <xf numFmtId="165" fontId="12" fillId="0" borderId="34" xfId="0" applyNumberFormat="1" applyFont="1" applyBorder="1" applyAlignment="1">
      <alignment horizontal="center" vertical="center" wrapText="1"/>
    </xf>
    <xf numFmtId="166" fontId="12" fillId="0" borderId="32" xfId="0" applyNumberFormat="1" applyFont="1" applyBorder="1" applyAlignment="1">
      <alignment horizontal="center" vertical="center" wrapText="1"/>
    </xf>
    <xf numFmtId="2" fontId="12" fillId="8" borderId="32" xfId="0" applyNumberFormat="1" applyFont="1" applyFill="1" applyBorder="1" applyAlignment="1">
      <alignment horizontal="center" vertical="center" wrapText="1"/>
    </xf>
    <xf numFmtId="0" fontId="16" fillId="2" borderId="0" xfId="2" applyFont="1" applyFill="1" applyAlignment="1">
      <alignment vertical="center"/>
    </xf>
    <xf numFmtId="166" fontId="12" fillId="0" borderId="27" xfId="0" applyNumberFormat="1" applyFont="1" applyBorder="1" applyAlignment="1">
      <alignment horizontal="center" vertical="center" wrapText="1"/>
    </xf>
    <xf numFmtId="165" fontId="12" fillId="8" borderId="32" xfId="0" applyNumberFormat="1" applyFont="1" applyFill="1" applyBorder="1" applyAlignment="1">
      <alignment horizontal="center" vertical="center" wrapText="1"/>
    </xf>
    <xf numFmtId="165" fontId="12" fillId="8" borderId="34" xfId="0" applyNumberFormat="1" applyFont="1" applyFill="1" applyBorder="1" applyAlignment="1">
      <alignment horizontal="center" vertical="center" wrapText="1"/>
    </xf>
    <xf numFmtId="0" fontId="13" fillId="2" borderId="2" xfId="0" applyFont="1" applyFill="1" applyBorder="1" applyAlignment="1">
      <alignment horizontal="left" vertical="center" wrapText="1"/>
    </xf>
    <xf numFmtId="0" fontId="13" fillId="2" borderId="0" xfId="0" applyFont="1" applyFill="1" applyAlignment="1">
      <alignment horizontal="left" vertical="center" wrapText="1"/>
    </xf>
    <xf numFmtId="0" fontId="13" fillId="0" borderId="0" xfId="0" applyFont="1" applyAlignment="1">
      <alignment horizontal="left" vertical="center" wrapText="1"/>
    </xf>
    <xf numFmtId="0" fontId="0" fillId="0" borderId="0" xfId="0" applyAlignment="1">
      <alignment vertical="center" wrapText="1"/>
    </xf>
    <xf numFmtId="0" fontId="12" fillId="0" borderId="0" xfId="0" applyFont="1"/>
    <xf numFmtId="0" fontId="0" fillId="0" borderId="0" xfId="0" applyAlignment="1">
      <alignment horizontal="right" vertical="center" wrapText="1"/>
    </xf>
    <xf numFmtId="10" fontId="4" fillId="0" borderId="5" xfId="0" applyNumberFormat="1" applyFont="1" applyBorder="1" applyAlignment="1">
      <alignment horizontal="left" vertical="center" wrapText="1"/>
    </xf>
    <xf numFmtId="165" fontId="0" fillId="0" borderId="32" xfId="2" applyNumberFormat="1" applyFont="1" applyBorder="1" applyAlignment="1">
      <alignment horizontal="center" vertical="center" wrapText="1"/>
    </xf>
    <xf numFmtId="0" fontId="4" fillId="0" borderId="2" xfId="0" applyFont="1" applyBorder="1" applyAlignment="1">
      <alignment horizontal="left"/>
    </xf>
    <xf numFmtId="165" fontId="4" fillId="0" borderId="2" xfId="0" applyNumberFormat="1" applyFont="1" applyBorder="1" applyAlignment="1">
      <alignment horizontal="center" vertical="center"/>
    </xf>
    <xf numFmtId="165" fontId="12" fillId="0" borderId="0" xfId="0" applyNumberFormat="1" applyFont="1" applyAlignment="1">
      <alignment horizontal="center" vertical="center" wrapText="1"/>
    </xf>
    <xf numFmtId="0" fontId="16" fillId="2" borderId="0" xfId="0" applyFont="1" applyFill="1" applyAlignment="1">
      <alignment vertical="top"/>
    </xf>
    <xf numFmtId="0" fontId="16" fillId="0" borderId="0" xfId="0" applyFont="1" applyAlignment="1">
      <alignment vertical="center" wrapText="1"/>
    </xf>
    <xf numFmtId="0" fontId="4" fillId="8" borderId="6" xfId="0" applyFont="1" applyFill="1" applyBorder="1" applyAlignment="1">
      <alignment vertical="center"/>
    </xf>
    <xf numFmtId="0" fontId="3" fillId="0" borderId="10" xfId="0" applyFont="1" applyBorder="1" applyAlignment="1">
      <alignment horizontal="center" vertical="center" wrapText="1"/>
    </xf>
    <xf numFmtId="166" fontId="13" fillId="0" borderId="6" xfId="0" applyNumberFormat="1" applyFont="1" applyBorder="1" applyAlignment="1">
      <alignment horizontal="center" vertical="center"/>
    </xf>
    <xf numFmtId="169" fontId="0" fillId="0" borderId="6" xfId="0" applyNumberFormat="1" applyBorder="1" applyAlignment="1">
      <alignment horizontal="center" vertical="center"/>
    </xf>
    <xf numFmtId="169" fontId="38" fillId="0" borderId="10" xfId="0" applyNumberFormat="1" applyFont="1" applyBorder="1" applyAlignment="1">
      <alignment horizontal="center" vertical="center"/>
    </xf>
    <xf numFmtId="0" fontId="12" fillId="8" borderId="6" xfId="0" applyFont="1" applyFill="1" applyBorder="1" applyAlignment="1">
      <alignment vertical="center"/>
    </xf>
    <xf numFmtId="166" fontId="12" fillId="8" borderId="6" xfId="0" applyNumberFormat="1" applyFont="1" applyFill="1" applyBorder="1" applyAlignment="1">
      <alignment horizontal="center" vertical="center" wrapText="1"/>
    </xf>
    <xf numFmtId="166" fontId="3" fillId="8" borderId="6" xfId="0" applyNumberFormat="1" applyFont="1" applyFill="1" applyBorder="1" applyAlignment="1">
      <alignment horizontal="center" vertical="center" wrapText="1"/>
    </xf>
    <xf numFmtId="166" fontId="12" fillId="8" borderId="6" xfId="0" applyNumberFormat="1" applyFont="1" applyFill="1" applyBorder="1" applyAlignment="1">
      <alignment horizontal="center" vertical="center"/>
    </xf>
    <xf numFmtId="0" fontId="13" fillId="0" borderId="0" xfId="0" applyFont="1" applyAlignment="1">
      <alignment vertical="center" wrapText="1"/>
    </xf>
    <xf numFmtId="0" fontId="38" fillId="0" borderId="0" xfId="0" applyFont="1" applyAlignment="1">
      <alignment vertical="center" wrapText="1"/>
    </xf>
    <xf numFmtId="0" fontId="21" fillId="0" borderId="0" xfId="0" applyFont="1"/>
    <xf numFmtId="0" fontId="19" fillId="2" borderId="0" xfId="2" applyFont="1" applyFill="1" applyAlignment="1">
      <alignment vertical="center"/>
    </xf>
    <xf numFmtId="4" fontId="12" fillId="0" borderId="0" xfId="0" applyNumberFormat="1" applyFont="1" applyAlignment="1">
      <alignment vertical="center" wrapText="1"/>
    </xf>
    <xf numFmtId="0" fontId="12" fillId="0" borderId="0" xfId="0" applyFont="1" applyAlignment="1">
      <alignment vertical="center" wrapText="1"/>
    </xf>
    <xf numFmtId="0" fontId="40" fillId="0" borderId="0" xfId="0" applyFont="1" applyAlignment="1">
      <alignment horizontal="center" vertical="center" wrapText="1"/>
    </xf>
    <xf numFmtId="166" fontId="12" fillId="0" borderId="0" xfId="0" applyNumberFormat="1" applyFont="1" applyAlignment="1">
      <alignment horizontal="center" vertical="center" wrapText="1"/>
    </xf>
    <xf numFmtId="4" fontId="13" fillId="0" borderId="0" xfId="0" applyNumberFormat="1" applyFont="1" applyAlignment="1">
      <alignment horizontal="center" vertical="center" wrapText="1"/>
    </xf>
    <xf numFmtId="166" fontId="13" fillId="0" borderId="6" xfId="0" applyNumberFormat="1" applyFont="1" applyBorder="1" applyAlignment="1">
      <alignment horizontal="center" vertical="center" wrapText="1"/>
    </xf>
    <xf numFmtId="165" fontId="13" fillId="0" borderId="0" xfId="0" applyNumberFormat="1" applyFont="1" applyAlignment="1">
      <alignment horizontal="center" vertical="center" wrapText="1"/>
    </xf>
    <xf numFmtId="165" fontId="12" fillId="0" borderId="0" xfId="0" applyNumberFormat="1" applyFont="1" applyAlignment="1">
      <alignment horizontal="right" vertical="center" wrapText="1"/>
    </xf>
    <xf numFmtId="0" fontId="13" fillId="0" borderId="0" xfId="0" applyFont="1" applyAlignment="1">
      <alignment horizontal="left" vertical="center" wrapText="1" indent="1"/>
    </xf>
    <xf numFmtId="4" fontId="13" fillId="0" borderId="0" xfId="0" applyNumberFormat="1" applyFont="1" applyAlignment="1">
      <alignment horizontal="left" vertical="center" wrapText="1" indent="1"/>
    </xf>
    <xf numFmtId="10" fontId="13" fillId="0" borderId="0" xfId="0" applyNumberFormat="1" applyFont="1" applyAlignment="1">
      <alignment horizontal="center" vertical="center" wrapText="1"/>
    </xf>
    <xf numFmtId="0" fontId="12" fillId="0" borderId="0" xfId="0" applyFont="1" applyAlignment="1">
      <alignment horizontal="left" vertical="center"/>
    </xf>
    <xf numFmtId="0" fontId="13" fillId="2" borderId="0" xfId="0" applyFont="1" applyFill="1" applyAlignment="1">
      <alignment vertical="center" wrapText="1"/>
    </xf>
    <xf numFmtId="0" fontId="16" fillId="2" borderId="0" xfId="0" applyFont="1" applyFill="1" applyAlignment="1">
      <alignment vertical="center" wrapText="1"/>
    </xf>
    <xf numFmtId="0" fontId="27" fillId="2" borderId="2" xfId="0" applyFont="1" applyFill="1" applyBorder="1"/>
    <xf numFmtId="0" fontId="27" fillId="2" borderId="0" xfId="0" applyFont="1" applyFill="1" applyAlignment="1">
      <alignment horizontal="left" vertical="center"/>
    </xf>
    <xf numFmtId="0" fontId="27" fillId="2" borderId="0" xfId="0" applyFont="1" applyFill="1" applyAlignment="1">
      <alignment horizontal="left" vertical="center" wrapText="1"/>
    </xf>
    <xf numFmtId="0" fontId="27" fillId="2" borderId="0" xfId="0" applyFont="1" applyFill="1"/>
    <xf numFmtId="0" fontId="28" fillId="11" borderId="46" xfId="0" applyFont="1" applyFill="1" applyBorder="1" applyAlignment="1">
      <alignment horizontal="center" vertical="center" wrapText="1"/>
    </xf>
    <xf numFmtId="0" fontId="28" fillId="11" borderId="47" xfId="0" applyFont="1" applyFill="1" applyBorder="1" applyAlignment="1">
      <alignment horizontal="center" vertical="center" wrapText="1"/>
    </xf>
    <xf numFmtId="0" fontId="29" fillId="12" borderId="50" xfId="0" applyFont="1" applyFill="1" applyBorder="1"/>
    <xf numFmtId="0" fontId="27" fillId="0" borderId="6" xfId="0" applyFont="1" applyBorder="1"/>
    <xf numFmtId="0" fontId="27" fillId="2" borderId="51" xfId="0" applyFont="1" applyFill="1" applyBorder="1"/>
    <xf numFmtId="0" fontId="27" fillId="0" borderId="0" xfId="0" applyFont="1"/>
    <xf numFmtId="0" fontId="29" fillId="12" borderId="54" xfId="0" applyFont="1" applyFill="1" applyBorder="1"/>
    <xf numFmtId="0" fontId="43" fillId="0" borderId="0" xfId="0" applyFont="1"/>
    <xf numFmtId="0" fontId="31" fillId="2" borderId="51" xfId="0" applyFont="1" applyFill="1" applyBorder="1"/>
    <xf numFmtId="0" fontId="31" fillId="2" borderId="0" xfId="0" applyFont="1" applyFill="1"/>
    <xf numFmtId="4" fontId="27" fillId="13" borderId="6" xfId="0" applyNumberFormat="1" applyFont="1" applyFill="1" applyBorder="1" applyAlignment="1">
      <alignment horizontal="right"/>
    </xf>
    <xf numFmtId="0" fontId="29" fillId="2" borderId="55" xfId="0" applyFont="1" applyFill="1" applyBorder="1"/>
    <xf numFmtId="0" fontId="32" fillId="2" borderId="56" xfId="0" applyFont="1" applyFill="1" applyBorder="1"/>
    <xf numFmtId="0" fontId="28" fillId="15" borderId="57" xfId="0" applyFont="1" applyFill="1" applyBorder="1" applyAlignment="1">
      <alignment horizontal="right"/>
    </xf>
    <xf numFmtId="165" fontId="42" fillId="0" borderId="0" xfId="0" applyNumberFormat="1" applyFont="1" applyAlignment="1">
      <alignment horizontal="left"/>
    </xf>
    <xf numFmtId="0" fontId="29" fillId="2" borderId="0" xfId="0" applyFont="1" applyFill="1"/>
    <xf numFmtId="0" fontId="32" fillId="2" borderId="0" xfId="0" applyFont="1" applyFill="1"/>
    <xf numFmtId="0" fontId="33" fillId="16" borderId="0" xfId="0" applyFont="1" applyFill="1" applyAlignment="1">
      <alignment horizontal="right"/>
    </xf>
    <xf numFmtId="166" fontId="13" fillId="0" borderId="28" xfId="0" applyNumberFormat="1" applyFont="1" applyBorder="1" applyAlignment="1">
      <alignment horizontal="center" vertical="center" wrapText="1"/>
    </xf>
    <xf numFmtId="166" fontId="13" fillId="0" borderId="29" xfId="0" applyNumberFormat="1" applyFont="1" applyBorder="1" applyAlignment="1">
      <alignment horizontal="center" vertical="center" wrapText="1"/>
    </xf>
    <xf numFmtId="165" fontId="13" fillId="7" borderId="18" xfId="0" applyNumberFormat="1" applyFont="1" applyFill="1" applyBorder="1" applyAlignment="1">
      <alignment horizontal="center" vertical="center" wrapText="1"/>
    </xf>
    <xf numFmtId="165" fontId="13" fillId="7" borderId="28" xfId="0" applyNumberFormat="1" applyFont="1" applyFill="1" applyBorder="1" applyAlignment="1">
      <alignment horizontal="center" vertical="center" wrapText="1"/>
    </xf>
    <xf numFmtId="167" fontId="16" fillId="7" borderId="16" xfId="0" applyNumberFormat="1" applyFont="1" applyFill="1" applyBorder="1" applyAlignment="1">
      <alignment horizontal="left" vertical="center" wrapText="1" indent="1"/>
    </xf>
    <xf numFmtId="167" fontId="16" fillId="7" borderId="17" xfId="0" applyNumberFormat="1" applyFont="1" applyFill="1" applyBorder="1" applyAlignment="1">
      <alignment horizontal="left" vertical="center" wrapText="1" indent="1"/>
    </xf>
    <xf numFmtId="167" fontId="13" fillId="0" borderId="16" xfId="0" applyNumberFormat="1" applyFont="1" applyBorder="1" applyAlignment="1">
      <alignment horizontal="left" vertical="center" wrapText="1" indent="1"/>
    </xf>
    <xf numFmtId="167" fontId="13" fillId="0" borderId="17" xfId="0" applyNumberFormat="1" applyFont="1" applyBorder="1" applyAlignment="1">
      <alignment horizontal="left" vertical="center" wrapText="1" indent="1"/>
    </xf>
    <xf numFmtId="0" fontId="24" fillId="0" borderId="0" xfId="0" applyFont="1" applyAlignment="1">
      <alignment horizontal="left" vertical="center" wrapText="1"/>
    </xf>
    <xf numFmtId="0" fontId="16" fillId="2" borderId="0" xfId="2" applyFont="1" applyFill="1" applyAlignment="1">
      <alignment horizontal="left" vertical="top" wrapText="1"/>
    </xf>
    <xf numFmtId="0" fontId="4" fillId="8" borderId="7" xfId="0" applyFont="1" applyFill="1" applyBorder="1" applyAlignment="1">
      <alignment horizontal="left" vertical="center" wrapText="1"/>
    </xf>
    <xf numFmtId="0" fontId="4" fillId="8" borderId="9" xfId="0" applyFont="1" applyFill="1" applyBorder="1" applyAlignment="1">
      <alignment horizontal="left" vertical="center" wrapText="1"/>
    </xf>
    <xf numFmtId="0" fontId="13" fillId="0" borderId="6" xfId="0" applyFont="1" applyBorder="1" applyAlignment="1">
      <alignment horizontal="left" vertical="center" wrapText="1"/>
    </xf>
    <xf numFmtId="0" fontId="13" fillId="7" borderId="6" xfId="0" applyFont="1" applyFill="1" applyBorder="1" applyAlignment="1" applyProtection="1">
      <alignment horizontal="left" vertical="center" wrapText="1"/>
      <protection locked="0"/>
    </xf>
    <xf numFmtId="0" fontId="12" fillId="8" borderId="6" xfId="0" applyFont="1" applyFill="1" applyBorder="1" applyAlignment="1">
      <alignment horizontal="left" vertical="center"/>
    </xf>
    <xf numFmtId="0" fontId="16" fillId="7" borderId="6" xfId="0" applyFont="1" applyFill="1" applyBorder="1" applyAlignment="1">
      <alignment horizontal="left" vertical="center"/>
    </xf>
    <xf numFmtId="10" fontId="0" fillId="7" borderId="0" xfId="3" applyNumberFormat="1" applyFont="1" applyFill="1" applyBorder="1" applyAlignment="1" applyProtection="1">
      <alignment horizontal="left" vertical="center" wrapText="1"/>
    </xf>
    <xf numFmtId="10" fontId="21" fillId="7" borderId="0" xfId="3" applyNumberFormat="1" applyFont="1" applyFill="1" applyBorder="1" applyAlignment="1" applyProtection="1">
      <alignment horizontal="left" vertical="center" wrapText="1"/>
    </xf>
    <xf numFmtId="0" fontId="24" fillId="0" borderId="0" xfId="0" applyFont="1" applyAlignment="1">
      <alignment horizontal="right" vertical="center"/>
    </xf>
    <xf numFmtId="10" fontId="43" fillId="0" borderId="0" xfId="3" applyNumberFormat="1" applyFont="1" applyFill="1" applyBorder="1" applyAlignment="1" applyProtection="1">
      <alignment horizontal="left" vertical="center" wrapText="1"/>
    </xf>
    <xf numFmtId="0" fontId="43" fillId="0" borderId="51" xfId="0" applyFont="1" applyBorder="1" applyAlignment="1">
      <alignment horizontal="right"/>
    </xf>
    <xf numFmtId="0" fontId="43" fillId="0" borderId="0" xfId="0" applyFont="1" applyAlignment="1">
      <alignment horizontal="right"/>
    </xf>
    <xf numFmtId="0" fontId="16" fillId="2" borderId="0" xfId="0" applyFont="1" applyFill="1" applyAlignment="1">
      <alignment horizontal="justify" vertical="center" wrapText="1"/>
    </xf>
    <xf numFmtId="0" fontId="23" fillId="10" borderId="0" xfId="0" applyFont="1" applyFill="1" applyAlignment="1">
      <alignment horizontal="center" vertical="center"/>
    </xf>
    <xf numFmtId="0" fontId="27" fillId="2" borderId="0" xfId="0" applyFont="1" applyFill="1" applyAlignment="1">
      <alignment horizontal="left" vertical="top" wrapText="1"/>
    </xf>
    <xf numFmtId="0" fontId="34" fillId="4" borderId="7" xfId="0" applyFont="1" applyFill="1" applyBorder="1" applyAlignment="1">
      <alignment horizontal="left" vertical="center" wrapText="1"/>
    </xf>
    <xf numFmtId="0" fontId="34" fillId="4" borderId="8" xfId="0" applyFont="1" applyFill="1" applyBorder="1" applyAlignment="1">
      <alignment horizontal="left" vertical="center" wrapText="1"/>
    </xf>
    <xf numFmtId="0" fontId="34" fillId="4" borderId="9" xfId="0" applyFont="1" applyFill="1" applyBorder="1" applyAlignment="1">
      <alignment horizontal="left" vertical="center" wrapText="1"/>
    </xf>
    <xf numFmtId="0" fontId="20" fillId="2" borderId="0" xfId="0" applyFont="1" applyFill="1" applyAlignment="1">
      <alignment horizontal="center" vertical="center" wrapText="1"/>
    </xf>
    <xf numFmtId="0" fontId="7" fillId="2" borderId="0" xfId="0" applyFont="1" applyFill="1" applyAlignment="1">
      <alignment horizontal="left" vertical="center" wrapText="1"/>
    </xf>
    <xf numFmtId="0" fontId="16" fillId="2" borderId="0" xfId="0" applyFont="1" applyFill="1" applyAlignment="1">
      <alignment horizontal="left" vertical="center" wrapText="1"/>
    </xf>
    <xf numFmtId="0" fontId="12" fillId="8" borderId="7" xfId="0" applyFont="1" applyFill="1" applyBorder="1" applyAlignment="1">
      <alignment horizontal="left" vertical="center" indent="1"/>
    </xf>
    <xf numFmtId="0" fontId="12" fillId="8" borderId="9" xfId="0" applyFont="1" applyFill="1" applyBorder="1" applyAlignment="1">
      <alignment horizontal="left" vertical="center" indent="1"/>
    </xf>
    <xf numFmtId="165" fontId="12" fillId="8" borderId="7" xfId="0" applyNumberFormat="1" applyFont="1" applyFill="1" applyBorder="1" applyAlignment="1">
      <alignment horizontal="center" vertical="center" wrapText="1"/>
    </xf>
    <xf numFmtId="165" fontId="12" fillId="8" borderId="41" xfId="0" applyNumberFormat="1" applyFont="1" applyFill="1" applyBorder="1" applyAlignment="1">
      <alignment horizontal="center" vertical="center" wrapText="1"/>
    </xf>
    <xf numFmtId="165" fontId="12" fillId="8" borderId="42" xfId="0" applyNumberFormat="1" applyFont="1" applyFill="1" applyBorder="1" applyAlignment="1">
      <alignment horizontal="center" vertical="center" wrapText="1"/>
    </xf>
    <xf numFmtId="165" fontId="12" fillId="8" borderId="9" xfId="0" applyNumberFormat="1" applyFont="1" applyFill="1" applyBorder="1" applyAlignment="1">
      <alignment horizontal="center" vertical="center" wrapText="1"/>
    </xf>
    <xf numFmtId="0" fontId="24" fillId="8" borderId="6" xfId="0" applyFont="1" applyFill="1" applyBorder="1" applyAlignment="1">
      <alignment horizontal="center" vertical="center"/>
    </xf>
    <xf numFmtId="0" fontId="24" fillId="8" borderId="6" xfId="0" applyFont="1" applyFill="1" applyBorder="1" applyAlignment="1">
      <alignment horizontal="center" vertical="center" wrapText="1"/>
    </xf>
    <xf numFmtId="0" fontId="26" fillId="8" borderId="1" xfId="0" applyFont="1" applyFill="1" applyBorder="1" applyAlignment="1">
      <alignment horizontal="center"/>
    </xf>
    <xf numFmtId="0" fontId="26" fillId="8" borderId="3" xfId="0" applyFont="1" applyFill="1" applyBorder="1" applyAlignment="1">
      <alignment horizontal="center"/>
    </xf>
    <xf numFmtId="0" fontId="0" fillId="8" borderId="1" xfId="0" applyFill="1" applyBorder="1" applyAlignment="1">
      <alignment horizontal="center" vertical="center" wrapText="1"/>
    </xf>
    <xf numFmtId="0" fontId="0" fillId="8" borderId="35" xfId="0" applyFill="1" applyBorder="1" applyAlignment="1">
      <alignment horizontal="center" vertical="center" wrapText="1"/>
    </xf>
    <xf numFmtId="0" fontId="0" fillId="8" borderId="4" xfId="0" applyFill="1" applyBorder="1" applyAlignment="1">
      <alignment horizontal="center" vertical="center" wrapText="1"/>
    </xf>
    <xf numFmtId="0" fontId="0" fillId="8" borderId="37" xfId="0" applyFill="1" applyBorder="1" applyAlignment="1">
      <alignment horizontal="center" vertical="center" wrapText="1"/>
    </xf>
    <xf numFmtId="0" fontId="0" fillId="8" borderId="36" xfId="0" applyFill="1" applyBorder="1" applyAlignment="1">
      <alignment horizontal="center" vertical="center" wrapText="1"/>
    </xf>
    <xf numFmtId="0" fontId="0" fillId="8" borderId="3" xfId="0" applyFill="1" applyBorder="1" applyAlignment="1">
      <alignment horizontal="center" vertical="center" wrapText="1"/>
    </xf>
    <xf numFmtId="0" fontId="0" fillId="8" borderId="38" xfId="0" applyFill="1" applyBorder="1" applyAlignment="1">
      <alignment horizontal="center" vertical="center" wrapText="1"/>
    </xf>
    <xf numFmtId="0" fontId="0" fillId="8" borderId="5" xfId="0" applyFill="1" applyBorder="1" applyAlignment="1">
      <alignment horizontal="center" vertical="center" wrapText="1"/>
    </xf>
    <xf numFmtId="0" fontId="0" fillId="8" borderId="20" xfId="0" applyFill="1" applyBorder="1" applyAlignment="1">
      <alignment horizontal="center" vertical="center" wrapText="1"/>
    </xf>
    <xf numFmtId="0" fontId="0" fillId="8" borderId="23" xfId="0" applyFill="1" applyBorder="1" applyAlignment="1">
      <alignment horizontal="center" vertical="center" wrapText="1"/>
    </xf>
    <xf numFmtId="0" fontId="0" fillId="8" borderId="22" xfId="0" applyFill="1" applyBorder="1" applyAlignment="1">
      <alignment horizontal="center" vertical="center" wrapText="1"/>
    </xf>
    <xf numFmtId="0" fontId="0" fillId="8" borderId="25" xfId="0" applyFill="1" applyBorder="1" applyAlignment="1">
      <alignment horizontal="center" vertical="center" wrapText="1"/>
    </xf>
    <xf numFmtId="0" fontId="24" fillId="8" borderId="4" xfId="0" applyFont="1" applyFill="1" applyBorder="1" applyAlignment="1">
      <alignment horizontal="center" vertical="top"/>
    </xf>
    <xf numFmtId="0" fontId="24" fillId="8" borderId="5" xfId="0" applyFont="1" applyFill="1" applyBorder="1" applyAlignment="1">
      <alignment horizontal="center" vertical="top"/>
    </xf>
    <xf numFmtId="0" fontId="13" fillId="0" borderId="7" xfId="0" applyFont="1" applyBorder="1" applyAlignment="1">
      <alignment horizontal="left" vertical="center" wrapText="1"/>
    </xf>
    <xf numFmtId="0" fontId="13" fillId="0" borderId="9" xfId="0" applyFont="1" applyBorder="1" applyAlignment="1">
      <alignment horizontal="left" vertical="center" wrapText="1"/>
    </xf>
    <xf numFmtId="165" fontId="0" fillId="0" borderId="32" xfId="2" applyNumberFormat="1" applyFont="1" applyBorder="1" applyAlignment="1">
      <alignment horizontal="center" vertical="center" wrapText="1"/>
    </xf>
    <xf numFmtId="165" fontId="0" fillId="0" borderId="33" xfId="2" applyNumberFormat="1" applyFont="1" applyBorder="1" applyAlignment="1">
      <alignment horizontal="center" vertical="center" wrapText="1"/>
    </xf>
    <xf numFmtId="165" fontId="13" fillId="0" borderId="33" xfId="0" applyNumberFormat="1" applyFont="1" applyBorder="1" applyAlignment="1">
      <alignment horizontal="center" vertical="center" wrapText="1"/>
    </xf>
    <xf numFmtId="165" fontId="13" fillId="0" borderId="34" xfId="0" applyNumberFormat="1" applyFont="1" applyBorder="1" applyAlignment="1">
      <alignment horizontal="center" vertical="center" wrapText="1"/>
    </xf>
    <xf numFmtId="167" fontId="13" fillId="0" borderId="12" xfId="0" applyNumberFormat="1" applyFont="1" applyBorder="1" applyAlignment="1">
      <alignment horizontal="left" vertical="center" wrapText="1" indent="1"/>
    </xf>
    <xf numFmtId="167" fontId="13" fillId="0" borderId="13" xfId="0" applyNumberFormat="1" applyFont="1" applyBorder="1" applyAlignment="1">
      <alignment horizontal="left" vertical="center" wrapText="1" indent="1"/>
    </xf>
    <xf numFmtId="166" fontId="13" fillId="0" borderId="39" xfId="0" applyNumberFormat="1" applyFont="1" applyBorder="1" applyAlignment="1">
      <alignment horizontal="center" vertical="center" wrapText="1"/>
    </xf>
    <xf numFmtId="166" fontId="13" fillId="0" borderId="40" xfId="0" applyNumberFormat="1" applyFont="1" applyBorder="1" applyAlignment="1">
      <alignment horizontal="center" vertical="center" wrapText="1"/>
    </xf>
    <xf numFmtId="166" fontId="13" fillId="0" borderId="21" xfId="0" applyNumberFormat="1" applyFont="1" applyBorder="1" applyAlignment="1">
      <alignment horizontal="center" vertical="center" wrapText="1"/>
    </xf>
    <xf numFmtId="166" fontId="13" fillId="0" borderId="22" xfId="0" applyNumberFormat="1" applyFont="1" applyBorder="1" applyAlignment="1">
      <alignment horizontal="center" vertical="center" wrapText="1"/>
    </xf>
    <xf numFmtId="0" fontId="13" fillId="0" borderId="6" xfId="0" applyFont="1" applyBorder="1" applyAlignment="1">
      <alignment horizontal="left" vertical="center"/>
    </xf>
    <xf numFmtId="0" fontId="0" fillId="8" borderId="21" xfId="0" applyFill="1" applyBorder="1" applyAlignment="1">
      <alignment horizontal="center" vertical="center"/>
    </xf>
    <xf numFmtId="0" fontId="0" fillId="8" borderId="24" xfId="0" applyFill="1" applyBorder="1" applyAlignment="1">
      <alignment horizontal="center" vertical="center"/>
    </xf>
    <xf numFmtId="0" fontId="0" fillId="8" borderId="21" xfId="0" applyFill="1" applyBorder="1" applyAlignment="1">
      <alignment horizontal="center" vertical="center" wrapText="1"/>
    </xf>
    <xf numFmtId="0" fontId="0" fillId="8" borderId="24" xfId="0" applyFill="1" applyBorder="1" applyAlignment="1">
      <alignment horizontal="center" vertical="center" wrapText="1"/>
    </xf>
    <xf numFmtId="0" fontId="16" fillId="6" borderId="0" xfId="0" applyFont="1" applyFill="1" applyAlignment="1">
      <alignment horizontal="left" vertical="center" wrapText="1" indent="2"/>
    </xf>
    <xf numFmtId="0" fontId="11" fillId="9" borderId="6" xfId="0" applyFont="1" applyFill="1" applyBorder="1" applyAlignment="1">
      <alignment horizontal="center" vertical="center"/>
    </xf>
    <xf numFmtId="165" fontId="12" fillId="8" borderId="6" xfId="0" applyNumberFormat="1" applyFont="1" applyFill="1" applyBorder="1" applyAlignment="1">
      <alignment horizontal="left" vertical="center" wrapText="1" indent="1"/>
    </xf>
    <xf numFmtId="0" fontId="25" fillId="7" borderId="7" xfId="0" applyFont="1" applyFill="1" applyBorder="1" applyAlignment="1">
      <alignment horizontal="left"/>
    </xf>
    <xf numFmtId="0" fontId="25" fillId="7" borderId="9" xfId="0" applyFont="1" applyFill="1" applyBorder="1" applyAlignment="1">
      <alignment horizontal="left"/>
    </xf>
    <xf numFmtId="0" fontId="25" fillId="7" borderId="6" xfId="0" applyFont="1" applyFill="1" applyBorder="1" applyAlignment="1">
      <alignment horizontal="left"/>
    </xf>
    <xf numFmtId="0" fontId="26" fillId="0" borderId="0" xfId="0" applyFont="1" applyAlignment="1">
      <alignment horizontal="right"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6" xfId="0" applyFont="1" applyBorder="1" applyAlignment="1">
      <alignment horizontal="right" vertical="center"/>
    </xf>
    <xf numFmtId="0" fontId="11" fillId="5" borderId="7"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9" xfId="0" applyFont="1" applyFill="1" applyBorder="1" applyAlignment="1">
      <alignment horizontal="center" vertical="center"/>
    </xf>
    <xf numFmtId="165" fontId="12" fillId="8" borderId="6" xfId="0" applyNumberFormat="1" applyFont="1" applyFill="1" applyBorder="1" applyAlignment="1">
      <alignment horizontal="center" vertical="center" wrapText="1"/>
    </xf>
    <xf numFmtId="165" fontId="13" fillId="0" borderId="6" xfId="0" applyNumberFormat="1" applyFont="1" applyBorder="1" applyAlignment="1">
      <alignment horizontal="left" vertical="center" wrapText="1"/>
    </xf>
    <xf numFmtId="0" fontId="7" fillId="7" borderId="0" xfId="0" applyFont="1" applyFill="1" applyAlignment="1" applyProtection="1">
      <alignment horizontal="left" vertical="center"/>
      <protection locked="0"/>
    </xf>
    <xf numFmtId="170" fontId="7" fillId="7" borderId="0" xfId="0" applyNumberFormat="1" applyFont="1" applyFill="1" applyAlignment="1" applyProtection="1">
      <alignment horizontal="left" vertical="center"/>
      <protection locked="0"/>
    </xf>
    <xf numFmtId="0" fontId="7" fillId="7" borderId="0" xfId="0" applyFont="1" applyFill="1" applyAlignment="1" applyProtection="1">
      <alignment horizontal="center" vertical="center"/>
      <protection locked="0"/>
    </xf>
    <xf numFmtId="0" fontId="7" fillId="2" borderId="0" xfId="0" quotePrefix="1" applyFont="1" applyFill="1" applyAlignment="1">
      <alignment horizontal="left" vertical="center" wrapText="1"/>
    </xf>
    <xf numFmtId="0" fontId="16" fillId="7" borderId="7" xfId="0" applyFont="1" applyFill="1" applyBorder="1" applyAlignment="1">
      <alignment horizontal="left" vertical="center"/>
    </xf>
    <xf numFmtId="0" fontId="16" fillId="7" borderId="8" xfId="0" applyFont="1" applyFill="1" applyBorder="1" applyAlignment="1">
      <alignment horizontal="left" vertical="center"/>
    </xf>
    <xf numFmtId="0" fontId="16" fillId="7" borderId="9" xfId="0" applyFont="1" applyFill="1" applyBorder="1" applyAlignment="1">
      <alignment horizontal="left" vertical="center"/>
    </xf>
    <xf numFmtId="0" fontId="4" fillId="8" borderId="8" xfId="0" applyFont="1" applyFill="1" applyBorder="1" applyAlignment="1">
      <alignment horizontal="left" vertical="center" wrapText="1"/>
    </xf>
    <xf numFmtId="10" fontId="4" fillId="0" borderId="0" xfId="3" applyNumberFormat="1" applyFont="1" applyFill="1" applyBorder="1" applyAlignment="1" applyProtection="1">
      <alignment horizontal="left" vertical="center" wrapText="1"/>
    </xf>
    <xf numFmtId="10" fontId="13" fillId="0" borderId="7" xfId="0" applyNumberFormat="1" applyFont="1" applyBorder="1" applyAlignment="1">
      <alignment horizontal="left" vertical="center" wrapText="1"/>
    </xf>
    <xf numFmtId="0" fontId="13" fillId="0" borderId="8" xfId="0" applyFont="1" applyBorder="1" applyAlignment="1">
      <alignment horizontal="left" vertical="center" wrapText="1"/>
    </xf>
    <xf numFmtId="0" fontId="4" fillId="8" borderId="6" xfId="0" applyFont="1" applyFill="1" applyBorder="1" applyAlignment="1">
      <alignment horizontal="left" vertical="center"/>
    </xf>
    <xf numFmtId="165" fontId="13" fillId="7" borderId="15" xfId="0" applyNumberFormat="1" applyFont="1" applyFill="1" applyBorder="1" applyAlignment="1">
      <alignment horizontal="center" vertical="center" wrapText="1"/>
    </xf>
    <xf numFmtId="165" fontId="13" fillId="7" borderId="26" xfId="0" applyNumberFormat="1"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27" fillId="0" borderId="6" xfId="0" applyFont="1" applyBorder="1" applyAlignment="1">
      <alignment wrapText="1"/>
    </xf>
  </cellXfs>
  <cellStyles count="9">
    <cellStyle name="Euro" xfId="1" xr:uid="{00000000-0005-0000-0000-000000000000}"/>
    <cellStyle name="Euro 2" xfId="4" xr:uid="{00000000-0005-0000-0000-000001000000}"/>
    <cellStyle name="Lien hypertexte" xfId="7" builtinId="8"/>
    <cellStyle name="Milliers 2" xfId="5" xr:uid="{00000000-0005-0000-0000-000003000000}"/>
    <cellStyle name="Monétaire" xfId="6" builtinId="4"/>
    <cellStyle name="Normal" xfId="0" builtinId="0"/>
    <cellStyle name="Normal 2" xfId="2" xr:uid="{00000000-0005-0000-0000-000006000000}"/>
    <cellStyle name="Pourcentage" xfId="8" builtinId="5"/>
    <cellStyle name="Pourcentage 2" xfId="3" xr:uid="{00000000-0005-0000-0000-000008000000}"/>
  </cellStyles>
  <dxfs count="75">
    <dxf>
      <font>
        <color theme="0"/>
      </font>
      <fill>
        <patternFill>
          <bgColor theme="0"/>
        </patternFill>
      </fill>
      <border>
        <left style="thin">
          <color auto="1"/>
        </left>
        <right style="thin">
          <color theme="0"/>
        </right>
        <top style="thin">
          <color theme="0"/>
        </top>
        <bottom style="thin">
          <color theme="0"/>
        </bottom>
        <vertical/>
        <horizontal/>
      </border>
    </dxf>
    <dxf>
      <fill>
        <patternFill>
          <bgColor theme="7" tint="0.79998168889431442"/>
        </patternFill>
      </fill>
    </dxf>
    <dxf>
      <fill>
        <patternFill>
          <bgColor rgb="FFFFF2CC"/>
        </patternFill>
      </fill>
    </dxf>
    <dxf>
      <font>
        <color theme="0"/>
      </font>
      <fill>
        <patternFill>
          <bgColor theme="0"/>
        </patternFill>
      </fill>
      <border>
        <left style="thin">
          <color auto="1"/>
        </left>
        <right style="thin">
          <color theme="0"/>
        </right>
        <top style="thin">
          <color theme="0"/>
        </top>
        <bottom style="thin">
          <color theme="0"/>
        </bottom>
        <vertical/>
        <horizontal/>
      </border>
    </dxf>
    <dxf>
      <font>
        <color auto="1"/>
      </font>
      <border>
        <left style="thin">
          <color auto="1"/>
        </left>
        <right style="thin">
          <color auto="1"/>
        </right>
        <top style="thin">
          <color auto="1"/>
        </top>
        <bottom style="thin">
          <color auto="1"/>
        </bottom>
        <vertical/>
        <horizontal/>
      </border>
    </dxf>
    <dxf>
      <font>
        <color auto="1"/>
      </font>
      <fill>
        <patternFill>
          <bgColor theme="0" tint="-4.9989318521683403E-2"/>
        </patternFill>
      </fill>
      <border>
        <left style="thin">
          <color auto="1"/>
        </left>
        <right style="thin">
          <color auto="1"/>
        </right>
        <top style="thin">
          <color auto="1"/>
        </top>
        <bottom style="thin">
          <color auto="1"/>
        </bottom>
        <vertical/>
        <horizontal/>
      </border>
    </dxf>
    <dxf>
      <fill>
        <patternFill>
          <bgColor rgb="FFFFF2CC"/>
        </patternFill>
      </fill>
    </dxf>
    <dxf>
      <fill>
        <patternFill>
          <bgColor rgb="FFFFF2CC"/>
        </patternFill>
      </fill>
    </dxf>
    <dxf>
      <fill>
        <patternFill>
          <bgColor rgb="FFFFF2CC"/>
        </patternFill>
      </fill>
    </dxf>
    <dxf>
      <fill>
        <patternFill>
          <bgColor theme="7" tint="0.79998168889431442"/>
        </patternFill>
      </fill>
    </dxf>
    <dxf>
      <fill>
        <patternFill>
          <bgColor rgb="FFF2F2F2"/>
        </patternFill>
      </fill>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hair">
          <color auto="1"/>
        </top>
        <bottom style="hair">
          <color auto="1"/>
        </bottom>
        <vertical/>
        <horizontal/>
      </border>
    </dxf>
    <dxf>
      <fill>
        <patternFill>
          <bgColor rgb="FFF2F2F2"/>
        </patternFill>
      </fill>
      <border>
        <left style="thin">
          <color auto="1"/>
        </left>
        <right style="thin">
          <color auto="1"/>
        </right>
        <top style="thin">
          <color auto="1"/>
        </top>
        <bottom style="thin">
          <color auto="1"/>
        </bottom>
      </border>
    </dxf>
    <dxf>
      <fill>
        <patternFill>
          <bgColor rgb="FFFFF2CC"/>
        </patternFill>
      </fill>
    </dxf>
    <dxf>
      <fill>
        <patternFill>
          <bgColor rgb="FFFFF2CC"/>
        </patternFill>
      </fill>
    </dxf>
    <dxf>
      <fill>
        <patternFill>
          <bgColor rgb="FFFFF2CC"/>
        </patternFill>
      </fill>
    </dxf>
    <dxf>
      <font>
        <color theme="0"/>
      </font>
      <fill>
        <patternFill>
          <bgColor theme="0"/>
        </patternFill>
      </fill>
      <border>
        <left style="thin">
          <color auto="1"/>
        </left>
        <right style="thin">
          <color theme="0"/>
        </right>
        <top style="thin">
          <color theme="0"/>
        </top>
        <bottom style="thin">
          <color theme="0"/>
        </bottom>
        <vertical/>
        <horizontal/>
      </border>
    </dxf>
    <dxf>
      <font>
        <color theme="0"/>
      </font>
      <fill>
        <patternFill>
          <bgColor theme="0"/>
        </patternFill>
      </fill>
      <border>
        <left style="thin">
          <color auto="1"/>
        </left>
        <right style="thin">
          <color theme="0"/>
        </right>
        <top style="thin">
          <color theme="0"/>
        </top>
        <bottom style="thin">
          <color theme="0"/>
        </bottom>
        <vertical/>
        <horizontal/>
      </border>
    </dxf>
    <dxf>
      <font>
        <color theme="0"/>
      </font>
      <fill>
        <patternFill>
          <bgColor theme="0"/>
        </patternFill>
      </fill>
      <border>
        <left style="thin">
          <color auto="1"/>
        </left>
        <right style="thin">
          <color theme="0"/>
        </right>
        <top style="thin">
          <color theme="0"/>
        </top>
        <bottom style="thin">
          <color theme="0"/>
        </bottom>
        <vertical/>
        <horizontal/>
      </border>
    </dxf>
    <dxf>
      <font>
        <color theme="0"/>
      </font>
      <fill>
        <patternFill>
          <bgColor theme="0"/>
        </patternFill>
      </fill>
      <border>
        <left style="thin">
          <color auto="1"/>
        </left>
        <right style="thin">
          <color theme="0"/>
        </right>
        <top style="thin">
          <color theme="0"/>
        </top>
        <bottom style="thin">
          <color theme="0"/>
        </bottom>
        <vertical/>
        <horizontal/>
      </border>
    </dxf>
    <dxf>
      <fill>
        <patternFill>
          <bgColor rgb="FFFFF2CC"/>
        </patternFill>
      </fill>
    </dxf>
    <dxf>
      <font>
        <color theme="0"/>
      </font>
      <fill>
        <patternFill>
          <bgColor theme="0"/>
        </patternFill>
      </fill>
      <border>
        <left style="thin">
          <color auto="1"/>
        </left>
        <right style="thin">
          <color theme="0"/>
        </right>
        <top style="thin">
          <color theme="0"/>
        </top>
        <bottom style="thin">
          <color theme="0"/>
        </bottom>
        <vertical/>
        <horizontal/>
      </border>
    </dxf>
    <dxf>
      <fill>
        <patternFill>
          <bgColor rgb="FFFFF2CC"/>
        </patternFill>
      </fill>
    </dxf>
    <dxf>
      <fill>
        <patternFill>
          <bgColor rgb="FFFFF2CC"/>
        </patternFill>
      </fill>
    </dxf>
    <dxf>
      <font>
        <color theme="0"/>
      </font>
      <fill>
        <patternFill>
          <bgColor theme="0"/>
        </patternFill>
      </fill>
      <border>
        <left style="thin">
          <color auto="1"/>
        </left>
        <right style="thin">
          <color theme="0"/>
        </right>
        <top style="thin">
          <color theme="0"/>
        </top>
        <bottom style="thin">
          <color theme="0"/>
        </bottom>
        <vertical/>
        <horizontal/>
      </border>
    </dxf>
    <dxf>
      <fill>
        <patternFill>
          <bgColor rgb="FFFFF2CC"/>
        </patternFill>
      </fill>
    </dxf>
    <dxf>
      <fill>
        <patternFill>
          <bgColor rgb="FFFFF2CC"/>
        </patternFill>
      </fill>
    </dxf>
    <dxf>
      <font>
        <color theme="0"/>
      </font>
      <fill>
        <patternFill>
          <bgColor theme="0"/>
        </patternFill>
      </fill>
      <border>
        <left style="thin">
          <color auto="1"/>
        </left>
        <right style="thin">
          <color theme="0"/>
        </right>
        <top style="thin">
          <color theme="0"/>
        </top>
        <bottom style="thin">
          <color theme="0"/>
        </bottom>
        <vertical/>
        <horizontal/>
      </border>
    </dxf>
    <dxf>
      <fill>
        <patternFill>
          <bgColor rgb="FFFFF2CC"/>
        </patternFill>
      </fill>
    </dxf>
    <dxf>
      <font>
        <color theme="0" tint="-4.9989318521683403E-2"/>
      </font>
      <fill>
        <patternFill>
          <bgColor theme="0" tint="-4.9989318521683403E-2"/>
        </patternFill>
      </fill>
    </dxf>
    <dxf>
      <fill>
        <patternFill>
          <bgColor rgb="FFFFF2CC"/>
        </patternFill>
      </fill>
    </dxf>
    <dxf>
      <fill>
        <patternFill>
          <bgColor rgb="FFFFF2CC"/>
        </patternFill>
      </fill>
    </dxf>
    <dxf>
      <fill>
        <patternFill>
          <bgColor rgb="FFFFF2CC"/>
        </patternFill>
      </fill>
    </dxf>
    <dxf>
      <font>
        <color theme="0" tint="-4.9989318521683403E-2"/>
      </font>
      <fill>
        <patternFill>
          <bgColor theme="0" tint="-4.9989318521683403E-2"/>
        </patternFill>
      </fill>
      <border>
        <vertical/>
        <horizontal/>
      </border>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theme="7" tint="0.79998168889431442"/>
        </patternFill>
      </fill>
    </dxf>
    <dxf>
      <fill>
        <patternFill>
          <bgColor rgb="FFFFF2CC"/>
        </patternFill>
      </fill>
    </dxf>
    <dxf>
      <fill>
        <patternFill>
          <bgColor rgb="FFFFF2CC"/>
        </patternFill>
      </fill>
    </dxf>
    <dxf>
      <fill>
        <patternFill>
          <bgColor rgb="FFFFFFCC"/>
        </patternFill>
      </fill>
    </dxf>
    <dxf>
      <fill>
        <patternFill>
          <bgColor rgb="FFFFFF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FCC"/>
        </patternFill>
      </fill>
    </dxf>
    <dxf>
      <font>
        <color auto="1"/>
      </font>
      <fill>
        <patternFill>
          <bgColor rgb="FFFFFF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theme="7" tint="0.79998168889431442"/>
        </patternFill>
      </fill>
    </dxf>
    <dxf>
      <font>
        <color theme="0"/>
      </font>
      <fill>
        <patternFill patternType="none">
          <bgColor auto="1"/>
        </patternFill>
      </fill>
    </dxf>
    <dxf>
      <fill>
        <patternFill>
          <bgColor theme="7" tint="0.79998168889431442"/>
        </patternFill>
      </fill>
    </dxf>
    <dxf>
      <fill>
        <patternFill>
          <bgColor theme="7" tint="0.79998168889431442"/>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s>
  <tableStyles count="0" defaultTableStyle="TableStyleMedium2" defaultPivotStyle="PivotStyleLight16"/>
  <colors>
    <mruColors>
      <color rgb="FFFFFFCC"/>
      <color rgb="FFFFFF99"/>
      <color rgb="FF000000"/>
      <color rgb="FFF1F5F9"/>
      <color rgb="FFE41D13"/>
      <color rgb="FFFBCBC9"/>
      <color rgb="FFFFFFFF"/>
      <color rgb="FFF697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1581149</xdr:colOff>
      <xdr:row>0</xdr:row>
      <xdr:rowOff>1323224</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81149" cy="1323224"/>
        </a:xfrm>
        <a:prstGeom prst="rect">
          <a:avLst/>
        </a:prstGeom>
      </xdr:spPr>
    </xdr:pic>
    <xdr:clientData/>
  </xdr:twoCellAnchor>
  <xdr:twoCellAnchor editAs="oneCell">
    <xdr:from>
      <xdr:col>10</xdr:col>
      <xdr:colOff>1120774</xdr:colOff>
      <xdr:row>0</xdr:row>
      <xdr:rowOff>38100</xdr:rowOff>
    </xdr:from>
    <xdr:to>
      <xdr:col>17</xdr:col>
      <xdr:colOff>34671</xdr:colOff>
      <xdr:row>0</xdr:row>
      <xdr:rowOff>1338073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122524" y="38100"/>
          <a:ext cx="1174496" cy="129997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pageSetUpPr fitToPage="1"/>
  </sheetPr>
  <dimension ref="A1:U285"/>
  <sheetViews>
    <sheetView showGridLines="0" tabSelected="1" zoomScale="80" zoomScaleNormal="80" workbookViewId="0">
      <selection activeCell="B253" sqref="B253"/>
    </sheetView>
  </sheetViews>
  <sheetFormatPr baseColWidth="10" defaultColWidth="11.42578125" defaultRowHeight="15" x14ac:dyDescent="0.25"/>
  <cols>
    <col min="1" max="1" width="33.28515625" customWidth="1"/>
    <col min="2" max="2" width="44" customWidth="1"/>
    <col min="3" max="3" width="16.85546875" customWidth="1"/>
    <col min="4" max="4" width="17.85546875" customWidth="1"/>
    <col min="5" max="5" width="18.140625" customWidth="1"/>
    <col min="6" max="6" width="16.85546875" customWidth="1"/>
    <col min="7" max="7" width="16.140625" customWidth="1"/>
    <col min="9" max="10" width="15" customWidth="1"/>
    <col min="11" max="12" width="16.140625" customWidth="1"/>
    <col min="13" max="15" width="11.42578125" hidden="1" customWidth="1"/>
    <col min="16" max="16" width="11.42578125" style="52" hidden="1" customWidth="1"/>
    <col min="17" max="17" width="11.42578125" hidden="1" customWidth="1"/>
  </cols>
  <sheetData>
    <row r="1" spans="1:21" s="29" customFormat="1" ht="114.75" customHeight="1" x14ac:dyDescent="0.2">
      <c r="A1" s="260" t="s">
        <v>132</v>
      </c>
      <c r="B1" s="260"/>
      <c r="C1" s="260"/>
      <c r="D1" s="260"/>
      <c r="E1" s="260"/>
      <c r="F1" s="260"/>
      <c r="G1" s="260"/>
      <c r="H1" s="260"/>
      <c r="I1" s="260"/>
      <c r="J1" s="260"/>
      <c r="K1" s="260"/>
      <c r="L1" s="260"/>
      <c r="P1" s="30"/>
    </row>
    <row r="2" spans="1:21" s="34" customFormat="1" ht="34.5" customHeight="1" x14ac:dyDescent="0.25">
      <c r="A2" s="261" t="s">
        <v>0</v>
      </c>
      <c r="B2" s="261"/>
      <c r="C2" s="261"/>
      <c r="D2" s="261"/>
      <c r="E2" s="261"/>
      <c r="F2" s="261"/>
      <c r="G2" s="261"/>
      <c r="H2" s="261"/>
      <c r="I2" s="261"/>
      <c r="J2" s="261"/>
      <c r="K2" s="261"/>
      <c r="L2" s="32"/>
      <c r="M2" s="32"/>
      <c r="N2" s="32"/>
      <c r="O2" s="32"/>
      <c r="P2" s="33"/>
      <c r="Q2" s="32"/>
      <c r="R2" s="32"/>
      <c r="S2" s="32"/>
      <c r="T2" s="32"/>
      <c r="U2" s="32"/>
    </row>
    <row r="3" spans="1:21" s="29" customFormat="1" ht="45.95" customHeight="1" x14ac:dyDescent="0.2">
      <c r="A3" s="261" t="s">
        <v>43</v>
      </c>
      <c r="B3" s="261"/>
      <c r="C3" s="261"/>
      <c r="D3" s="261"/>
      <c r="E3" s="261"/>
      <c r="F3" s="261"/>
      <c r="G3" s="261"/>
      <c r="P3" s="30"/>
    </row>
    <row r="4" spans="1:21" s="29" customFormat="1" ht="21" customHeight="1" x14ac:dyDescent="0.2">
      <c r="A4" s="31"/>
      <c r="B4" s="31"/>
      <c r="C4" s="31"/>
      <c r="D4" s="31"/>
      <c r="E4" s="31"/>
      <c r="F4" s="31"/>
      <c r="G4" s="31"/>
      <c r="P4" s="30"/>
    </row>
    <row r="5" spans="1:21" s="37" customFormat="1" ht="25.5" customHeight="1" x14ac:dyDescent="0.2">
      <c r="A5" s="35" t="s">
        <v>100</v>
      </c>
      <c r="B5" s="35"/>
      <c r="C5" s="36"/>
      <c r="D5" s="36"/>
      <c r="E5" s="36"/>
      <c r="F5" s="36"/>
      <c r="G5" s="36"/>
      <c r="H5" s="36"/>
      <c r="I5" s="36"/>
      <c r="J5" s="36"/>
      <c r="K5" s="36"/>
      <c r="L5" s="36"/>
      <c r="P5" s="30"/>
    </row>
    <row r="6" spans="1:21" s="29" customFormat="1" ht="21" customHeight="1" x14ac:dyDescent="0.2">
      <c r="A6" s="31"/>
      <c r="B6" s="31"/>
      <c r="C6" s="31"/>
      <c r="D6" s="31"/>
      <c r="E6" s="31"/>
      <c r="F6" s="31"/>
      <c r="G6" s="31"/>
      <c r="P6" s="30"/>
      <c r="Q6" s="6" t="s">
        <v>105</v>
      </c>
    </row>
    <row r="7" spans="1:21" s="29" customFormat="1" ht="16.5" customHeight="1" x14ac:dyDescent="0.2">
      <c r="A7" s="38" t="s">
        <v>101</v>
      </c>
      <c r="B7" s="323"/>
      <c r="C7" s="323"/>
      <c r="D7" s="323"/>
      <c r="E7" s="39" t="s">
        <v>108</v>
      </c>
      <c r="F7" s="31" t="s">
        <v>130</v>
      </c>
      <c r="G7" s="325"/>
      <c r="H7" s="325"/>
      <c r="P7" s="30"/>
      <c r="Q7" s="33" t="s">
        <v>106</v>
      </c>
    </row>
    <row r="8" spans="1:21" s="43" customFormat="1" ht="9.6" customHeight="1" x14ac:dyDescent="0.2">
      <c r="A8" s="40"/>
      <c r="B8" s="41"/>
      <c r="C8" s="42"/>
      <c r="D8" s="42"/>
      <c r="E8" s="42"/>
      <c r="F8" s="42"/>
      <c r="G8" s="42"/>
      <c r="P8" s="30"/>
      <c r="Q8" s="33" t="s">
        <v>106</v>
      </c>
    </row>
    <row r="9" spans="1:21" s="29" customFormat="1" ht="16.5" customHeight="1" x14ac:dyDescent="0.2">
      <c r="A9" s="38" t="s">
        <v>102</v>
      </c>
      <c r="B9" s="324"/>
      <c r="C9" s="324"/>
      <c r="D9" s="324"/>
      <c r="E9" s="39" t="s">
        <v>108</v>
      </c>
      <c r="F9" s="326" t="s">
        <v>136</v>
      </c>
      <c r="G9" s="326"/>
      <c r="H9" s="326"/>
      <c r="I9" s="326"/>
      <c r="J9" s="326"/>
      <c r="K9" s="326"/>
      <c r="L9" s="326"/>
      <c r="P9" s="30"/>
    </row>
    <row r="10" spans="1:21" s="43" customFormat="1" ht="9.6" customHeight="1" x14ac:dyDescent="0.2">
      <c r="A10" s="40"/>
      <c r="B10" s="41"/>
      <c r="C10" s="42"/>
      <c r="D10" s="42"/>
      <c r="E10" s="42"/>
      <c r="F10" s="326"/>
      <c r="G10" s="326"/>
      <c r="H10" s="326"/>
      <c r="I10" s="326"/>
      <c r="J10" s="326"/>
      <c r="K10" s="326"/>
      <c r="L10" s="326"/>
      <c r="P10" s="30"/>
    </row>
    <row r="11" spans="1:21" s="29" customFormat="1" ht="16.5" customHeight="1" x14ac:dyDescent="0.2">
      <c r="A11" s="38" t="s">
        <v>103</v>
      </c>
      <c r="B11" s="323"/>
      <c r="C11" s="323"/>
      <c r="D11" s="323"/>
      <c r="E11" s="39" t="s">
        <v>108</v>
      </c>
      <c r="F11" s="326"/>
      <c r="G11" s="326"/>
      <c r="H11" s="326"/>
      <c r="I11" s="326"/>
      <c r="J11" s="326"/>
      <c r="K11" s="326"/>
      <c r="L11" s="326"/>
      <c r="P11" s="30"/>
    </row>
    <row r="12" spans="1:21" s="43" customFormat="1" ht="9.6" customHeight="1" x14ac:dyDescent="0.2">
      <c r="A12" s="40"/>
      <c r="B12" s="41"/>
      <c r="C12" s="42"/>
      <c r="D12" s="42"/>
      <c r="E12" s="42"/>
      <c r="F12" s="326"/>
      <c r="G12" s="326"/>
      <c r="H12" s="326"/>
      <c r="I12" s="326"/>
      <c r="J12" s="326"/>
      <c r="K12" s="326"/>
      <c r="L12" s="326"/>
      <c r="P12" s="30"/>
    </row>
    <row r="13" spans="1:21" s="29" customFormat="1" ht="16.5" customHeight="1" x14ac:dyDescent="0.2">
      <c r="A13" s="38" t="s">
        <v>104</v>
      </c>
      <c r="B13" s="323"/>
      <c r="C13" s="323"/>
      <c r="D13" s="323"/>
      <c r="E13" s="39" t="s">
        <v>107</v>
      </c>
      <c r="F13" s="326"/>
      <c r="G13" s="326"/>
      <c r="H13" s="326"/>
      <c r="I13" s="326"/>
      <c r="J13" s="326"/>
      <c r="K13" s="326"/>
      <c r="L13" s="326"/>
      <c r="P13" s="30"/>
    </row>
    <row r="14" spans="1:21" s="29" customFormat="1" ht="21" customHeight="1" x14ac:dyDescent="0.2">
      <c r="A14" s="31"/>
      <c r="B14" s="31"/>
      <c r="C14" s="31"/>
      <c r="D14" s="31"/>
      <c r="E14" s="31"/>
      <c r="F14" s="326"/>
      <c r="G14" s="326"/>
      <c r="H14" s="326"/>
      <c r="I14" s="326"/>
      <c r="J14" s="326"/>
      <c r="K14" s="326"/>
      <c r="L14" s="326"/>
      <c r="P14" s="30"/>
    </row>
    <row r="15" spans="1:21" s="44" customFormat="1" ht="0.75" customHeight="1" x14ac:dyDescent="0.2">
      <c r="A15" s="44" t="s">
        <v>1</v>
      </c>
      <c r="B15" s="45"/>
      <c r="C15" s="46"/>
      <c r="D15" s="46"/>
      <c r="E15" s="46"/>
      <c r="P15" s="47"/>
    </row>
    <row r="16" spans="1:21" s="29" customFormat="1" ht="0.75" customHeight="1" x14ac:dyDescent="0.2">
      <c r="B16" s="31"/>
      <c r="C16" s="48"/>
      <c r="D16" s="48"/>
      <c r="E16" s="48"/>
      <c r="P16" s="30"/>
    </row>
    <row r="17" spans="1:16" s="34" customFormat="1" ht="0.75" customHeight="1" x14ac:dyDescent="0.25">
      <c r="P17" s="49" t="b">
        <v>0</v>
      </c>
    </row>
    <row r="18" spans="1:16" s="34" customFormat="1" ht="0.75" customHeight="1" x14ac:dyDescent="0.25">
      <c r="P18" s="49" t="b">
        <v>0</v>
      </c>
    </row>
    <row r="19" spans="1:16" s="34" customFormat="1" ht="0.75" customHeight="1" x14ac:dyDescent="0.25">
      <c r="P19" s="49" t="b">
        <v>0</v>
      </c>
    </row>
    <row r="20" spans="1:16" ht="0.75" customHeight="1" x14ac:dyDescent="0.25">
      <c r="P20" s="49" t="b">
        <v>1</v>
      </c>
    </row>
    <row r="21" spans="1:16" ht="26.25" hidden="1" customHeight="1" x14ac:dyDescent="0.25">
      <c r="A21" s="50" t="s">
        <v>109</v>
      </c>
      <c r="B21" s="51"/>
      <c r="C21" s="51"/>
      <c r="D21" s="51"/>
      <c r="E21" s="51"/>
      <c r="F21" s="51"/>
      <c r="G21" s="51"/>
      <c r="H21" s="51"/>
      <c r="I21" s="51"/>
      <c r="J21" s="51"/>
      <c r="K21" s="51"/>
      <c r="L21" s="51"/>
      <c r="O21" t="str">
        <f>IF($O$11=TRUE,1,"")</f>
        <v/>
      </c>
      <c r="P21" s="52" t="str">
        <f t="shared" ref="P21:P37" si="0">IF($P$17=TRUE,1,"")</f>
        <v/>
      </c>
    </row>
    <row r="22" spans="1:16" ht="26.25" hidden="1" customHeight="1" x14ac:dyDescent="0.25">
      <c r="A22" s="53"/>
      <c r="B22" s="54"/>
      <c r="C22" s="54"/>
      <c r="D22" s="54"/>
      <c r="E22" s="54"/>
      <c r="F22" s="54"/>
      <c r="G22" s="54"/>
      <c r="H22" s="54"/>
      <c r="I22" s="54"/>
      <c r="J22" s="54"/>
      <c r="K22" s="54"/>
      <c r="L22" s="54"/>
      <c r="P22" s="52" t="str">
        <f t="shared" si="0"/>
        <v/>
      </c>
    </row>
    <row r="23" spans="1:16" ht="60" hidden="1" x14ac:dyDescent="0.25">
      <c r="A23" s="318" t="s">
        <v>71</v>
      </c>
      <c r="B23" s="319"/>
      <c r="C23" s="319"/>
      <c r="D23" s="320"/>
      <c r="E23" s="55" t="s">
        <v>16</v>
      </c>
      <c r="F23" s="56" t="s">
        <v>4</v>
      </c>
      <c r="G23" s="56" t="s">
        <v>15</v>
      </c>
      <c r="H23" s="57" t="str">
        <f>IF(G23="Total des dépenses éligibles (HTR)","Total des dépenses éligibles plafonnées à justifier (HTR)","")</f>
        <v/>
      </c>
      <c r="P23" s="52" t="str">
        <f t="shared" si="0"/>
        <v/>
      </c>
    </row>
    <row r="24" spans="1:16" hidden="1" x14ac:dyDescent="0.25">
      <c r="A24" s="321" t="s">
        <v>2</v>
      </c>
      <c r="B24" s="322" t="s">
        <v>8</v>
      </c>
      <c r="C24" s="322"/>
      <c r="D24" s="322"/>
      <c r="E24" s="59">
        <v>0</v>
      </c>
      <c r="F24" s="60">
        <v>0</v>
      </c>
      <c r="G24" s="61">
        <f>F24</f>
        <v>0</v>
      </c>
      <c r="H24" s="62"/>
      <c r="P24" s="52" t="str">
        <f t="shared" si="0"/>
        <v/>
      </c>
    </row>
    <row r="25" spans="1:16" hidden="1" x14ac:dyDescent="0.25">
      <c r="A25" s="321"/>
      <c r="B25" s="322" t="s">
        <v>9</v>
      </c>
      <c r="C25" s="322"/>
      <c r="D25" s="322"/>
      <c r="E25" s="59">
        <v>0</v>
      </c>
      <c r="F25" s="60">
        <v>0</v>
      </c>
      <c r="G25" s="61">
        <f>F25</f>
        <v>0</v>
      </c>
      <c r="H25" s="62"/>
      <c r="P25" s="52" t="str">
        <f t="shared" si="0"/>
        <v/>
      </c>
    </row>
    <row r="26" spans="1:16" hidden="1" x14ac:dyDescent="0.25">
      <c r="A26" s="321"/>
      <c r="B26" s="306" t="str">
        <f>"Sous-total "&amp;A24</f>
        <v>Sous-total Diagnostics</v>
      </c>
      <c r="C26" s="306"/>
      <c r="D26" s="306"/>
      <c r="E26" s="63">
        <f>SUM(E24:E25)</f>
        <v>0</v>
      </c>
      <c r="F26" s="58">
        <f t="shared" ref="F26:G26" si="1">SUM(F24:F25)</f>
        <v>0</v>
      </c>
      <c r="G26" s="58">
        <f t="shared" si="1"/>
        <v>0</v>
      </c>
      <c r="H26" s="64"/>
      <c r="P26" s="52" t="str">
        <f t="shared" si="0"/>
        <v/>
      </c>
    </row>
    <row r="27" spans="1:16" hidden="1" x14ac:dyDescent="0.25">
      <c r="A27" s="321" t="s">
        <v>5</v>
      </c>
      <c r="B27" s="322" t="s">
        <v>10</v>
      </c>
      <c r="C27" s="322"/>
      <c r="D27" s="322"/>
      <c r="E27" s="59">
        <v>0</v>
      </c>
      <c r="F27" s="60">
        <v>0</v>
      </c>
      <c r="G27" s="61">
        <f>F27</f>
        <v>0</v>
      </c>
      <c r="H27" s="62"/>
      <c r="P27" s="52" t="str">
        <f t="shared" si="0"/>
        <v/>
      </c>
    </row>
    <row r="28" spans="1:16" hidden="1" x14ac:dyDescent="0.25">
      <c r="A28" s="321"/>
      <c r="B28" s="322" t="s">
        <v>11</v>
      </c>
      <c r="C28" s="322"/>
      <c r="D28" s="322"/>
      <c r="E28" s="59">
        <v>0</v>
      </c>
      <c r="F28" s="60">
        <v>0</v>
      </c>
      <c r="G28" s="61">
        <f t="shared" ref="G28:G31" si="2">F28</f>
        <v>0</v>
      </c>
      <c r="H28" s="62"/>
      <c r="P28" s="52" t="str">
        <f t="shared" si="0"/>
        <v/>
      </c>
    </row>
    <row r="29" spans="1:16" hidden="1" x14ac:dyDescent="0.25">
      <c r="A29" s="321"/>
      <c r="B29" s="322" t="s">
        <v>12</v>
      </c>
      <c r="C29" s="322"/>
      <c r="D29" s="322"/>
      <c r="E29" s="59">
        <v>0</v>
      </c>
      <c r="F29" s="60">
        <v>0</v>
      </c>
      <c r="G29" s="61">
        <f t="shared" si="2"/>
        <v>0</v>
      </c>
      <c r="H29" s="62"/>
      <c r="P29" s="52" t="str">
        <f t="shared" si="0"/>
        <v/>
      </c>
    </row>
    <row r="30" spans="1:16" ht="15" hidden="1" customHeight="1" x14ac:dyDescent="0.25">
      <c r="A30" s="321"/>
      <c r="B30" s="322" t="s">
        <v>13</v>
      </c>
      <c r="C30" s="322"/>
      <c r="D30" s="322"/>
      <c r="E30" s="59">
        <v>0</v>
      </c>
      <c r="F30" s="60">
        <v>0</v>
      </c>
      <c r="G30" s="61">
        <f t="shared" si="2"/>
        <v>0</v>
      </c>
      <c r="H30" s="62"/>
      <c r="P30" s="52" t="str">
        <f t="shared" si="0"/>
        <v/>
      </c>
    </row>
    <row r="31" spans="1:16" ht="15" hidden="1" customHeight="1" x14ac:dyDescent="0.25">
      <c r="A31" s="321"/>
      <c r="B31" s="322" t="s">
        <v>14</v>
      </c>
      <c r="C31" s="322"/>
      <c r="D31" s="322"/>
      <c r="E31" s="59">
        <v>0</v>
      </c>
      <c r="F31" s="60">
        <v>0</v>
      </c>
      <c r="G31" s="61">
        <f t="shared" si="2"/>
        <v>0</v>
      </c>
      <c r="H31" s="62"/>
      <c r="P31" s="52" t="str">
        <f t="shared" si="0"/>
        <v/>
      </c>
    </row>
    <row r="32" spans="1:16" hidden="1" x14ac:dyDescent="0.25">
      <c r="A32" s="321"/>
      <c r="B32" s="306" t="str">
        <f>"Sous-total "&amp;A27</f>
        <v>Sous-total Accompagnement de projet</v>
      </c>
      <c r="C32" s="306"/>
      <c r="D32" s="306"/>
      <c r="E32" s="63">
        <f>SUM(E27:E31)</f>
        <v>0</v>
      </c>
      <c r="F32" s="58">
        <f t="shared" ref="F32:G32" si="3">SUM(F27:F31)</f>
        <v>0</v>
      </c>
      <c r="G32" s="58">
        <f t="shared" si="3"/>
        <v>0</v>
      </c>
      <c r="H32" s="64"/>
      <c r="P32" s="52" t="str">
        <f t="shared" si="0"/>
        <v/>
      </c>
    </row>
    <row r="33" spans="1:16" hidden="1" x14ac:dyDescent="0.25">
      <c r="A33" s="305" t="s">
        <v>6</v>
      </c>
      <c r="B33" s="305"/>
      <c r="C33" s="305"/>
      <c r="D33" s="305"/>
      <c r="E33" s="65">
        <f>+E26+E32</f>
        <v>0</v>
      </c>
      <c r="F33" s="58">
        <f t="shared" ref="F33:G33" si="4">+F26+F32</f>
        <v>0</v>
      </c>
      <c r="G33" s="58">
        <f t="shared" si="4"/>
        <v>0</v>
      </c>
      <c r="H33" s="66"/>
      <c r="P33" s="52" t="str">
        <f t="shared" si="0"/>
        <v/>
      </c>
    </row>
    <row r="34" spans="1:16" hidden="1" x14ac:dyDescent="0.25">
      <c r="A34" s="67" t="s">
        <v>3</v>
      </c>
      <c r="B34" s="67"/>
      <c r="C34" s="68"/>
      <c r="D34" s="69"/>
      <c r="E34" s="70"/>
      <c r="F34" s="70"/>
      <c r="G34" s="30"/>
      <c r="H34" s="30"/>
      <c r="P34" s="52" t="str">
        <f t="shared" si="0"/>
        <v/>
      </c>
    </row>
    <row r="35" spans="1:16" hidden="1" x14ac:dyDescent="0.25">
      <c r="A35" s="304" t="s">
        <v>7</v>
      </c>
      <c r="B35" s="304"/>
      <c r="C35" s="304"/>
      <c r="D35" s="304"/>
      <c r="E35" s="304"/>
      <c r="F35" s="304"/>
      <c r="G35" s="304"/>
      <c r="H35" s="304"/>
      <c r="P35" s="52" t="str">
        <f t="shared" si="0"/>
        <v/>
      </c>
    </row>
    <row r="36" spans="1:16" hidden="1" x14ac:dyDescent="0.25">
      <c r="P36" s="52" t="str">
        <f t="shared" si="0"/>
        <v/>
      </c>
    </row>
    <row r="37" spans="1:16" hidden="1" x14ac:dyDescent="0.25">
      <c r="P37" s="52" t="str">
        <f t="shared" si="0"/>
        <v/>
      </c>
    </row>
    <row r="38" spans="1:16" ht="26.25" hidden="1" customHeight="1" x14ac:dyDescent="0.25">
      <c r="A38" s="50" t="s">
        <v>69</v>
      </c>
      <c r="B38" s="51"/>
      <c r="C38" s="51"/>
      <c r="D38" s="51"/>
      <c r="E38" s="51"/>
      <c r="F38" s="51"/>
      <c r="G38" s="51"/>
      <c r="H38" s="51"/>
      <c r="I38" s="51"/>
      <c r="J38" s="51"/>
      <c r="K38" s="51"/>
      <c r="L38" s="51"/>
      <c r="P38" s="52" t="str">
        <f>IF($P$18=TRUE,2,"")</f>
        <v/>
      </c>
    </row>
    <row r="39" spans="1:16" hidden="1" x14ac:dyDescent="0.25">
      <c r="P39" s="52" t="str">
        <f t="shared" ref="P39:P115" si="5">IF($P$18=TRUE,2,"")</f>
        <v/>
      </c>
    </row>
    <row r="40" spans="1:16" ht="23.1" hidden="1" customHeight="1" x14ac:dyDescent="0.25">
      <c r="A40" s="240" t="s">
        <v>17</v>
      </c>
      <c r="B40" s="240"/>
      <c r="C40" s="240"/>
      <c r="D40" s="240"/>
      <c r="E40" s="240"/>
      <c r="P40" s="52" t="str">
        <f t="shared" si="5"/>
        <v/>
      </c>
    </row>
    <row r="41" spans="1:16" ht="45" hidden="1" x14ac:dyDescent="0.25">
      <c r="A41" s="71" t="s">
        <v>72</v>
      </c>
      <c r="B41" s="72"/>
      <c r="C41" s="73"/>
      <c r="D41" s="74" t="s">
        <v>18</v>
      </c>
      <c r="E41" s="75" t="str">
        <f>IF(D41="Nombre de jours","€ / jour",IF(D41="Nombre de mois","€ / mois","€ / ETPT"))</f>
        <v>€ / mois</v>
      </c>
      <c r="F41" s="76" t="s">
        <v>19</v>
      </c>
      <c r="G41" s="77" t="s">
        <v>20</v>
      </c>
      <c r="P41" s="52" t="str">
        <f t="shared" si="5"/>
        <v/>
      </c>
    </row>
    <row r="42" spans="1:16" ht="14.45" hidden="1" customHeight="1" x14ac:dyDescent="0.25">
      <c r="A42" s="314" t="s">
        <v>67</v>
      </c>
      <c r="B42" s="307" t="s">
        <v>21</v>
      </c>
      <c r="C42" s="308"/>
      <c r="D42" s="78">
        <v>0</v>
      </c>
      <c r="E42" s="79">
        <v>0</v>
      </c>
      <c r="F42" s="80">
        <f>D42*E42</f>
        <v>0</v>
      </c>
      <c r="G42" s="81" t="s">
        <v>22</v>
      </c>
      <c r="P42" s="52" t="str">
        <f t="shared" si="5"/>
        <v/>
      </c>
    </row>
    <row r="43" spans="1:16" hidden="1" x14ac:dyDescent="0.25">
      <c r="A43" s="315"/>
      <c r="B43" s="307" t="s">
        <v>21</v>
      </c>
      <c r="C43" s="308"/>
      <c r="D43" s="78">
        <v>0</v>
      </c>
      <c r="E43" s="79">
        <v>0</v>
      </c>
      <c r="F43" s="80">
        <f t="shared" ref="F43:F49" si="6">D43*E43</f>
        <v>0</v>
      </c>
      <c r="G43" s="81" t="s">
        <v>22</v>
      </c>
      <c r="P43" s="52" t="str">
        <f t="shared" si="5"/>
        <v/>
      </c>
    </row>
    <row r="44" spans="1:16" hidden="1" x14ac:dyDescent="0.25">
      <c r="A44" s="315"/>
      <c r="B44" s="307" t="s">
        <v>21</v>
      </c>
      <c r="C44" s="308"/>
      <c r="D44" s="78">
        <v>0</v>
      </c>
      <c r="E44" s="79">
        <v>0</v>
      </c>
      <c r="F44" s="80">
        <f t="shared" si="6"/>
        <v>0</v>
      </c>
      <c r="G44" s="81" t="s">
        <v>22</v>
      </c>
      <c r="P44" s="52" t="str">
        <f t="shared" si="5"/>
        <v/>
      </c>
    </row>
    <row r="45" spans="1:16" hidden="1" x14ac:dyDescent="0.25">
      <c r="A45" s="315"/>
      <c r="B45" s="307" t="s">
        <v>21</v>
      </c>
      <c r="C45" s="308"/>
      <c r="D45" s="78">
        <v>0</v>
      </c>
      <c r="E45" s="79">
        <v>0</v>
      </c>
      <c r="F45" s="80">
        <f t="shared" si="6"/>
        <v>0</v>
      </c>
      <c r="G45" s="81" t="s">
        <v>22</v>
      </c>
      <c r="P45" s="52" t="str">
        <f t="shared" si="5"/>
        <v/>
      </c>
    </row>
    <row r="46" spans="1:16" hidden="1" x14ac:dyDescent="0.25">
      <c r="A46" s="315"/>
      <c r="B46" s="307" t="s">
        <v>21</v>
      </c>
      <c r="C46" s="308"/>
      <c r="D46" s="78">
        <v>0</v>
      </c>
      <c r="E46" s="79">
        <v>0</v>
      </c>
      <c r="F46" s="80">
        <f t="shared" ref="F46:F48" si="7">D46*E46</f>
        <v>0</v>
      </c>
      <c r="G46" s="81" t="s">
        <v>22</v>
      </c>
      <c r="P46" s="52" t="str">
        <f t="shared" si="5"/>
        <v/>
      </c>
    </row>
    <row r="47" spans="1:16" hidden="1" x14ac:dyDescent="0.25">
      <c r="A47" s="315"/>
      <c r="B47" s="307" t="s">
        <v>21</v>
      </c>
      <c r="C47" s="308"/>
      <c r="D47" s="78">
        <v>0</v>
      </c>
      <c r="E47" s="79">
        <v>0</v>
      </c>
      <c r="F47" s="80">
        <f t="shared" si="7"/>
        <v>0</v>
      </c>
      <c r="G47" s="81" t="s">
        <v>22</v>
      </c>
      <c r="P47" s="52" t="str">
        <f t="shared" si="5"/>
        <v/>
      </c>
    </row>
    <row r="48" spans="1:16" hidden="1" x14ac:dyDescent="0.25">
      <c r="A48" s="315"/>
      <c r="B48" s="307" t="s">
        <v>21</v>
      </c>
      <c r="C48" s="308"/>
      <c r="D48" s="78">
        <v>0</v>
      </c>
      <c r="E48" s="79">
        <v>0</v>
      </c>
      <c r="F48" s="80">
        <f t="shared" si="7"/>
        <v>0</v>
      </c>
      <c r="G48" s="81" t="s">
        <v>22</v>
      </c>
      <c r="P48" s="52" t="str">
        <f t="shared" si="5"/>
        <v/>
      </c>
    </row>
    <row r="49" spans="1:16" hidden="1" x14ac:dyDescent="0.25">
      <c r="A49" s="315"/>
      <c r="B49" s="307" t="s">
        <v>21</v>
      </c>
      <c r="C49" s="308"/>
      <c r="D49" s="78">
        <v>0</v>
      </c>
      <c r="E49" s="79">
        <v>0</v>
      </c>
      <c r="F49" s="80">
        <f t="shared" si="6"/>
        <v>0</v>
      </c>
      <c r="G49" s="81" t="s">
        <v>22</v>
      </c>
      <c r="P49" s="52" t="str">
        <f t="shared" si="5"/>
        <v/>
      </c>
    </row>
    <row r="50" spans="1:16" ht="21" hidden="1" customHeight="1" x14ac:dyDescent="0.25">
      <c r="A50" s="316"/>
      <c r="B50" s="317" t="s">
        <v>73</v>
      </c>
      <c r="C50" s="317"/>
      <c r="D50" s="82">
        <f>SUM(D42:D49)</f>
        <v>0</v>
      </c>
      <c r="E50" s="83"/>
      <c r="F50" s="84">
        <f>SUM(F42:F49)</f>
        <v>0</v>
      </c>
      <c r="G50" s="85" t="s">
        <v>22</v>
      </c>
      <c r="P50" s="52" t="str">
        <f t="shared" si="5"/>
        <v/>
      </c>
    </row>
    <row r="51" spans="1:16" hidden="1" x14ac:dyDescent="0.25">
      <c r="A51" s="314" t="s">
        <v>68</v>
      </c>
      <c r="B51" s="309" t="s">
        <v>21</v>
      </c>
      <c r="C51" s="309"/>
      <c r="D51" s="78">
        <v>0</v>
      </c>
      <c r="E51" s="79">
        <v>0</v>
      </c>
      <c r="F51" s="80">
        <f>D51*E51</f>
        <v>0</v>
      </c>
      <c r="G51" s="80">
        <f t="shared" ref="G51:G60" si="8">+F51</f>
        <v>0</v>
      </c>
      <c r="P51" s="52" t="str">
        <f t="shared" si="5"/>
        <v/>
      </c>
    </row>
    <row r="52" spans="1:16" hidden="1" x14ac:dyDescent="0.25">
      <c r="A52" s="315"/>
      <c r="B52" s="309" t="s">
        <v>21</v>
      </c>
      <c r="C52" s="309"/>
      <c r="D52" s="78">
        <v>0</v>
      </c>
      <c r="E52" s="79">
        <v>0</v>
      </c>
      <c r="F52" s="80">
        <f t="shared" ref="F52:F60" si="9">D52*E52</f>
        <v>0</v>
      </c>
      <c r="G52" s="80">
        <f t="shared" si="8"/>
        <v>0</v>
      </c>
      <c r="P52" s="52" t="str">
        <f t="shared" si="5"/>
        <v/>
      </c>
    </row>
    <row r="53" spans="1:16" hidden="1" x14ac:dyDescent="0.25">
      <c r="A53" s="315"/>
      <c r="B53" s="309" t="s">
        <v>21</v>
      </c>
      <c r="C53" s="309"/>
      <c r="D53" s="78">
        <v>0</v>
      </c>
      <c r="E53" s="79">
        <v>0</v>
      </c>
      <c r="F53" s="80">
        <f t="shared" si="9"/>
        <v>0</v>
      </c>
      <c r="G53" s="80">
        <f t="shared" si="8"/>
        <v>0</v>
      </c>
      <c r="P53" s="52" t="str">
        <f t="shared" si="5"/>
        <v/>
      </c>
    </row>
    <row r="54" spans="1:16" hidden="1" x14ac:dyDescent="0.25">
      <c r="A54" s="315"/>
      <c r="B54" s="309" t="s">
        <v>21</v>
      </c>
      <c r="C54" s="309"/>
      <c r="D54" s="78">
        <v>0</v>
      </c>
      <c r="E54" s="79">
        <v>0</v>
      </c>
      <c r="F54" s="80">
        <f t="shared" si="9"/>
        <v>0</v>
      </c>
      <c r="G54" s="80">
        <f t="shared" si="8"/>
        <v>0</v>
      </c>
      <c r="P54" s="52" t="str">
        <f t="shared" si="5"/>
        <v/>
      </c>
    </row>
    <row r="55" spans="1:16" hidden="1" x14ac:dyDescent="0.25">
      <c r="A55" s="315"/>
      <c r="B55" s="309" t="s">
        <v>21</v>
      </c>
      <c r="C55" s="309"/>
      <c r="D55" s="78">
        <v>0</v>
      </c>
      <c r="E55" s="79">
        <v>0</v>
      </c>
      <c r="F55" s="80">
        <f t="shared" ref="F55:F58" si="10">D55*E55</f>
        <v>0</v>
      </c>
      <c r="G55" s="80">
        <f t="shared" si="8"/>
        <v>0</v>
      </c>
      <c r="P55" s="52" t="str">
        <f t="shared" si="5"/>
        <v/>
      </c>
    </row>
    <row r="56" spans="1:16" hidden="1" x14ac:dyDescent="0.25">
      <c r="A56" s="315"/>
      <c r="B56" s="309" t="s">
        <v>21</v>
      </c>
      <c r="C56" s="309"/>
      <c r="D56" s="78">
        <v>0</v>
      </c>
      <c r="E56" s="79">
        <v>0</v>
      </c>
      <c r="F56" s="80">
        <f t="shared" si="10"/>
        <v>0</v>
      </c>
      <c r="G56" s="80">
        <f t="shared" si="8"/>
        <v>0</v>
      </c>
      <c r="P56" s="52" t="str">
        <f t="shared" si="5"/>
        <v/>
      </c>
    </row>
    <row r="57" spans="1:16" hidden="1" x14ac:dyDescent="0.25">
      <c r="A57" s="315"/>
      <c r="B57" s="309" t="s">
        <v>21</v>
      </c>
      <c r="C57" s="309"/>
      <c r="D57" s="78">
        <v>0</v>
      </c>
      <c r="E57" s="79">
        <v>0</v>
      </c>
      <c r="F57" s="80">
        <f t="shared" si="10"/>
        <v>0</v>
      </c>
      <c r="G57" s="80">
        <f t="shared" si="8"/>
        <v>0</v>
      </c>
      <c r="P57" s="52" t="str">
        <f t="shared" si="5"/>
        <v/>
      </c>
    </row>
    <row r="58" spans="1:16" hidden="1" x14ac:dyDescent="0.25">
      <c r="A58" s="315"/>
      <c r="B58" s="309" t="s">
        <v>21</v>
      </c>
      <c r="C58" s="309"/>
      <c r="D58" s="78">
        <v>0</v>
      </c>
      <c r="E58" s="79">
        <v>0</v>
      </c>
      <c r="F58" s="80">
        <f t="shared" si="10"/>
        <v>0</v>
      </c>
      <c r="G58" s="80">
        <f t="shared" si="8"/>
        <v>0</v>
      </c>
      <c r="P58" s="52" t="str">
        <f t="shared" si="5"/>
        <v/>
      </c>
    </row>
    <row r="59" spans="1:16" hidden="1" x14ac:dyDescent="0.25">
      <c r="A59" s="315"/>
      <c r="B59" s="309" t="s">
        <v>21</v>
      </c>
      <c r="C59" s="309"/>
      <c r="D59" s="78">
        <v>0</v>
      </c>
      <c r="E59" s="79">
        <v>0</v>
      </c>
      <c r="F59" s="80">
        <f t="shared" ref="F59" si="11">D59*E59</f>
        <v>0</v>
      </c>
      <c r="G59" s="80">
        <f t="shared" si="8"/>
        <v>0</v>
      </c>
      <c r="P59" s="52" t="str">
        <f t="shared" si="5"/>
        <v/>
      </c>
    </row>
    <row r="60" spans="1:16" hidden="1" x14ac:dyDescent="0.25">
      <c r="A60" s="315"/>
      <c r="B60" s="309" t="s">
        <v>21</v>
      </c>
      <c r="C60" s="309"/>
      <c r="D60" s="78">
        <v>0</v>
      </c>
      <c r="E60" s="79">
        <v>0</v>
      </c>
      <c r="F60" s="80">
        <f t="shared" si="9"/>
        <v>0</v>
      </c>
      <c r="G60" s="80">
        <f t="shared" si="8"/>
        <v>0</v>
      </c>
      <c r="P60" s="52" t="str">
        <f t="shared" si="5"/>
        <v/>
      </c>
    </row>
    <row r="61" spans="1:16" ht="23.45" hidden="1" customHeight="1" x14ac:dyDescent="0.25">
      <c r="A61" s="316"/>
      <c r="B61" s="317" t="s">
        <v>73</v>
      </c>
      <c r="C61" s="317"/>
      <c r="D61" s="82">
        <f>SUM(D51:D60)</f>
        <v>0</v>
      </c>
      <c r="E61" s="83"/>
      <c r="F61" s="84">
        <f t="shared" ref="F61:G61" si="12">SUM(F51:F60)</f>
        <v>0</v>
      </c>
      <c r="G61" s="84">
        <f t="shared" si="12"/>
        <v>0</v>
      </c>
      <c r="P61" s="52" t="str">
        <f t="shared" si="5"/>
        <v/>
      </c>
    </row>
    <row r="62" spans="1:16" ht="21" hidden="1" customHeight="1" x14ac:dyDescent="0.25">
      <c r="A62" s="311" t="s">
        <v>23</v>
      </c>
      <c r="B62" s="312"/>
      <c r="C62" s="313"/>
      <c r="D62" s="86">
        <f>D50+D61</f>
        <v>0</v>
      </c>
      <c r="E62" s="87"/>
      <c r="F62" s="87">
        <f>F50+F61</f>
        <v>0</v>
      </c>
      <c r="G62" s="83">
        <f>G61</f>
        <v>0</v>
      </c>
      <c r="P62" s="52" t="str">
        <f t="shared" si="5"/>
        <v/>
      </c>
    </row>
    <row r="63" spans="1:16" ht="14.45" hidden="1" customHeight="1" x14ac:dyDescent="0.25">
      <c r="A63" s="88"/>
      <c r="D63" s="88"/>
      <c r="E63" s="89"/>
      <c r="F63" s="90"/>
      <c r="G63" s="90"/>
      <c r="P63" s="52" t="str">
        <f t="shared" si="5"/>
        <v/>
      </c>
    </row>
    <row r="64" spans="1:16" ht="45" hidden="1" x14ac:dyDescent="0.25">
      <c r="A64" s="242" t="s">
        <v>51</v>
      </c>
      <c r="B64" s="330"/>
      <c r="C64" s="72"/>
      <c r="D64" s="72"/>
      <c r="E64" s="91"/>
      <c r="F64" s="76" t="s">
        <v>24</v>
      </c>
      <c r="G64" s="77" t="s">
        <v>25</v>
      </c>
      <c r="P64" s="52" t="str">
        <f t="shared" si="5"/>
        <v/>
      </c>
    </row>
    <row r="65" spans="1:16" hidden="1" x14ac:dyDescent="0.25">
      <c r="A65" s="299" t="s">
        <v>26</v>
      </c>
      <c r="B65" s="299"/>
      <c r="C65" s="299"/>
      <c r="D65" s="299"/>
      <c r="E65" s="299"/>
      <c r="F65" s="79">
        <v>0</v>
      </c>
      <c r="G65" s="80">
        <f>+F65</f>
        <v>0</v>
      </c>
      <c r="P65" s="52" t="str">
        <f t="shared" si="5"/>
        <v/>
      </c>
    </row>
    <row r="66" spans="1:16" hidden="1" x14ac:dyDescent="0.25">
      <c r="A66" s="299" t="s">
        <v>27</v>
      </c>
      <c r="B66" s="299"/>
      <c r="C66" s="299"/>
      <c r="D66" s="299"/>
      <c r="E66" s="299"/>
      <c r="F66" s="79">
        <v>0</v>
      </c>
      <c r="G66" s="80">
        <f>+F66</f>
        <v>0</v>
      </c>
      <c r="P66" s="52" t="str">
        <f t="shared" si="5"/>
        <v/>
      </c>
    </row>
    <row r="67" spans="1:16" hidden="1" x14ac:dyDescent="0.25">
      <c r="A67" s="299" t="s">
        <v>28</v>
      </c>
      <c r="B67" s="299"/>
      <c r="C67" s="299"/>
      <c r="D67" s="299"/>
      <c r="E67" s="299"/>
      <c r="F67" s="79">
        <v>0</v>
      </c>
      <c r="G67" s="80">
        <f t="shared" ref="G67:G72" si="13">+F67</f>
        <v>0</v>
      </c>
      <c r="P67" s="52" t="str">
        <f t="shared" si="5"/>
        <v/>
      </c>
    </row>
    <row r="68" spans="1:16" hidden="1" x14ac:dyDescent="0.25">
      <c r="A68" s="299" t="s">
        <v>40</v>
      </c>
      <c r="B68" s="299"/>
      <c r="C68" s="299"/>
      <c r="D68" s="299"/>
      <c r="E68" s="299"/>
      <c r="F68" s="79">
        <v>0</v>
      </c>
      <c r="G68" s="80">
        <f t="shared" si="13"/>
        <v>0</v>
      </c>
      <c r="P68" s="52" t="str">
        <f t="shared" si="5"/>
        <v/>
      </c>
    </row>
    <row r="69" spans="1:16" hidden="1" x14ac:dyDescent="0.25">
      <c r="A69" s="299" t="s">
        <v>29</v>
      </c>
      <c r="B69" s="299"/>
      <c r="C69" s="299"/>
      <c r="D69" s="299"/>
      <c r="E69" s="299"/>
      <c r="F69" s="79">
        <v>0</v>
      </c>
      <c r="G69" s="80">
        <f t="shared" si="13"/>
        <v>0</v>
      </c>
      <c r="P69" s="52" t="str">
        <f t="shared" si="5"/>
        <v/>
      </c>
    </row>
    <row r="70" spans="1:16" hidden="1" x14ac:dyDescent="0.25">
      <c r="A70" s="299" t="s">
        <v>41</v>
      </c>
      <c r="B70" s="299"/>
      <c r="C70" s="299"/>
      <c r="D70" s="299"/>
      <c r="E70" s="299"/>
      <c r="F70" s="79">
        <v>0</v>
      </c>
      <c r="G70" s="80">
        <f t="shared" si="13"/>
        <v>0</v>
      </c>
      <c r="P70" s="52" t="str">
        <f t="shared" si="5"/>
        <v/>
      </c>
    </row>
    <row r="71" spans="1:16" hidden="1" x14ac:dyDescent="0.25">
      <c r="A71" s="299" t="s">
        <v>30</v>
      </c>
      <c r="B71" s="299"/>
      <c r="C71" s="299"/>
      <c r="D71" s="299"/>
      <c r="E71" s="299"/>
      <c r="F71" s="79">
        <v>0</v>
      </c>
      <c r="G71" s="80">
        <f t="shared" si="13"/>
        <v>0</v>
      </c>
      <c r="P71" s="52" t="str">
        <f t="shared" si="5"/>
        <v/>
      </c>
    </row>
    <row r="72" spans="1:16" hidden="1" x14ac:dyDescent="0.25">
      <c r="A72" s="327" t="s">
        <v>42</v>
      </c>
      <c r="B72" s="328"/>
      <c r="C72" s="328"/>
      <c r="D72" s="328"/>
      <c r="E72" s="329"/>
      <c r="F72" s="79">
        <v>0</v>
      </c>
      <c r="G72" s="80">
        <f t="shared" si="13"/>
        <v>0</v>
      </c>
      <c r="P72" s="52" t="str">
        <f t="shared" si="5"/>
        <v/>
      </c>
    </row>
    <row r="73" spans="1:16" hidden="1" x14ac:dyDescent="0.25">
      <c r="A73" s="247" t="s">
        <v>42</v>
      </c>
      <c r="B73" s="247"/>
      <c r="C73" s="247"/>
      <c r="D73" s="247"/>
      <c r="E73" s="247"/>
      <c r="F73" s="79">
        <v>0</v>
      </c>
      <c r="G73" s="80">
        <f t="shared" ref="G73:G80" si="14">+F73</f>
        <v>0</v>
      </c>
      <c r="P73" s="52" t="str">
        <f t="shared" si="5"/>
        <v/>
      </c>
    </row>
    <row r="74" spans="1:16" hidden="1" x14ac:dyDescent="0.25">
      <c r="A74" s="247" t="s">
        <v>42</v>
      </c>
      <c r="B74" s="247"/>
      <c r="C74" s="247"/>
      <c r="D74" s="247"/>
      <c r="E74" s="247"/>
      <c r="F74" s="79">
        <v>0</v>
      </c>
      <c r="G74" s="80">
        <f t="shared" si="14"/>
        <v>0</v>
      </c>
      <c r="P74" s="52" t="str">
        <f t="shared" si="5"/>
        <v/>
      </c>
    </row>
    <row r="75" spans="1:16" hidden="1" x14ac:dyDescent="0.25">
      <c r="A75" s="247" t="s">
        <v>42</v>
      </c>
      <c r="B75" s="247"/>
      <c r="C75" s="247"/>
      <c r="D75" s="247"/>
      <c r="E75" s="247"/>
      <c r="F75" s="79">
        <v>0</v>
      </c>
      <c r="G75" s="80">
        <f t="shared" ref="G75" si="15">+F75</f>
        <v>0</v>
      </c>
      <c r="P75" s="52" t="str">
        <f t="shared" si="5"/>
        <v/>
      </c>
    </row>
    <row r="76" spans="1:16" hidden="1" x14ac:dyDescent="0.25">
      <c r="A76" s="247" t="s">
        <v>42</v>
      </c>
      <c r="B76" s="247"/>
      <c r="C76" s="247"/>
      <c r="D76" s="247"/>
      <c r="E76" s="247"/>
      <c r="F76" s="79">
        <v>0</v>
      </c>
      <c r="G76" s="80">
        <f t="shared" ref="G76" si="16">+F76</f>
        <v>0</v>
      </c>
      <c r="P76" s="52" t="str">
        <f t="shared" si="5"/>
        <v/>
      </c>
    </row>
    <row r="77" spans="1:16" hidden="1" x14ac:dyDescent="0.25">
      <c r="A77" s="247" t="s">
        <v>42</v>
      </c>
      <c r="B77" s="247"/>
      <c r="C77" s="247"/>
      <c r="D77" s="247"/>
      <c r="E77" s="247"/>
      <c r="F77" s="79">
        <v>0</v>
      </c>
      <c r="G77" s="80">
        <f t="shared" ref="G77:G78" si="17">+F77</f>
        <v>0</v>
      </c>
      <c r="P77" s="52" t="str">
        <f t="shared" si="5"/>
        <v/>
      </c>
    </row>
    <row r="78" spans="1:16" hidden="1" x14ac:dyDescent="0.25">
      <c r="A78" s="247" t="s">
        <v>42</v>
      </c>
      <c r="B78" s="247"/>
      <c r="C78" s="247"/>
      <c r="D78" s="247"/>
      <c r="E78" s="247"/>
      <c r="F78" s="79">
        <v>0</v>
      </c>
      <c r="G78" s="80">
        <f t="shared" si="17"/>
        <v>0</v>
      </c>
      <c r="P78" s="52" t="str">
        <f t="shared" si="5"/>
        <v/>
      </c>
    </row>
    <row r="79" spans="1:16" hidden="1" x14ac:dyDescent="0.25">
      <c r="A79" s="247" t="s">
        <v>42</v>
      </c>
      <c r="B79" s="247"/>
      <c r="C79" s="247"/>
      <c r="D79" s="247"/>
      <c r="E79" s="247"/>
      <c r="F79" s="79">
        <v>0</v>
      </c>
      <c r="G79" s="80">
        <f t="shared" ref="G79" si="18">+F79</f>
        <v>0</v>
      </c>
      <c r="P79" s="52" t="str">
        <f t="shared" si="5"/>
        <v/>
      </c>
    </row>
    <row r="80" spans="1:16" hidden="1" x14ac:dyDescent="0.25">
      <c r="A80" s="247" t="s">
        <v>42</v>
      </c>
      <c r="B80" s="247"/>
      <c r="C80" s="247"/>
      <c r="D80" s="247"/>
      <c r="E80" s="247"/>
      <c r="F80" s="79">
        <v>0</v>
      </c>
      <c r="G80" s="80">
        <f t="shared" si="14"/>
        <v>0</v>
      </c>
      <c r="P80" s="52" t="str">
        <f t="shared" si="5"/>
        <v/>
      </c>
    </row>
    <row r="81" spans="1:16" ht="21" hidden="1" customHeight="1" x14ac:dyDescent="0.25">
      <c r="A81" s="311" t="s">
        <v>74</v>
      </c>
      <c r="B81" s="312"/>
      <c r="C81" s="312"/>
      <c r="D81" s="312"/>
      <c r="E81" s="313"/>
      <c r="F81" s="87">
        <f>SUM(F65:F80)</f>
        <v>0</v>
      </c>
      <c r="G81" s="87">
        <f>SUM(G65:G80)</f>
        <v>0</v>
      </c>
      <c r="P81" s="52" t="str">
        <f t="shared" si="5"/>
        <v/>
      </c>
    </row>
    <row r="82" spans="1:16" s="34" customFormat="1" ht="13.5" hidden="1" customHeight="1" x14ac:dyDescent="0.25">
      <c r="A82" s="92"/>
      <c r="B82" s="92"/>
      <c r="F82" s="93"/>
      <c r="G82" s="93"/>
      <c r="P82" s="52" t="str">
        <f t="shared" si="5"/>
        <v/>
      </c>
    </row>
    <row r="83" spans="1:16" ht="21" hidden="1" customHeight="1" x14ac:dyDescent="0.25">
      <c r="A83" s="311" t="s">
        <v>75</v>
      </c>
      <c r="B83" s="312"/>
      <c r="C83" s="312"/>
      <c r="D83" s="312"/>
      <c r="E83" s="313"/>
      <c r="F83" s="87">
        <f>F62+F81</f>
        <v>0</v>
      </c>
      <c r="G83" s="87">
        <f>G62+G81</f>
        <v>0</v>
      </c>
      <c r="P83" s="52" t="str">
        <f t="shared" si="5"/>
        <v/>
      </c>
    </row>
    <row r="84" spans="1:16" hidden="1" x14ac:dyDescent="0.25">
      <c r="P84" s="52" t="str">
        <f t="shared" si="5"/>
        <v/>
      </c>
    </row>
    <row r="85" spans="1:16" ht="21" hidden="1" customHeight="1" x14ac:dyDescent="0.25">
      <c r="A85" s="94" t="s">
        <v>31</v>
      </c>
      <c r="P85" s="52" t="str">
        <f t="shared" si="5"/>
        <v/>
      </c>
    </row>
    <row r="86" spans="1:16" ht="45" hidden="1" x14ac:dyDescent="0.25">
      <c r="A86" s="95" t="s">
        <v>32</v>
      </c>
      <c r="B86" s="96"/>
      <c r="C86" s="96"/>
      <c r="D86" s="96"/>
      <c r="E86" s="96"/>
      <c r="F86" s="97" t="s">
        <v>24</v>
      </c>
      <c r="G86" s="98" t="s">
        <v>25</v>
      </c>
      <c r="P86" s="52" t="str">
        <f t="shared" si="5"/>
        <v/>
      </c>
    </row>
    <row r="87" spans="1:16" hidden="1" x14ac:dyDescent="0.25">
      <c r="A87" s="299" t="s">
        <v>33</v>
      </c>
      <c r="B87" s="299"/>
      <c r="C87" s="299"/>
      <c r="D87" s="299"/>
      <c r="E87" s="299"/>
      <c r="F87" s="79">
        <v>0</v>
      </c>
      <c r="G87" s="80">
        <f>+F87</f>
        <v>0</v>
      </c>
      <c r="P87" s="52" t="str">
        <f t="shared" si="5"/>
        <v/>
      </c>
    </row>
    <row r="88" spans="1:16" hidden="1" x14ac:dyDescent="0.25">
      <c r="A88" s="299" t="s">
        <v>34</v>
      </c>
      <c r="B88" s="299"/>
      <c r="C88" s="299"/>
      <c r="D88" s="299"/>
      <c r="E88" s="299"/>
      <c r="F88" s="79">
        <v>0</v>
      </c>
      <c r="G88" s="80">
        <f>+F88</f>
        <v>0</v>
      </c>
      <c r="P88" s="52" t="str">
        <f t="shared" si="5"/>
        <v/>
      </c>
    </row>
    <row r="89" spans="1:16" hidden="1" x14ac:dyDescent="0.25">
      <c r="A89" s="247" t="s">
        <v>42</v>
      </c>
      <c r="B89" s="247"/>
      <c r="C89" s="247"/>
      <c r="D89" s="247"/>
      <c r="E89" s="247"/>
      <c r="F89" s="79">
        <v>0</v>
      </c>
      <c r="G89" s="80">
        <f t="shared" ref="G89:G97" si="19">+F89</f>
        <v>0</v>
      </c>
      <c r="P89" s="52" t="str">
        <f t="shared" si="5"/>
        <v/>
      </c>
    </row>
    <row r="90" spans="1:16" hidden="1" x14ac:dyDescent="0.25">
      <c r="A90" s="247" t="s">
        <v>42</v>
      </c>
      <c r="B90" s="247"/>
      <c r="C90" s="247"/>
      <c r="D90" s="247"/>
      <c r="E90" s="247"/>
      <c r="F90" s="79">
        <v>0</v>
      </c>
      <c r="G90" s="80">
        <f>F90</f>
        <v>0</v>
      </c>
      <c r="P90" s="52" t="str">
        <f t="shared" si="5"/>
        <v/>
      </c>
    </row>
    <row r="91" spans="1:16" hidden="1" x14ac:dyDescent="0.25">
      <c r="A91" s="247" t="s">
        <v>42</v>
      </c>
      <c r="B91" s="247"/>
      <c r="C91" s="247"/>
      <c r="D91" s="247"/>
      <c r="E91" s="247"/>
      <c r="F91" s="79">
        <v>0</v>
      </c>
      <c r="G91" s="80">
        <f t="shared" si="19"/>
        <v>0</v>
      </c>
      <c r="P91" s="52" t="str">
        <f t="shared" si="5"/>
        <v/>
      </c>
    </row>
    <row r="92" spans="1:16" hidden="1" x14ac:dyDescent="0.25">
      <c r="A92" s="247" t="s">
        <v>42</v>
      </c>
      <c r="B92" s="247"/>
      <c r="C92" s="247"/>
      <c r="D92" s="247"/>
      <c r="E92" s="247"/>
      <c r="F92" s="79">
        <v>0</v>
      </c>
      <c r="G92" s="80">
        <f>F92</f>
        <v>0</v>
      </c>
      <c r="P92" s="52" t="str">
        <f t="shared" si="5"/>
        <v/>
      </c>
    </row>
    <row r="93" spans="1:16" hidden="1" x14ac:dyDescent="0.25">
      <c r="A93" s="247" t="s">
        <v>42</v>
      </c>
      <c r="B93" s="247"/>
      <c r="C93" s="247"/>
      <c r="D93" s="247"/>
      <c r="E93" s="247"/>
      <c r="F93" s="79">
        <v>0</v>
      </c>
      <c r="G93" s="80">
        <f t="shared" ref="G93" si="20">+F93</f>
        <v>0</v>
      </c>
      <c r="P93" s="52" t="str">
        <f t="shared" si="5"/>
        <v/>
      </c>
    </row>
    <row r="94" spans="1:16" hidden="1" x14ac:dyDescent="0.25">
      <c r="A94" s="247" t="s">
        <v>42</v>
      </c>
      <c r="B94" s="247"/>
      <c r="C94" s="247"/>
      <c r="D94" s="247"/>
      <c r="E94" s="247"/>
      <c r="F94" s="79">
        <v>0</v>
      </c>
      <c r="G94" s="80">
        <f>F94</f>
        <v>0</v>
      </c>
      <c r="P94" s="52" t="str">
        <f t="shared" si="5"/>
        <v/>
      </c>
    </row>
    <row r="95" spans="1:16" hidden="1" x14ac:dyDescent="0.25">
      <c r="A95" s="247" t="s">
        <v>42</v>
      </c>
      <c r="B95" s="247"/>
      <c r="C95" s="247"/>
      <c r="D95" s="247"/>
      <c r="E95" s="247"/>
      <c r="F95" s="79">
        <v>0</v>
      </c>
      <c r="G95" s="80">
        <f t="shared" ref="G95" si="21">+F95</f>
        <v>0</v>
      </c>
      <c r="P95" s="52" t="str">
        <f t="shared" si="5"/>
        <v/>
      </c>
    </row>
    <row r="96" spans="1:16" hidden="1" x14ac:dyDescent="0.25">
      <c r="A96" s="247" t="s">
        <v>42</v>
      </c>
      <c r="B96" s="247"/>
      <c r="C96" s="247"/>
      <c r="D96" s="247"/>
      <c r="E96" s="247"/>
      <c r="F96" s="79">
        <v>0</v>
      </c>
      <c r="G96" s="80">
        <f t="shared" ref="G96" si="22">+F96</f>
        <v>0</v>
      </c>
      <c r="P96" s="52" t="str">
        <f t="shared" si="5"/>
        <v/>
      </c>
    </row>
    <row r="97" spans="1:16" hidden="1" x14ac:dyDescent="0.25">
      <c r="A97" s="247" t="s">
        <v>42</v>
      </c>
      <c r="B97" s="247"/>
      <c r="C97" s="247"/>
      <c r="D97" s="247"/>
      <c r="E97" s="247"/>
      <c r="F97" s="79">
        <v>0</v>
      </c>
      <c r="G97" s="80">
        <f t="shared" si="19"/>
        <v>0</v>
      </c>
      <c r="P97" s="52" t="str">
        <f t="shared" si="5"/>
        <v/>
      </c>
    </row>
    <row r="98" spans="1:16" ht="24" hidden="1" customHeight="1" x14ac:dyDescent="0.25">
      <c r="A98" s="311" t="s">
        <v>76</v>
      </c>
      <c r="B98" s="312"/>
      <c r="C98" s="312"/>
      <c r="D98" s="312"/>
      <c r="E98" s="313"/>
      <c r="F98" s="87">
        <f>SUM(F87:F97)</f>
        <v>0</v>
      </c>
      <c r="G98" s="87">
        <f>SUM(G87:G97)</f>
        <v>0</v>
      </c>
      <c r="P98" s="52" t="str">
        <f t="shared" si="5"/>
        <v/>
      </c>
    </row>
    <row r="99" spans="1:16" hidden="1" x14ac:dyDescent="0.25">
      <c r="P99" s="52" t="str">
        <f t="shared" si="5"/>
        <v/>
      </c>
    </row>
    <row r="100" spans="1:16" ht="24" hidden="1" customHeight="1" x14ac:dyDescent="0.25">
      <c r="A100" s="94" t="str">
        <f>IF(ch_mise_en_forme="OUI",IF(AND(Total_Equipement&gt;0,Total_fonctionnement+Total_personnel&gt;0),"C","B"),"C")&amp;" - CHARGES CONNEXES"</f>
        <v>C - CHARGES CONNEXES</v>
      </c>
      <c r="B100" s="99"/>
      <c r="C100" s="99"/>
      <c r="D100" s="99"/>
      <c r="E100" s="99"/>
      <c r="P100" s="52" t="str">
        <f t="shared" si="5"/>
        <v/>
      </c>
    </row>
    <row r="101" spans="1:16" ht="15.75" hidden="1" x14ac:dyDescent="0.25">
      <c r="A101" s="310"/>
      <c r="B101" s="310"/>
      <c r="C101" s="310"/>
      <c r="D101" s="7"/>
      <c r="P101" s="52" t="str">
        <f t="shared" si="5"/>
        <v/>
      </c>
    </row>
    <row r="102" spans="1:16" ht="15.6" hidden="1" customHeight="1" x14ac:dyDescent="0.25">
      <c r="A102" s="250" t="s">
        <v>127</v>
      </c>
      <c r="B102" s="250"/>
      <c r="C102" s="248" t="s">
        <v>126</v>
      </c>
      <c r="D102" s="249"/>
      <c r="E102" s="249"/>
      <c r="P102" s="52" t="str">
        <f t="shared" si="5"/>
        <v/>
      </c>
    </row>
    <row r="103" spans="1:16" ht="15.6" hidden="1" customHeight="1" x14ac:dyDescent="0.25">
      <c r="A103" s="100"/>
      <c r="B103" s="101" t="str">
        <f>IF($C$102="Charges Connexes forfaitaires (maximum 25%)","Veuillez saisir votre taux forfaitaire :","")</f>
        <v>Veuillez saisir votre taux forfaitaire :</v>
      </c>
      <c r="C103" s="8"/>
      <c r="D103" s="251" t="str">
        <f>IF(C103&gt;25%,"Attention, vous avez dépassé le taux maximum autorisé de 25%","")</f>
        <v/>
      </c>
      <c r="E103" s="251"/>
      <c r="F103" s="251"/>
      <c r="G103" s="251"/>
      <c r="P103" s="52" t="str">
        <f t="shared" si="5"/>
        <v/>
      </c>
    </row>
    <row r="104" spans="1:16" ht="15.75" hidden="1" x14ac:dyDescent="0.25">
      <c r="A104" s="100"/>
      <c r="B104" s="101" t="str">
        <f>IF($C$102="Charges Connexes réelles (à justifier)","Veuillez saisir le montant des charges connexes réelles :","")</f>
        <v/>
      </c>
      <c r="C104" s="102"/>
      <c r="D104" s="7"/>
      <c r="E104" s="7"/>
      <c r="P104" s="52" t="str">
        <f t="shared" si="5"/>
        <v/>
      </c>
    </row>
    <row r="105" spans="1:16" ht="8.1" hidden="1" customHeight="1" x14ac:dyDescent="0.25">
      <c r="A105" s="100"/>
      <c r="B105" s="100"/>
      <c r="C105" s="100"/>
      <c r="D105" s="7"/>
      <c r="P105" s="52" t="str">
        <f t="shared" si="5"/>
        <v/>
      </c>
    </row>
    <row r="106" spans="1:16" ht="8.1" hidden="1" customHeight="1" x14ac:dyDescent="0.25">
      <c r="A106" s="103"/>
      <c r="B106" s="103"/>
      <c r="C106" s="103"/>
      <c r="D106" s="103"/>
      <c r="E106" s="103"/>
      <c r="P106" s="52" t="str">
        <f t="shared" si="5"/>
        <v/>
      </c>
    </row>
    <row r="107" spans="1:16" ht="45" hidden="1" x14ac:dyDescent="0.25">
      <c r="A107" s="104" t="s">
        <v>32</v>
      </c>
      <c r="B107" s="105"/>
      <c r="C107" s="105"/>
      <c r="D107" s="105"/>
      <c r="E107" s="105"/>
      <c r="F107" s="106" t="s">
        <v>24</v>
      </c>
      <c r="G107" s="107" t="s">
        <v>25</v>
      </c>
      <c r="P107" s="52" t="str">
        <f t="shared" si="5"/>
        <v/>
      </c>
    </row>
    <row r="108" spans="1:16" ht="15" hidden="1" customHeight="1" x14ac:dyDescent="0.25">
      <c r="A108" s="332" t="s">
        <v>128</v>
      </c>
      <c r="B108" s="333"/>
      <c r="C108" s="333"/>
      <c r="D108" s="333"/>
      <c r="E108" s="288"/>
      <c r="F108" s="108">
        <f>IF($C$102="Charges Connexes forfaitaires (maximum 25%)",(F98+F83)*C103,$C$104)</f>
        <v>0</v>
      </c>
      <c r="G108" s="61">
        <f>F108</f>
        <v>0</v>
      </c>
      <c r="P108" s="52" t="str">
        <f t="shared" si="5"/>
        <v/>
      </c>
    </row>
    <row r="109" spans="1:16" ht="24" hidden="1" customHeight="1" x14ac:dyDescent="0.25">
      <c r="A109" s="334" t="s">
        <v>77</v>
      </c>
      <c r="B109" s="334"/>
      <c r="C109" s="334"/>
      <c r="D109" s="334"/>
      <c r="E109" s="334"/>
      <c r="F109" s="87">
        <f>SUM(F108)</f>
        <v>0</v>
      </c>
      <c r="G109" s="87">
        <f>SUM(G108)</f>
        <v>0</v>
      </c>
      <c r="P109" s="52" t="str">
        <f t="shared" si="5"/>
        <v/>
      </c>
    </row>
    <row r="110" spans="1:16" hidden="1" x14ac:dyDescent="0.25">
      <c r="A110" s="109"/>
      <c r="B110" s="109"/>
      <c r="C110" s="109"/>
      <c r="D110" s="109"/>
      <c r="E110" s="109"/>
      <c r="F110" s="110"/>
      <c r="G110" s="110"/>
      <c r="P110" s="52" t="str">
        <f t="shared" si="5"/>
        <v/>
      </c>
    </row>
    <row r="111" spans="1:16" ht="24" hidden="1" customHeight="1" x14ac:dyDescent="0.25">
      <c r="A111" s="334" t="s">
        <v>6</v>
      </c>
      <c r="B111" s="334"/>
      <c r="C111" s="334"/>
      <c r="D111" s="334"/>
      <c r="E111" s="334"/>
      <c r="F111" s="87">
        <f>F83+F98+F109</f>
        <v>0</v>
      </c>
      <c r="G111" s="87">
        <f>G83+G98+G109</f>
        <v>0</v>
      </c>
      <c r="P111" s="52" t="str">
        <f t="shared" si="5"/>
        <v/>
      </c>
    </row>
    <row r="112" spans="1:16" hidden="1" x14ac:dyDescent="0.25">
      <c r="A112" s="111" t="s">
        <v>38</v>
      </c>
      <c r="B112" s="112"/>
      <c r="C112" s="112"/>
      <c r="D112" s="112"/>
      <c r="E112" s="112"/>
      <c r="P112" s="52" t="str">
        <f t="shared" si="5"/>
        <v/>
      </c>
    </row>
    <row r="113" spans="1:16" hidden="1" x14ac:dyDescent="0.25">
      <c r="A113" s="111" t="s">
        <v>39</v>
      </c>
      <c r="B113" s="111"/>
      <c r="C113" s="111"/>
      <c r="D113" s="111"/>
      <c r="E113" s="111"/>
      <c r="P113" s="52" t="str">
        <f t="shared" si="5"/>
        <v/>
      </c>
    </row>
    <row r="114" spans="1:16" hidden="1" x14ac:dyDescent="0.25">
      <c r="P114" s="52" t="str">
        <f t="shared" si="5"/>
        <v/>
      </c>
    </row>
    <row r="115" spans="1:16" hidden="1" x14ac:dyDescent="0.25">
      <c r="P115" s="52" t="str">
        <f t="shared" si="5"/>
        <v/>
      </c>
    </row>
    <row r="116" spans="1:16" s="34" customFormat="1" ht="26.25" hidden="1" customHeight="1" x14ac:dyDescent="0.25">
      <c r="A116" s="50" t="s">
        <v>70</v>
      </c>
      <c r="B116" s="113"/>
      <c r="C116" s="113"/>
      <c r="D116" s="113"/>
      <c r="E116" s="113"/>
      <c r="F116" s="113"/>
      <c r="G116" s="113"/>
      <c r="H116" s="113"/>
      <c r="I116" s="113"/>
      <c r="J116" s="113"/>
      <c r="K116" s="113"/>
      <c r="L116" s="113"/>
      <c r="P116" s="52" t="str">
        <f>IF($P$19=TRUE,3,"")</f>
        <v/>
      </c>
    </row>
    <row r="117" spans="1:16" hidden="1" x14ac:dyDescent="0.25">
      <c r="P117" s="52" t="str">
        <f t="shared" ref="P117:P198" si="23">IF($P$19=TRUE,3,"")</f>
        <v/>
      </c>
    </row>
    <row r="118" spans="1:16" hidden="1" x14ac:dyDescent="0.25">
      <c r="P118" s="52" t="str">
        <f t="shared" si="23"/>
        <v/>
      </c>
    </row>
    <row r="119" spans="1:16" ht="24" hidden="1" customHeight="1" x14ac:dyDescent="0.25">
      <c r="C119" s="269" t="s">
        <v>44</v>
      </c>
      <c r="D119" s="269"/>
      <c r="E119" s="269"/>
      <c r="F119" s="269"/>
      <c r="G119" s="269" t="s">
        <v>45</v>
      </c>
      <c r="H119" s="269"/>
      <c r="I119" s="269"/>
      <c r="J119" s="269"/>
      <c r="K119" s="269" t="s">
        <v>46</v>
      </c>
      <c r="L119" s="269"/>
      <c r="P119" s="52" t="str">
        <f t="shared" si="23"/>
        <v/>
      </c>
    </row>
    <row r="120" spans="1:16" ht="15.75" hidden="1" x14ac:dyDescent="0.25">
      <c r="A120" s="271" t="s">
        <v>47</v>
      </c>
      <c r="B120" s="272"/>
      <c r="C120" s="281" t="s">
        <v>48</v>
      </c>
      <c r="D120" s="300" t="s">
        <v>66</v>
      </c>
      <c r="E120" s="302" t="s">
        <v>19</v>
      </c>
      <c r="F120" s="283" t="s">
        <v>20</v>
      </c>
      <c r="G120" s="281" t="str">
        <f>C120</f>
        <v>Nombre de jours</v>
      </c>
      <c r="H120" s="300" t="s">
        <v>66</v>
      </c>
      <c r="I120" s="302" t="s">
        <v>19</v>
      </c>
      <c r="J120" s="283" t="s">
        <v>20</v>
      </c>
      <c r="K120" s="281" t="s">
        <v>19</v>
      </c>
      <c r="L120" s="283" t="s">
        <v>20</v>
      </c>
      <c r="P120" s="52" t="str">
        <f t="shared" si="23"/>
        <v/>
      </c>
    </row>
    <row r="121" spans="1:16" ht="26.25" hidden="1" customHeight="1" x14ac:dyDescent="0.25">
      <c r="A121" s="285" t="s">
        <v>49</v>
      </c>
      <c r="B121" s="286"/>
      <c r="C121" s="282"/>
      <c r="D121" s="301"/>
      <c r="E121" s="303"/>
      <c r="F121" s="284"/>
      <c r="G121" s="282"/>
      <c r="H121" s="301"/>
      <c r="I121" s="303"/>
      <c r="J121" s="284"/>
      <c r="K121" s="282"/>
      <c r="L121" s="284"/>
      <c r="P121" s="52" t="str">
        <f t="shared" si="23"/>
        <v/>
      </c>
    </row>
    <row r="122" spans="1:16" hidden="1" x14ac:dyDescent="0.25">
      <c r="A122" s="314" t="s">
        <v>67</v>
      </c>
      <c r="B122" s="114" t="s">
        <v>21</v>
      </c>
      <c r="C122" s="115">
        <v>0</v>
      </c>
      <c r="D122" s="116">
        <v>0</v>
      </c>
      <c r="E122" s="117">
        <f t="shared" ref="E122:E140" si="24">C122*D122</f>
        <v>0</v>
      </c>
      <c r="F122" s="118" t="s">
        <v>22</v>
      </c>
      <c r="G122" s="115">
        <v>0</v>
      </c>
      <c r="H122" s="116">
        <v>0</v>
      </c>
      <c r="I122" s="119">
        <f>G122*H122</f>
        <v>0</v>
      </c>
      <c r="J122" s="120" t="s">
        <v>22</v>
      </c>
      <c r="K122" s="121">
        <f t="shared" ref="K122:L140" si="25">E122+I122</f>
        <v>0</v>
      </c>
      <c r="L122" s="122" t="s">
        <v>22</v>
      </c>
      <c r="P122" s="52" t="str">
        <f t="shared" si="23"/>
        <v/>
      </c>
    </row>
    <row r="123" spans="1:16" hidden="1" x14ac:dyDescent="0.25">
      <c r="A123" s="315"/>
      <c r="B123" s="123" t="s">
        <v>21</v>
      </c>
      <c r="C123" s="124">
        <v>0</v>
      </c>
      <c r="D123" s="125">
        <v>0</v>
      </c>
      <c r="E123" s="126">
        <f t="shared" si="24"/>
        <v>0</v>
      </c>
      <c r="F123" s="127" t="s">
        <v>22</v>
      </c>
      <c r="G123" s="124">
        <v>0</v>
      </c>
      <c r="H123" s="125">
        <v>0</v>
      </c>
      <c r="I123" s="128">
        <f t="shared" ref="I123:I140" si="26">G123*H123</f>
        <v>0</v>
      </c>
      <c r="J123" s="127" t="s">
        <v>22</v>
      </c>
      <c r="K123" s="129">
        <f t="shared" si="25"/>
        <v>0</v>
      </c>
      <c r="L123" s="130" t="s">
        <v>22</v>
      </c>
      <c r="P123" s="52" t="str">
        <f t="shared" si="23"/>
        <v/>
      </c>
    </row>
    <row r="124" spans="1:16" hidden="1" x14ac:dyDescent="0.25">
      <c r="A124" s="315"/>
      <c r="B124" s="123" t="s">
        <v>21</v>
      </c>
      <c r="C124" s="124">
        <v>0</v>
      </c>
      <c r="D124" s="125">
        <v>0</v>
      </c>
      <c r="E124" s="126">
        <f t="shared" si="24"/>
        <v>0</v>
      </c>
      <c r="F124" s="127" t="s">
        <v>22</v>
      </c>
      <c r="G124" s="124">
        <v>0</v>
      </c>
      <c r="H124" s="125">
        <v>0</v>
      </c>
      <c r="I124" s="128">
        <f t="shared" si="26"/>
        <v>0</v>
      </c>
      <c r="J124" s="127" t="s">
        <v>22</v>
      </c>
      <c r="K124" s="129">
        <f t="shared" si="25"/>
        <v>0</v>
      </c>
      <c r="L124" s="130" t="s">
        <v>22</v>
      </c>
      <c r="P124" s="52" t="str">
        <f t="shared" si="23"/>
        <v/>
      </c>
    </row>
    <row r="125" spans="1:16" hidden="1" x14ac:dyDescent="0.25">
      <c r="A125" s="315"/>
      <c r="B125" s="123" t="s">
        <v>21</v>
      </c>
      <c r="C125" s="124">
        <v>0</v>
      </c>
      <c r="D125" s="125">
        <v>0</v>
      </c>
      <c r="E125" s="126">
        <f>C125*D125</f>
        <v>0</v>
      </c>
      <c r="F125" s="127" t="s">
        <v>22</v>
      </c>
      <c r="G125" s="124">
        <v>0</v>
      </c>
      <c r="H125" s="125">
        <v>0</v>
      </c>
      <c r="I125" s="128">
        <f t="shared" si="26"/>
        <v>0</v>
      </c>
      <c r="J125" s="127" t="s">
        <v>22</v>
      </c>
      <c r="K125" s="129">
        <f t="shared" si="25"/>
        <v>0</v>
      </c>
      <c r="L125" s="130" t="s">
        <v>22</v>
      </c>
      <c r="P125" s="52" t="str">
        <f t="shared" si="23"/>
        <v/>
      </c>
    </row>
    <row r="126" spans="1:16" hidden="1" x14ac:dyDescent="0.25">
      <c r="A126" s="315"/>
      <c r="B126" s="123" t="s">
        <v>21</v>
      </c>
      <c r="C126" s="124">
        <v>0</v>
      </c>
      <c r="D126" s="125">
        <v>0</v>
      </c>
      <c r="E126" s="126">
        <f t="shared" ref="E126:E127" si="27">C126*D126</f>
        <v>0</v>
      </c>
      <c r="F126" s="127" t="s">
        <v>22</v>
      </c>
      <c r="G126" s="124">
        <v>0</v>
      </c>
      <c r="H126" s="125">
        <v>0</v>
      </c>
      <c r="I126" s="128">
        <f t="shared" ref="I126:I128" si="28">G126*H126</f>
        <v>0</v>
      </c>
      <c r="J126" s="127" t="s">
        <v>22</v>
      </c>
      <c r="K126" s="129">
        <f t="shared" ref="K126:K128" si="29">E126+I126</f>
        <v>0</v>
      </c>
      <c r="L126" s="130" t="s">
        <v>22</v>
      </c>
      <c r="P126" s="52" t="str">
        <f t="shared" si="23"/>
        <v/>
      </c>
    </row>
    <row r="127" spans="1:16" hidden="1" x14ac:dyDescent="0.25">
      <c r="A127" s="315"/>
      <c r="B127" s="123" t="s">
        <v>21</v>
      </c>
      <c r="C127" s="124">
        <v>0</v>
      </c>
      <c r="D127" s="125">
        <v>0</v>
      </c>
      <c r="E127" s="126">
        <f t="shared" si="27"/>
        <v>0</v>
      </c>
      <c r="F127" s="127" t="s">
        <v>22</v>
      </c>
      <c r="G127" s="124">
        <v>0</v>
      </c>
      <c r="H127" s="125">
        <v>0</v>
      </c>
      <c r="I127" s="128">
        <f t="shared" si="28"/>
        <v>0</v>
      </c>
      <c r="J127" s="127" t="s">
        <v>22</v>
      </c>
      <c r="K127" s="129">
        <f t="shared" si="29"/>
        <v>0</v>
      </c>
      <c r="L127" s="130" t="s">
        <v>22</v>
      </c>
      <c r="P127" s="52" t="str">
        <f t="shared" si="23"/>
        <v/>
      </c>
    </row>
    <row r="128" spans="1:16" hidden="1" x14ac:dyDescent="0.25">
      <c r="A128" s="315"/>
      <c r="B128" s="123" t="s">
        <v>21</v>
      </c>
      <c r="C128" s="124">
        <v>0</v>
      </c>
      <c r="D128" s="125">
        <v>0</v>
      </c>
      <c r="E128" s="126">
        <f>C128*D128</f>
        <v>0</v>
      </c>
      <c r="F128" s="127" t="s">
        <v>22</v>
      </c>
      <c r="G128" s="124">
        <v>0</v>
      </c>
      <c r="H128" s="125">
        <v>0</v>
      </c>
      <c r="I128" s="128">
        <f t="shared" si="28"/>
        <v>0</v>
      </c>
      <c r="J128" s="127" t="s">
        <v>22</v>
      </c>
      <c r="K128" s="129">
        <f t="shared" si="29"/>
        <v>0</v>
      </c>
      <c r="L128" s="130" t="s">
        <v>22</v>
      </c>
      <c r="P128" s="52" t="str">
        <f t="shared" si="23"/>
        <v/>
      </c>
    </row>
    <row r="129" spans="1:16" hidden="1" x14ac:dyDescent="0.25">
      <c r="A129" s="315"/>
      <c r="B129" s="131" t="s">
        <v>21</v>
      </c>
      <c r="C129" s="124">
        <v>0</v>
      </c>
      <c r="D129" s="125">
        <v>0</v>
      </c>
      <c r="E129" s="132">
        <f t="shared" si="24"/>
        <v>0</v>
      </c>
      <c r="F129" s="133" t="s">
        <v>22</v>
      </c>
      <c r="G129" s="124">
        <v>0</v>
      </c>
      <c r="H129" s="125">
        <v>0</v>
      </c>
      <c r="I129" s="134">
        <f t="shared" si="26"/>
        <v>0</v>
      </c>
      <c r="J129" s="133" t="s">
        <v>22</v>
      </c>
      <c r="K129" s="135">
        <f t="shared" si="25"/>
        <v>0</v>
      </c>
      <c r="L129" s="136" t="s">
        <v>22</v>
      </c>
      <c r="P129" s="52" t="str">
        <f t="shared" si="23"/>
        <v/>
      </c>
    </row>
    <row r="130" spans="1:16" hidden="1" x14ac:dyDescent="0.25">
      <c r="A130" s="316"/>
      <c r="B130" s="317" t="s">
        <v>73</v>
      </c>
      <c r="C130" s="317"/>
      <c r="D130" s="137"/>
      <c r="E130" s="138">
        <f>SUM(E122:E129)</f>
        <v>0</v>
      </c>
      <c r="F130" s="139" t="s">
        <v>22</v>
      </c>
      <c r="G130" s="140">
        <f>SUM(G122:G129)</f>
        <v>0</v>
      </c>
      <c r="H130" s="141"/>
      <c r="I130" s="138">
        <f>SUM(I122:I129)</f>
        <v>0</v>
      </c>
      <c r="J130" s="139" t="s">
        <v>22</v>
      </c>
      <c r="K130" s="141">
        <f>SUM(K122:K129)</f>
        <v>0</v>
      </c>
      <c r="L130" s="142" t="s">
        <v>22</v>
      </c>
      <c r="P130" s="52" t="str">
        <f t="shared" si="23"/>
        <v/>
      </c>
    </row>
    <row r="131" spans="1:16" hidden="1" x14ac:dyDescent="0.25">
      <c r="A131" s="337" t="s">
        <v>68</v>
      </c>
      <c r="B131" s="114" t="s">
        <v>21</v>
      </c>
      <c r="C131" s="115">
        <v>0</v>
      </c>
      <c r="D131" s="116">
        <v>0</v>
      </c>
      <c r="E131" s="143">
        <f t="shared" si="24"/>
        <v>0</v>
      </c>
      <c r="F131" s="144">
        <f t="shared" ref="F131:F140" si="30">E131</f>
        <v>0</v>
      </c>
      <c r="G131" s="115">
        <v>0</v>
      </c>
      <c r="H131" s="116">
        <v>0</v>
      </c>
      <c r="I131" s="145">
        <f t="shared" si="26"/>
        <v>0</v>
      </c>
      <c r="J131" s="146">
        <f t="shared" ref="J131:J140" si="31">I131</f>
        <v>0</v>
      </c>
      <c r="K131" s="147">
        <f t="shared" si="25"/>
        <v>0</v>
      </c>
      <c r="L131" s="148">
        <f>F131+J131</f>
        <v>0</v>
      </c>
      <c r="P131" s="52" t="str">
        <f t="shared" si="23"/>
        <v/>
      </c>
    </row>
    <row r="132" spans="1:16" hidden="1" x14ac:dyDescent="0.25">
      <c r="A132" s="338"/>
      <c r="B132" s="123" t="s">
        <v>21</v>
      </c>
      <c r="C132" s="115">
        <v>0</v>
      </c>
      <c r="D132" s="125">
        <v>0</v>
      </c>
      <c r="E132" s="126">
        <f t="shared" si="24"/>
        <v>0</v>
      </c>
      <c r="F132" s="149">
        <f t="shared" si="30"/>
        <v>0</v>
      </c>
      <c r="G132" s="115">
        <v>0</v>
      </c>
      <c r="H132" s="125">
        <v>0</v>
      </c>
      <c r="I132" s="128">
        <f t="shared" si="26"/>
        <v>0</v>
      </c>
      <c r="J132" s="150">
        <f t="shared" si="31"/>
        <v>0</v>
      </c>
      <c r="K132" s="129">
        <f t="shared" si="25"/>
        <v>0</v>
      </c>
      <c r="L132" s="151">
        <f t="shared" si="25"/>
        <v>0</v>
      </c>
      <c r="P132" s="52" t="str">
        <f t="shared" si="23"/>
        <v/>
      </c>
    </row>
    <row r="133" spans="1:16" hidden="1" x14ac:dyDescent="0.25">
      <c r="A133" s="338"/>
      <c r="B133" s="123" t="s">
        <v>21</v>
      </c>
      <c r="C133" s="115">
        <v>0</v>
      </c>
      <c r="D133" s="125">
        <v>0</v>
      </c>
      <c r="E133" s="126">
        <f t="shared" si="24"/>
        <v>0</v>
      </c>
      <c r="F133" s="149">
        <f t="shared" si="30"/>
        <v>0</v>
      </c>
      <c r="G133" s="115">
        <v>0</v>
      </c>
      <c r="H133" s="125">
        <v>0</v>
      </c>
      <c r="I133" s="128">
        <f t="shared" si="26"/>
        <v>0</v>
      </c>
      <c r="J133" s="150">
        <f t="shared" si="31"/>
        <v>0</v>
      </c>
      <c r="K133" s="129">
        <f t="shared" si="25"/>
        <v>0</v>
      </c>
      <c r="L133" s="151">
        <f t="shared" si="25"/>
        <v>0</v>
      </c>
      <c r="P133" s="52" t="str">
        <f t="shared" si="23"/>
        <v/>
      </c>
    </row>
    <row r="134" spans="1:16" hidden="1" x14ac:dyDescent="0.25">
      <c r="A134" s="338"/>
      <c r="B134" s="123" t="s">
        <v>21</v>
      </c>
      <c r="C134" s="115">
        <v>0</v>
      </c>
      <c r="D134" s="125">
        <v>0</v>
      </c>
      <c r="E134" s="152">
        <f t="shared" si="24"/>
        <v>0</v>
      </c>
      <c r="F134" s="149">
        <f t="shared" si="30"/>
        <v>0</v>
      </c>
      <c r="G134" s="115">
        <v>0</v>
      </c>
      <c r="H134" s="125">
        <v>0</v>
      </c>
      <c r="I134" s="128">
        <f t="shared" si="26"/>
        <v>0</v>
      </c>
      <c r="J134" s="150">
        <f t="shared" si="31"/>
        <v>0</v>
      </c>
      <c r="K134" s="129">
        <f t="shared" si="25"/>
        <v>0</v>
      </c>
      <c r="L134" s="151">
        <f t="shared" si="25"/>
        <v>0</v>
      </c>
      <c r="P134" s="52" t="str">
        <f t="shared" si="23"/>
        <v/>
      </c>
    </row>
    <row r="135" spans="1:16" hidden="1" x14ac:dyDescent="0.25">
      <c r="A135" s="338"/>
      <c r="B135" s="123" t="s">
        <v>21</v>
      </c>
      <c r="C135" s="115">
        <v>0</v>
      </c>
      <c r="D135" s="125">
        <v>0</v>
      </c>
      <c r="E135" s="152">
        <f t="shared" ref="E135:E136" si="32">C135*D135</f>
        <v>0</v>
      </c>
      <c r="F135" s="149">
        <f t="shared" ref="F135:F136" si="33">E135</f>
        <v>0</v>
      </c>
      <c r="G135" s="115">
        <v>0</v>
      </c>
      <c r="H135" s="125">
        <v>0</v>
      </c>
      <c r="I135" s="128">
        <f t="shared" ref="I135:I136" si="34">G135*H135</f>
        <v>0</v>
      </c>
      <c r="J135" s="150">
        <f t="shared" ref="J135:J136" si="35">I135</f>
        <v>0</v>
      </c>
      <c r="K135" s="129">
        <f t="shared" ref="K135:K136" si="36">E135+I135</f>
        <v>0</v>
      </c>
      <c r="L135" s="151">
        <f t="shared" ref="L135:L136" si="37">F135+J135</f>
        <v>0</v>
      </c>
      <c r="P135" s="52" t="str">
        <f t="shared" si="23"/>
        <v/>
      </c>
    </row>
    <row r="136" spans="1:16" hidden="1" x14ac:dyDescent="0.25">
      <c r="A136" s="338"/>
      <c r="B136" s="123" t="s">
        <v>21</v>
      </c>
      <c r="C136" s="115">
        <v>0</v>
      </c>
      <c r="D136" s="125">
        <v>0</v>
      </c>
      <c r="E136" s="152">
        <f t="shared" si="32"/>
        <v>0</v>
      </c>
      <c r="F136" s="149">
        <f t="shared" si="33"/>
        <v>0</v>
      </c>
      <c r="G136" s="115">
        <v>0</v>
      </c>
      <c r="H136" s="125">
        <v>0</v>
      </c>
      <c r="I136" s="128">
        <f t="shared" si="34"/>
        <v>0</v>
      </c>
      <c r="J136" s="150">
        <f t="shared" si="35"/>
        <v>0</v>
      </c>
      <c r="K136" s="129">
        <f t="shared" si="36"/>
        <v>0</v>
      </c>
      <c r="L136" s="151">
        <f t="shared" si="37"/>
        <v>0</v>
      </c>
      <c r="P136" s="52" t="str">
        <f t="shared" si="23"/>
        <v/>
      </c>
    </row>
    <row r="137" spans="1:16" hidden="1" x14ac:dyDescent="0.25">
      <c r="A137" s="338"/>
      <c r="B137" s="123" t="s">
        <v>21</v>
      </c>
      <c r="C137" s="115">
        <v>0</v>
      </c>
      <c r="D137" s="125">
        <v>0</v>
      </c>
      <c r="E137" s="152">
        <f t="shared" ref="E137:E138" si="38">C137*D137</f>
        <v>0</v>
      </c>
      <c r="F137" s="149">
        <f t="shared" ref="F137:F138" si="39">E137</f>
        <v>0</v>
      </c>
      <c r="G137" s="115">
        <v>0</v>
      </c>
      <c r="H137" s="125">
        <v>0</v>
      </c>
      <c r="I137" s="128">
        <f t="shared" ref="I137:I138" si="40">G137*H137</f>
        <v>0</v>
      </c>
      <c r="J137" s="150">
        <f t="shared" ref="J137:J138" si="41">I137</f>
        <v>0</v>
      </c>
      <c r="K137" s="129">
        <f t="shared" ref="K137:K138" si="42">E137+I137</f>
        <v>0</v>
      </c>
      <c r="L137" s="151">
        <f t="shared" ref="L137:L138" si="43">F137+J137</f>
        <v>0</v>
      </c>
      <c r="P137" s="52" t="str">
        <f t="shared" si="23"/>
        <v/>
      </c>
    </row>
    <row r="138" spans="1:16" hidden="1" x14ac:dyDescent="0.25">
      <c r="A138" s="338"/>
      <c r="B138" s="123" t="s">
        <v>21</v>
      </c>
      <c r="C138" s="115">
        <v>0</v>
      </c>
      <c r="D138" s="125">
        <v>0</v>
      </c>
      <c r="E138" s="152">
        <f t="shared" si="38"/>
        <v>0</v>
      </c>
      <c r="F138" s="149">
        <f t="shared" si="39"/>
        <v>0</v>
      </c>
      <c r="G138" s="115">
        <v>0</v>
      </c>
      <c r="H138" s="125">
        <v>0</v>
      </c>
      <c r="I138" s="128">
        <f t="shared" si="40"/>
        <v>0</v>
      </c>
      <c r="J138" s="150">
        <f t="shared" si="41"/>
        <v>0</v>
      </c>
      <c r="K138" s="129">
        <f t="shared" si="42"/>
        <v>0</v>
      </c>
      <c r="L138" s="151">
        <f t="shared" si="43"/>
        <v>0</v>
      </c>
      <c r="P138" s="52" t="str">
        <f t="shared" si="23"/>
        <v/>
      </c>
    </row>
    <row r="139" spans="1:16" hidden="1" x14ac:dyDescent="0.25">
      <c r="A139" s="338"/>
      <c r="B139" s="123" t="s">
        <v>21</v>
      </c>
      <c r="C139" s="115">
        <v>0</v>
      </c>
      <c r="D139" s="125">
        <v>0</v>
      </c>
      <c r="E139" s="152">
        <f t="shared" ref="E139" si="44">C139*D139</f>
        <v>0</v>
      </c>
      <c r="F139" s="149">
        <f t="shared" ref="F139" si="45">E139</f>
        <v>0</v>
      </c>
      <c r="G139" s="115">
        <v>0</v>
      </c>
      <c r="H139" s="125">
        <v>0</v>
      </c>
      <c r="I139" s="128">
        <f t="shared" ref="I139" si="46">G139*H139</f>
        <v>0</v>
      </c>
      <c r="J139" s="150">
        <f t="shared" ref="J139" si="47">I139</f>
        <v>0</v>
      </c>
      <c r="K139" s="129">
        <f t="shared" ref="K139" si="48">E139+I139</f>
        <v>0</v>
      </c>
      <c r="L139" s="151">
        <f t="shared" ref="L139" si="49">F139+J139</f>
        <v>0</v>
      </c>
      <c r="P139" s="52" t="str">
        <f t="shared" si="23"/>
        <v/>
      </c>
    </row>
    <row r="140" spans="1:16" hidden="1" x14ac:dyDescent="0.25">
      <c r="A140" s="338"/>
      <c r="B140" s="131" t="s">
        <v>21</v>
      </c>
      <c r="C140" s="115">
        <v>0</v>
      </c>
      <c r="D140" s="125">
        <v>0</v>
      </c>
      <c r="E140" s="153">
        <f t="shared" si="24"/>
        <v>0</v>
      </c>
      <c r="F140" s="154">
        <f t="shared" si="30"/>
        <v>0</v>
      </c>
      <c r="G140" s="115">
        <v>0</v>
      </c>
      <c r="H140" s="125">
        <v>0</v>
      </c>
      <c r="I140" s="155">
        <f t="shared" si="26"/>
        <v>0</v>
      </c>
      <c r="J140" s="156">
        <f t="shared" si="31"/>
        <v>0</v>
      </c>
      <c r="K140" s="157">
        <f t="shared" si="25"/>
        <v>0</v>
      </c>
      <c r="L140" s="158">
        <f t="shared" si="25"/>
        <v>0</v>
      </c>
      <c r="P140" s="52" t="str">
        <f t="shared" si="23"/>
        <v/>
      </c>
    </row>
    <row r="141" spans="1:16" hidden="1" x14ac:dyDescent="0.25">
      <c r="A141" s="339"/>
      <c r="B141" s="317" t="s">
        <v>73</v>
      </c>
      <c r="C141" s="317"/>
      <c r="D141" s="159"/>
      <c r="E141" s="141">
        <f>SUM(E131:E140)</f>
        <v>0</v>
      </c>
      <c r="F141" s="160">
        <f>SUM(F122:F140)</f>
        <v>0</v>
      </c>
      <c r="G141" s="161">
        <f>SUM(G122:G140)</f>
        <v>0</v>
      </c>
      <c r="H141" s="159"/>
      <c r="I141" s="162">
        <f>SUM(I131:I140)</f>
        <v>0</v>
      </c>
      <c r="J141" s="163">
        <f>SUM(J122:J140)</f>
        <v>0</v>
      </c>
      <c r="K141" s="164">
        <f>SUM(K131:K140)</f>
        <v>0</v>
      </c>
      <c r="L141" s="160">
        <f>SUM(L131:L140)</f>
        <v>0</v>
      </c>
      <c r="P141" s="52" t="str">
        <f t="shared" si="23"/>
        <v/>
      </c>
    </row>
    <row r="142" spans="1:16" ht="20.100000000000001" hidden="1" customHeight="1" x14ac:dyDescent="0.25">
      <c r="A142" s="311" t="s">
        <v>23</v>
      </c>
      <c r="B142" s="312"/>
      <c r="C142" s="312"/>
      <c r="D142" s="313"/>
      <c r="E142" s="87">
        <f>E130+E141</f>
        <v>0</v>
      </c>
      <c r="F142" s="87">
        <f>F141</f>
        <v>0</v>
      </c>
      <c r="G142" s="165">
        <f t="shared" ref="G142" si="50">G130+G141</f>
        <v>0</v>
      </c>
      <c r="H142" s="87">
        <f>H130+H141</f>
        <v>0</v>
      </c>
      <c r="I142" s="87">
        <f>I130+I141</f>
        <v>0</v>
      </c>
      <c r="J142" s="87">
        <f>J141</f>
        <v>0</v>
      </c>
      <c r="K142" s="87">
        <f>K130+K141</f>
        <v>0</v>
      </c>
      <c r="L142" s="87">
        <f>L141</f>
        <v>0</v>
      </c>
      <c r="P142" s="52" t="str">
        <f t="shared" si="23"/>
        <v/>
      </c>
    </row>
    <row r="143" spans="1:16" hidden="1" x14ac:dyDescent="0.25">
      <c r="A143" s="166" t="s">
        <v>50</v>
      </c>
      <c r="B143" s="166"/>
      <c r="P143" s="52" t="str">
        <f t="shared" si="23"/>
        <v/>
      </c>
    </row>
    <row r="144" spans="1:16" hidden="1" x14ac:dyDescent="0.25">
      <c r="A144" s="166"/>
      <c r="B144" s="166"/>
      <c r="P144" s="52" t="str">
        <f t="shared" si="23"/>
        <v/>
      </c>
    </row>
    <row r="145" spans="1:16" ht="24.75" hidden="1" customHeight="1" x14ac:dyDescent="0.25">
      <c r="C145" s="269" t="s">
        <v>44</v>
      </c>
      <c r="D145" s="269"/>
      <c r="E145" s="269"/>
      <c r="F145" s="269"/>
      <c r="G145" s="270" t="s">
        <v>45</v>
      </c>
      <c r="H145" s="270"/>
      <c r="I145" s="270"/>
      <c r="J145" s="270"/>
      <c r="K145" s="269" t="s">
        <v>46</v>
      </c>
      <c r="L145" s="269"/>
      <c r="P145" s="52" t="str">
        <f t="shared" si="23"/>
        <v/>
      </c>
    </row>
    <row r="146" spans="1:16" ht="15.75" hidden="1" x14ac:dyDescent="0.25">
      <c r="A146" s="271" t="s">
        <v>47</v>
      </c>
      <c r="B146" s="272"/>
      <c r="C146" s="273" t="s">
        <v>24</v>
      </c>
      <c r="D146" s="274"/>
      <c r="E146" s="277" t="s">
        <v>25</v>
      </c>
      <c r="F146" s="278"/>
      <c r="G146" s="273" t="s">
        <v>24</v>
      </c>
      <c r="H146" s="274"/>
      <c r="I146" s="277" t="s">
        <v>25</v>
      </c>
      <c r="J146" s="278"/>
      <c r="K146" s="281" t="s">
        <v>24</v>
      </c>
      <c r="L146" s="283" t="s">
        <v>25</v>
      </c>
      <c r="P146" s="52" t="str">
        <f t="shared" si="23"/>
        <v/>
      </c>
    </row>
    <row r="147" spans="1:16" ht="26.25" hidden="1" customHeight="1" x14ac:dyDescent="0.25">
      <c r="A147" s="285" t="s">
        <v>51</v>
      </c>
      <c r="B147" s="286"/>
      <c r="C147" s="275"/>
      <c r="D147" s="276"/>
      <c r="E147" s="279"/>
      <c r="F147" s="280"/>
      <c r="G147" s="275"/>
      <c r="H147" s="276"/>
      <c r="I147" s="279"/>
      <c r="J147" s="280"/>
      <c r="K147" s="282"/>
      <c r="L147" s="284"/>
      <c r="P147" s="52" t="str">
        <f t="shared" si="23"/>
        <v/>
      </c>
    </row>
    <row r="148" spans="1:16" hidden="1" x14ac:dyDescent="0.25">
      <c r="A148" s="293" t="s">
        <v>52</v>
      </c>
      <c r="B148" s="294"/>
      <c r="C148" s="335">
        <v>0</v>
      </c>
      <c r="D148" s="336"/>
      <c r="E148" s="297">
        <f>C148</f>
        <v>0</v>
      </c>
      <c r="F148" s="298"/>
      <c r="G148" s="335">
        <v>0</v>
      </c>
      <c r="H148" s="336"/>
      <c r="I148" s="297">
        <f>G148</f>
        <v>0</v>
      </c>
      <c r="J148" s="298"/>
      <c r="K148" s="121">
        <f>+C148+G148</f>
        <v>0</v>
      </c>
      <c r="L148" s="167">
        <f>+E148+I148</f>
        <v>0</v>
      </c>
      <c r="P148" s="52" t="str">
        <f t="shared" si="23"/>
        <v/>
      </c>
    </row>
    <row r="149" spans="1:16" hidden="1" x14ac:dyDescent="0.25">
      <c r="A149" s="238" t="s">
        <v>53</v>
      </c>
      <c r="B149" s="239"/>
      <c r="C149" s="234">
        <v>0</v>
      </c>
      <c r="D149" s="235"/>
      <c r="E149" s="297">
        <f>C149</f>
        <v>0</v>
      </c>
      <c r="F149" s="298"/>
      <c r="G149" s="234">
        <v>0</v>
      </c>
      <c r="H149" s="235"/>
      <c r="I149" s="232">
        <f t="shared" ref="I149:I160" si="51">G149</f>
        <v>0</v>
      </c>
      <c r="J149" s="233"/>
      <c r="K149" s="129">
        <f t="shared" ref="K149:K160" si="52">+C149+G149</f>
        <v>0</v>
      </c>
      <c r="L149" s="151">
        <f t="shared" ref="L149:L160" si="53">+E149+I149</f>
        <v>0</v>
      </c>
      <c r="P149" s="52" t="str">
        <f t="shared" si="23"/>
        <v/>
      </c>
    </row>
    <row r="150" spans="1:16" hidden="1" x14ac:dyDescent="0.25">
      <c r="A150" s="238" t="s">
        <v>54</v>
      </c>
      <c r="B150" s="239"/>
      <c r="C150" s="234">
        <v>0</v>
      </c>
      <c r="D150" s="235"/>
      <c r="E150" s="232">
        <f t="shared" ref="E150:E160" si="54">C150</f>
        <v>0</v>
      </c>
      <c r="F150" s="233"/>
      <c r="G150" s="234">
        <v>0</v>
      </c>
      <c r="H150" s="235"/>
      <c r="I150" s="232">
        <f t="shared" si="51"/>
        <v>0</v>
      </c>
      <c r="J150" s="233"/>
      <c r="K150" s="129">
        <f t="shared" si="52"/>
        <v>0</v>
      </c>
      <c r="L150" s="151">
        <f t="shared" si="53"/>
        <v>0</v>
      </c>
      <c r="P150" s="52" t="str">
        <f t="shared" si="23"/>
        <v/>
      </c>
    </row>
    <row r="151" spans="1:16" hidden="1" x14ac:dyDescent="0.25">
      <c r="A151" s="238" t="s">
        <v>55</v>
      </c>
      <c r="B151" s="239"/>
      <c r="C151" s="234">
        <v>0</v>
      </c>
      <c r="D151" s="235"/>
      <c r="E151" s="232">
        <f t="shared" si="54"/>
        <v>0</v>
      </c>
      <c r="F151" s="233"/>
      <c r="G151" s="234">
        <v>0</v>
      </c>
      <c r="H151" s="235"/>
      <c r="I151" s="232">
        <f t="shared" si="51"/>
        <v>0</v>
      </c>
      <c r="J151" s="233"/>
      <c r="K151" s="129">
        <f t="shared" si="52"/>
        <v>0</v>
      </c>
      <c r="L151" s="151">
        <f t="shared" si="53"/>
        <v>0</v>
      </c>
      <c r="P151" s="52" t="str">
        <f t="shared" si="23"/>
        <v/>
      </c>
    </row>
    <row r="152" spans="1:16" hidden="1" x14ac:dyDescent="0.25">
      <c r="A152" s="238" t="s">
        <v>56</v>
      </c>
      <c r="B152" s="239"/>
      <c r="C152" s="234">
        <v>0</v>
      </c>
      <c r="D152" s="235"/>
      <c r="E152" s="232">
        <f t="shared" si="54"/>
        <v>0</v>
      </c>
      <c r="F152" s="233"/>
      <c r="G152" s="234">
        <v>0</v>
      </c>
      <c r="H152" s="235"/>
      <c r="I152" s="232">
        <f t="shared" si="51"/>
        <v>0</v>
      </c>
      <c r="J152" s="233"/>
      <c r="K152" s="129">
        <f t="shared" ref="K152:K159" si="55">+C152+G152</f>
        <v>0</v>
      </c>
      <c r="L152" s="151">
        <f t="shared" ref="L152:L159" si="56">+E152+I152</f>
        <v>0</v>
      </c>
      <c r="P152" s="52" t="str">
        <f t="shared" si="23"/>
        <v/>
      </c>
    </row>
    <row r="153" spans="1:16" hidden="1" x14ac:dyDescent="0.25">
      <c r="A153" s="236" t="s">
        <v>42</v>
      </c>
      <c r="B153" s="237"/>
      <c r="C153" s="234">
        <v>0</v>
      </c>
      <c r="D153" s="235"/>
      <c r="E153" s="232">
        <f t="shared" si="54"/>
        <v>0</v>
      </c>
      <c r="F153" s="233"/>
      <c r="G153" s="234">
        <v>0</v>
      </c>
      <c r="H153" s="235"/>
      <c r="I153" s="232">
        <f t="shared" si="51"/>
        <v>0</v>
      </c>
      <c r="J153" s="233"/>
      <c r="K153" s="129">
        <f t="shared" si="55"/>
        <v>0</v>
      </c>
      <c r="L153" s="151">
        <f t="shared" si="56"/>
        <v>0</v>
      </c>
      <c r="P153" s="52" t="str">
        <f t="shared" si="23"/>
        <v/>
      </c>
    </row>
    <row r="154" spans="1:16" hidden="1" x14ac:dyDescent="0.25">
      <c r="A154" s="236" t="s">
        <v>42</v>
      </c>
      <c r="B154" s="237"/>
      <c r="C154" s="234">
        <v>0</v>
      </c>
      <c r="D154" s="235"/>
      <c r="E154" s="232">
        <f t="shared" si="54"/>
        <v>0</v>
      </c>
      <c r="F154" s="233"/>
      <c r="G154" s="234">
        <v>0</v>
      </c>
      <c r="H154" s="235"/>
      <c r="I154" s="232">
        <f t="shared" si="51"/>
        <v>0</v>
      </c>
      <c r="J154" s="233"/>
      <c r="K154" s="129">
        <f t="shared" si="55"/>
        <v>0</v>
      </c>
      <c r="L154" s="151">
        <f t="shared" si="56"/>
        <v>0</v>
      </c>
      <c r="P154" s="52" t="str">
        <f t="shared" si="23"/>
        <v/>
      </c>
    </row>
    <row r="155" spans="1:16" hidden="1" x14ac:dyDescent="0.25">
      <c r="A155" s="236" t="s">
        <v>42</v>
      </c>
      <c r="B155" s="237"/>
      <c r="C155" s="234">
        <v>0</v>
      </c>
      <c r="D155" s="235"/>
      <c r="E155" s="232">
        <f t="shared" ref="E155:E156" si="57">C155</f>
        <v>0</v>
      </c>
      <c r="F155" s="233"/>
      <c r="G155" s="234">
        <v>0</v>
      </c>
      <c r="H155" s="235"/>
      <c r="I155" s="232">
        <f t="shared" ref="I155:I156" si="58">G155</f>
        <v>0</v>
      </c>
      <c r="J155" s="233"/>
      <c r="K155" s="129">
        <f t="shared" si="55"/>
        <v>0</v>
      </c>
      <c r="L155" s="151">
        <f t="shared" si="56"/>
        <v>0</v>
      </c>
      <c r="P155" s="52" t="str">
        <f t="shared" si="23"/>
        <v/>
      </c>
    </row>
    <row r="156" spans="1:16" hidden="1" x14ac:dyDescent="0.25">
      <c r="A156" s="236" t="s">
        <v>42</v>
      </c>
      <c r="B156" s="237"/>
      <c r="C156" s="234">
        <v>0</v>
      </c>
      <c r="D156" s="235"/>
      <c r="E156" s="232">
        <f t="shared" si="57"/>
        <v>0</v>
      </c>
      <c r="F156" s="233"/>
      <c r="G156" s="234">
        <v>0</v>
      </c>
      <c r="H156" s="235"/>
      <c r="I156" s="232">
        <f t="shared" si="58"/>
        <v>0</v>
      </c>
      <c r="J156" s="233"/>
      <c r="K156" s="129">
        <f t="shared" si="55"/>
        <v>0</v>
      </c>
      <c r="L156" s="151">
        <f t="shared" si="56"/>
        <v>0</v>
      </c>
      <c r="P156" s="52" t="str">
        <f t="shared" si="23"/>
        <v/>
      </c>
    </row>
    <row r="157" spans="1:16" hidden="1" x14ac:dyDescent="0.25">
      <c r="A157" s="236" t="s">
        <v>42</v>
      </c>
      <c r="B157" s="237"/>
      <c r="C157" s="234">
        <v>0</v>
      </c>
      <c r="D157" s="235"/>
      <c r="E157" s="232">
        <f t="shared" ref="E157:E158" si="59">C157</f>
        <v>0</v>
      </c>
      <c r="F157" s="233"/>
      <c r="G157" s="234">
        <v>0</v>
      </c>
      <c r="H157" s="235"/>
      <c r="I157" s="232">
        <f t="shared" ref="I157:I158" si="60">G157</f>
        <v>0</v>
      </c>
      <c r="J157" s="233"/>
      <c r="K157" s="129">
        <f t="shared" si="55"/>
        <v>0</v>
      </c>
      <c r="L157" s="151">
        <f t="shared" si="56"/>
        <v>0</v>
      </c>
      <c r="P157" s="52" t="str">
        <f t="shared" si="23"/>
        <v/>
      </c>
    </row>
    <row r="158" spans="1:16" hidden="1" x14ac:dyDescent="0.25">
      <c r="A158" s="236" t="s">
        <v>42</v>
      </c>
      <c r="B158" s="237"/>
      <c r="C158" s="234">
        <v>0</v>
      </c>
      <c r="D158" s="235"/>
      <c r="E158" s="232">
        <f t="shared" si="59"/>
        <v>0</v>
      </c>
      <c r="F158" s="233"/>
      <c r="G158" s="234">
        <v>0</v>
      </c>
      <c r="H158" s="235"/>
      <c r="I158" s="232">
        <f t="shared" si="60"/>
        <v>0</v>
      </c>
      <c r="J158" s="233"/>
      <c r="K158" s="129">
        <f t="shared" si="55"/>
        <v>0</v>
      </c>
      <c r="L158" s="151">
        <f t="shared" si="56"/>
        <v>0</v>
      </c>
      <c r="P158" s="52" t="str">
        <f t="shared" si="23"/>
        <v/>
      </c>
    </row>
    <row r="159" spans="1:16" hidden="1" x14ac:dyDescent="0.25">
      <c r="A159" s="236" t="s">
        <v>42</v>
      </c>
      <c r="B159" s="237"/>
      <c r="C159" s="234">
        <v>0</v>
      </c>
      <c r="D159" s="235"/>
      <c r="E159" s="232">
        <f t="shared" ref="E159" si="61">C159</f>
        <v>0</v>
      </c>
      <c r="F159" s="233"/>
      <c r="G159" s="234">
        <v>0</v>
      </c>
      <c r="H159" s="235"/>
      <c r="I159" s="232">
        <f t="shared" ref="I159" si="62">G159</f>
        <v>0</v>
      </c>
      <c r="J159" s="233"/>
      <c r="K159" s="129">
        <f t="shared" si="55"/>
        <v>0</v>
      </c>
      <c r="L159" s="151">
        <f t="shared" si="56"/>
        <v>0</v>
      </c>
      <c r="P159" s="52" t="str">
        <f t="shared" si="23"/>
        <v/>
      </c>
    </row>
    <row r="160" spans="1:16" hidden="1" x14ac:dyDescent="0.25">
      <c r="A160" s="236" t="s">
        <v>42</v>
      </c>
      <c r="B160" s="237"/>
      <c r="C160" s="234">
        <v>0</v>
      </c>
      <c r="D160" s="235"/>
      <c r="E160" s="295">
        <f t="shared" si="54"/>
        <v>0</v>
      </c>
      <c r="F160" s="296"/>
      <c r="G160" s="234">
        <v>0</v>
      </c>
      <c r="H160" s="235"/>
      <c r="I160" s="295">
        <f t="shared" si="51"/>
        <v>0</v>
      </c>
      <c r="J160" s="296"/>
      <c r="K160" s="157">
        <f t="shared" si="52"/>
        <v>0</v>
      </c>
      <c r="L160" s="158">
        <f t="shared" si="53"/>
        <v>0</v>
      </c>
      <c r="P160" s="52" t="str">
        <f t="shared" si="23"/>
        <v/>
      </c>
    </row>
    <row r="161" spans="1:16" ht="20.100000000000001" hidden="1" customHeight="1" x14ac:dyDescent="0.25">
      <c r="A161" s="263" t="s">
        <v>57</v>
      </c>
      <c r="B161" s="264"/>
      <c r="C161" s="265">
        <f>SUM(C148:D160)</f>
        <v>0</v>
      </c>
      <c r="D161" s="266"/>
      <c r="E161" s="267">
        <f>SUM(E148:F160)</f>
        <v>0</v>
      </c>
      <c r="F161" s="268"/>
      <c r="G161" s="265">
        <f>SUM(G148:H160)</f>
        <v>0</v>
      </c>
      <c r="H161" s="266"/>
      <c r="I161" s="267">
        <f>SUM(I148:J160)</f>
        <v>0</v>
      </c>
      <c r="J161" s="268"/>
      <c r="K161" s="168">
        <f>SUM(K148:K160)</f>
        <v>0</v>
      </c>
      <c r="L161" s="169">
        <f>SUM(L148:L160)</f>
        <v>0</v>
      </c>
      <c r="P161" s="52" t="str">
        <f t="shared" si="23"/>
        <v/>
      </c>
    </row>
    <row r="162" spans="1:16" ht="21.95" hidden="1" customHeight="1" x14ac:dyDescent="0.25">
      <c r="P162" s="52" t="str">
        <f t="shared" si="23"/>
        <v/>
      </c>
    </row>
    <row r="163" spans="1:16" ht="24.95" hidden="1" customHeight="1" x14ac:dyDescent="0.25">
      <c r="C163" s="269" t="s">
        <v>44</v>
      </c>
      <c r="D163" s="269"/>
      <c r="E163" s="269"/>
      <c r="F163" s="269"/>
      <c r="G163" s="270" t="s">
        <v>45</v>
      </c>
      <c r="H163" s="270"/>
      <c r="I163" s="270"/>
      <c r="J163" s="270"/>
      <c r="K163" s="269" t="s">
        <v>46</v>
      </c>
      <c r="L163" s="269"/>
      <c r="P163" s="52" t="str">
        <f t="shared" si="23"/>
        <v/>
      </c>
    </row>
    <row r="164" spans="1:16" ht="15.75" hidden="1" x14ac:dyDescent="0.25">
      <c r="A164" s="271" t="s">
        <v>47</v>
      </c>
      <c r="B164" s="272"/>
      <c r="C164" s="273" t="s">
        <v>24</v>
      </c>
      <c r="D164" s="274"/>
      <c r="E164" s="277" t="s">
        <v>25</v>
      </c>
      <c r="F164" s="278"/>
      <c r="G164" s="273" t="s">
        <v>24</v>
      </c>
      <c r="H164" s="274"/>
      <c r="I164" s="277" t="s">
        <v>25</v>
      </c>
      <c r="J164" s="278"/>
      <c r="K164" s="281" t="s">
        <v>24</v>
      </c>
      <c r="L164" s="283" t="s">
        <v>25</v>
      </c>
      <c r="P164" s="52" t="str">
        <f t="shared" si="23"/>
        <v/>
      </c>
    </row>
    <row r="165" spans="1:16" ht="27" hidden="1" customHeight="1" x14ac:dyDescent="0.25">
      <c r="A165" s="285" t="s">
        <v>58</v>
      </c>
      <c r="B165" s="286"/>
      <c r="C165" s="275"/>
      <c r="D165" s="276"/>
      <c r="E165" s="279"/>
      <c r="F165" s="280"/>
      <c r="G165" s="275"/>
      <c r="H165" s="276"/>
      <c r="I165" s="279"/>
      <c r="J165" s="280"/>
      <c r="K165" s="282"/>
      <c r="L165" s="284"/>
      <c r="P165" s="52" t="str">
        <f t="shared" si="23"/>
        <v/>
      </c>
    </row>
    <row r="166" spans="1:16" hidden="1" x14ac:dyDescent="0.25">
      <c r="A166" s="293" t="s">
        <v>59</v>
      </c>
      <c r="B166" s="294"/>
      <c r="C166" s="234">
        <v>0</v>
      </c>
      <c r="D166" s="235"/>
      <c r="E166" s="232">
        <f t="shared" ref="E166:E175" si="63">C166</f>
        <v>0</v>
      </c>
      <c r="F166" s="233"/>
      <c r="G166" s="234">
        <v>0</v>
      </c>
      <c r="H166" s="235"/>
      <c r="I166" s="232">
        <f>G166</f>
        <v>0</v>
      </c>
      <c r="J166" s="233"/>
      <c r="K166" s="129">
        <f t="shared" ref="K166:K175" si="64">C166+G166</f>
        <v>0</v>
      </c>
      <c r="L166" s="151">
        <f t="shared" ref="L166:L175" si="65">E166+I166</f>
        <v>0</v>
      </c>
      <c r="P166" s="52" t="str">
        <f t="shared" si="23"/>
        <v/>
      </c>
    </row>
    <row r="167" spans="1:16" hidden="1" x14ac:dyDescent="0.25">
      <c r="A167" s="238" t="s">
        <v>60</v>
      </c>
      <c r="B167" s="239"/>
      <c r="C167" s="234">
        <v>0</v>
      </c>
      <c r="D167" s="235"/>
      <c r="E167" s="232">
        <f t="shared" si="63"/>
        <v>0</v>
      </c>
      <c r="F167" s="233"/>
      <c r="G167" s="234">
        <v>0</v>
      </c>
      <c r="H167" s="235"/>
      <c r="I167" s="232">
        <f t="shared" ref="I167:I168" si="66">G167</f>
        <v>0</v>
      </c>
      <c r="J167" s="233"/>
      <c r="K167" s="129">
        <f t="shared" si="64"/>
        <v>0</v>
      </c>
      <c r="L167" s="151">
        <f t="shared" si="65"/>
        <v>0</v>
      </c>
      <c r="P167" s="52" t="str">
        <f t="shared" si="23"/>
        <v/>
      </c>
    </row>
    <row r="168" spans="1:16" hidden="1" x14ac:dyDescent="0.25">
      <c r="A168" s="236" t="s">
        <v>42</v>
      </c>
      <c r="B168" s="237"/>
      <c r="C168" s="234">
        <v>0</v>
      </c>
      <c r="D168" s="235"/>
      <c r="E168" s="232">
        <f t="shared" si="63"/>
        <v>0</v>
      </c>
      <c r="F168" s="233"/>
      <c r="G168" s="234">
        <v>0</v>
      </c>
      <c r="H168" s="235"/>
      <c r="I168" s="232">
        <f t="shared" si="66"/>
        <v>0</v>
      </c>
      <c r="J168" s="233"/>
      <c r="K168" s="129">
        <f t="shared" si="64"/>
        <v>0</v>
      </c>
      <c r="L168" s="151">
        <f t="shared" si="65"/>
        <v>0</v>
      </c>
      <c r="P168" s="52" t="str">
        <f t="shared" si="23"/>
        <v/>
      </c>
    </row>
    <row r="169" spans="1:16" hidden="1" x14ac:dyDescent="0.25">
      <c r="A169" s="236" t="s">
        <v>42</v>
      </c>
      <c r="B169" s="237"/>
      <c r="C169" s="234">
        <v>0</v>
      </c>
      <c r="D169" s="235"/>
      <c r="E169" s="232">
        <f t="shared" si="63"/>
        <v>0</v>
      </c>
      <c r="F169" s="233"/>
      <c r="G169" s="234">
        <v>0</v>
      </c>
      <c r="H169" s="235"/>
      <c r="I169" s="232">
        <f t="shared" ref="I169:I175" si="67">G169</f>
        <v>0</v>
      </c>
      <c r="J169" s="233"/>
      <c r="K169" s="129">
        <f t="shared" si="64"/>
        <v>0</v>
      </c>
      <c r="L169" s="151">
        <f t="shared" si="65"/>
        <v>0</v>
      </c>
      <c r="P169" s="52" t="str">
        <f t="shared" si="23"/>
        <v/>
      </c>
    </row>
    <row r="170" spans="1:16" hidden="1" x14ac:dyDescent="0.25">
      <c r="A170" s="236" t="s">
        <v>42</v>
      </c>
      <c r="B170" s="237"/>
      <c r="C170" s="234">
        <v>0</v>
      </c>
      <c r="D170" s="235"/>
      <c r="E170" s="232">
        <f t="shared" si="63"/>
        <v>0</v>
      </c>
      <c r="F170" s="233"/>
      <c r="G170" s="234">
        <v>0</v>
      </c>
      <c r="H170" s="235"/>
      <c r="I170" s="232">
        <f t="shared" si="67"/>
        <v>0</v>
      </c>
      <c r="J170" s="233"/>
      <c r="K170" s="129">
        <f t="shared" si="64"/>
        <v>0</v>
      </c>
      <c r="L170" s="151">
        <f t="shared" si="65"/>
        <v>0</v>
      </c>
      <c r="P170" s="52" t="str">
        <f t="shared" si="23"/>
        <v/>
      </c>
    </row>
    <row r="171" spans="1:16" hidden="1" x14ac:dyDescent="0.25">
      <c r="A171" s="236" t="s">
        <v>42</v>
      </c>
      <c r="B171" s="237"/>
      <c r="C171" s="234">
        <v>0</v>
      </c>
      <c r="D171" s="235"/>
      <c r="E171" s="232">
        <f t="shared" si="63"/>
        <v>0</v>
      </c>
      <c r="F171" s="233"/>
      <c r="G171" s="234">
        <v>0</v>
      </c>
      <c r="H171" s="235"/>
      <c r="I171" s="232">
        <f t="shared" si="67"/>
        <v>0</v>
      </c>
      <c r="J171" s="233"/>
      <c r="K171" s="129">
        <f t="shared" si="64"/>
        <v>0</v>
      </c>
      <c r="L171" s="151">
        <f t="shared" si="65"/>
        <v>0</v>
      </c>
      <c r="P171" s="52" t="str">
        <f t="shared" si="23"/>
        <v/>
      </c>
    </row>
    <row r="172" spans="1:16" hidden="1" x14ac:dyDescent="0.25">
      <c r="A172" s="236" t="s">
        <v>42</v>
      </c>
      <c r="B172" s="237"/>
      <c r="C172" s="234">
        <v>0</v>
      </c>
      <c r="D172" s="235"/>
      <c r="E172" s="232">
        <f t="shared" si="63"/>
        <v>0</v>
      </c>
      <c r="F172" s="233"/>
      <c r="G172" s="234">
        <v>0</v>
      </c>
      <c r="H172" s="235"/>
      <c r="I172" s="232">
        <f t="shared" si="67"/>
        <v>0</v>
      </c>
      <c r="J172" s="233"/>
      <c r="K172" s="129">
        <f t="shared" si="64"/>
        <v>0</v>
      </c>
      <c r="L172" s="151">
        <f t="shared" si="65"/>
        <v>0</v>
      </c>
      <c r="P172" s="52" t="str">
        <f t="shared" si="23"/>
        <v/>
      </c>
    </row>
    <row r="173" spans="1:16" hidden="1" x14ac:dyDescent="0.25">
      <c r="A173" s="236" t="s">
        <v>42</v>
      </c>
      <c r="B173" s="237"/>
      <c r="C173" s="234">
        <v>0</v>
      </c>
      <c r="D173" s="235"/>
      <c r="E173" s="232">
        <f t="shared" si="63"/>
        <v>0</v>
      </c>
      <c r="F173" s="233"/>
      <c r="G173" s="234">
        <v>0</v>
      </c>
      <c r="H173" s="235"/>
      <c r="I173" s="232">
        <f t="shared" si="67"/>
        <v>0</v>
      </c>
      <c r="J173" s="233"/>
      <c r="K173" s="129">
        <f t="shared" si="64"/>
        <v>0</v>
      </c>
      <c r="L173" s="151">
        <f t="shared" si="65"/>
        <v>0</v>
      </c>
      <c r="P173" s="52" t="str">
        <f t="shared" si="23"/>
        <v/>
      </c>
    </row>
    <row r="174" spans="1:16" hidden="1" x14ac:dyDescent="0.25">
      <c r="A174" s="236" t="s">
        <v>42</v>
      </c>
      <c r="B174" s="237"/>
      <c r="C174" s="234">
        <v>0</v>
      </c>
      <c r="D174" s="235"/>
      <c r="E174" s="232">
        <f t="shared" si="63"/>
        <v>0</v>
      </c>
      <c r="F174" s="233"/>
      <c r="G174" s="234">
        <v>0</v>
      </c>
      <c r="H174" s="235"/>
      <c r="I174" s="232">
        <f t="shared" si="67"/>
        <v>0</v>
      </c>
      <c r="J174" s="233"/>
      <c r="K174" s="129">
        <f t="shared" si="64"/>
        <v>0</v>
      </c>
      <c r="L174" s="151">
        <f t="shared" si="65"/>
        <v>0</v>
      </c>
      <c r="P174" s="52" t="str">
        <f t="shared" si="23"/>
        <v/>
      </c>
    </row>
    <row r="175" spans="1:16" hidden="1" x14ac:dyDescent="0.25">
      <c r="A175" s="236" t="s">
        <v>42</v>
      </c>
      <c r="B175" s="237"/>
      <c r="C175" s="234">
        <v>0</v>
      </c>
      <c r="D175" s="235"/>
      <c r="E175" s="232">
        <f t="shared" si="63"/>
        <v>0</v>
      </c>
      <c r="F175" s="233"/>
      <c r="G175" s="234">
        <v>0</v>
      </c>
      <c r="H175" s="235"/>
      <c r="I175" s="232">
        <f t="shared" si="67"/>
        <v>0</v>
      </c>
      <c r="J175" s="233"/>
      <c r="K175" s="129">
        <f t="shared" si="64"/>
        <v>0</v>
      </c>
      <c r="L175" s="151">
        <f t="shared" si="65"/>
        <v>0</v>
      </c>
      <c r="P175" s="52" t="str">
        <f t="shared" si="23"/>
        <v/>
      </c>
    </row>
    <row r="176" spans="1:16" ht="20.100000000000001" hidden="1" customHeight="1" x14ac:dyDescent="0.25">
      <c r="A176" s="263" t="s">
        <v>35</v>
      </c>
      <c r="B176" s="264"/>
      <c r="C176" s="265">
        <f>SUM(C166:D175)</f>
        <v>0</v>
      </c>
      <c r="D176" s="266"/>
      <c r="E176" s="267">
        <f>SUM(E166:F175)</f>
        <v>0</v>
      </c>
      <c r="F176" s="268"/>
      <c r="G176" s="265">
        <f>SUM(G166:H175)</f>
        <v>0</v>
      </c>
      <c r="H176" s="266"/>
      <c r="I176" s="267">
        <f>SUM(I166:J175)</f>
        <v>0</v>
      </c>
      <c r="J176" s="268"/>
      <c r="K176" s="168">
        <f>SUM(K166:K175)</f>
        <v>0</v>
      </c>
      <c r="L176" s="169">
        <f>SUM(L166:L175)</f>
        <v>0</v>
      </c>
      <c r="P176" s="52" t="str">
        <f t="shared" si="23"/>
        <v/>
      </c>
    </row>
    <row r="177" spans="1:16" ht="26.1" hidden="1" customHeight="1" x14ac:dyDescent="0.25">
      <c r="A177" s="170"/>
      <c r="B177" s="171"/>
      <c r="C177" s="172"/>
      <c r="D177" s="172"/>
      <c r="E177" s="172"/>
      <c r="F177" s="172"/>
      <c r="G177" s="173"/>
      <c r="H177" s="173"/>
      <c r="I177" s="173"/>
      <c r="J177" s="173"/>
      <c r="L177" s="174"/>
      <c r="P177" s="52" t="str">
        <f t="shared" si="23"/>
        <v/>
      </c>
    </row>
    <row r="178" spans="1:16" ht="15" hidden="1" customHeight="1" x14ac:dyDescent="0.25">
      <c r="A178" s="250" t="s">
        <v>127</v>
      </c>
      <c r="B178" s="250"/>
      <c r="C178" s="248" t="s">
        <v>126</v>
      </c>
      <c r="D178" s="249"/>
      <c r="E178" s="249"/>
      <c r="H178" s="173"/>
      <c r="I178" s="173"/>
      <c r="J178" s="173"/>
      <c r="L178" s="174"/>
      <c r="P178" s="52" t="str">
        <f t="shared" si="23"/>
        <v/>
      </c>
    </row>
    <row r="179" spans="1:16" ht="15" hidden="1" customHeight="1" x14ac:dyDescent="0.25">
      <c r="A179" s="100"/>
      <c r="B179" s="101" t="str">
        <f>IF($C$178="Charges Connexes forfaitaires (maximum 25%)","Veuillez saisir votre taux forfaitaire :","")</f>
        <v>Veuillez saisir votre taux forfaitaire :</v>
      </c>
      <c r="C179" s="8"/>
      <c r="D179" s="251" t="str">
        <f>IF(C179&gt;25%,"Attention, vous avez dépassé le taux maximum autorisé de 25%","")</f>
        <v/>
      </c>
      <c r="E179" s="251"/>
      <c r="F179" s="251"/>
      <c r="G179" s="251"/>
      <c r="H179" s="173"/>
      <c r="I179" s="173"/>
      <c r="J179" s="173"/>
      <c r="L179" s="174"/>
      <c r="P179" s="52" t="str">
        <f t="shared" si="23"/>
        <v/>
      </c>
    </row>
    <row r="180" spans="1:16" ht="15" hidden="1" customHeight="1" x14ac:dyDescent="0.25">
      <c r="A180" s="100"/>
      <c r="B180" s="101" t="str">
        <f>IF($C$178="Charges Connexes réelles (à justifier)","Veuillez saisir le montant des charges connexes réelles","")</f>
        <v/>
      </c>
      <c r="C180" s="8"/>
      <c r="D180" s="9"/>
      <c r="E180" s="9"/>
      <c r="F180" s="9"/>
      <c r="G180" s="9"/>
      <c r="H180" s="173"/>
      <c r="I180" s="173"/>
      <c r="J180" s="173"/>
      <c r="L180" s="174"/>
      <c r="P180" s="52" t="str">
        <f t="shared" si="23"/>
        <v/>
      </c>
    </row>
    <row r="181" spans="1:16" ht="15" hidden="1" customHeight="1" x14ac:dyDescent="0.25">
      <c r="A181" s="100"/>
      <c r="B181" s="101" t="str">
        <f>IF($C$178="Charges Connexes réelles (à justifier)","&gt;&gt; Actions d'animation :","")</f>
        <v/>
      </c>
      <c r="C181" s="102"/>
      <c r="D181" s="331"/>
      <c r="E181" s="331"/>
      <c r="H181" s="173"/>
      <c r="I181" s="173"/>
      <c r="J181" s="173"/>
      <c r="L181" s="174"/>
      <c r="P181" s="52" t="str">
        <f t="shared" si="23"/>
        <v/>
      </c>
    </row>
    <row r="182" spans="1:16" ht="15" hidden="1" customHeight="1" x14ac:dyDescent="0.25">
      <c r="A182" s="100"/>
      <c r="B182" s="101" t="str">
        <f>IF($C$178="Charges Connexes réelles (à justifier)","&gt;&gt; Actions de formation - Communication :","")</f>
        <v/>
      </c>
      <c r="C182" s="102"/>
      <c r="D182" s="7"/>
      <c r="E182" s="7"/>
      <c r="H182" s="173"/>
      <c r="I182" s="173"/>
      <c r="J182" s="173"/>
      <c r="L182" s="174"/>
      <c r="P182" s="52" t="str">
        <f t="shared" si="23"/>
        <v/>
      </c>
    </row>
    <row r="183" spans="1:16" ht="20.45" hidden="1" customHeight="1" x14ac:dyDescent="0.25">
      <c r="A183" s="171"/>
      <c r="B183" s="172"/>
      <c r="C183" s="172"/>
      <c r="D183" s="172"/>
      <c r="E183" s="172"/>
      <c r="F183" s="172"/>
      <c r="G183" s="173"/>
      <c r="H183" s="173"/>
      <c r="I183" s="173"/>
      <c r="J183" s="173"/>
      <c r="L183" s="174"/>
      <c r="P183" s="52" t="str">
        <f t="shared" si="23"/>
        <v/>
      </c>
    </row>
    <row r="184" spans="1:16" ht="26.1" hidden="1" customHeight="1" x14ac:dyDescent="0.25">
      <c r="A184" s="175"/>
      <c r="B184" s="176"/>
      <c r="C184" s="269" t="s">
        <v>44</v>
      </c>
      <c r="D184" s="269"/>
      <c r="E184" s="269"/>
      <c r="F184" s="269"/>
      <c r="G184" s="270" t="s">
        <v>45</v>
      </c>
      <c r="H184" s="270"/>
      <c r="I184" s="270"/>
      <c r="J184" s="270"/>
      <c r="K184" s="269" t="s">
        <v>46</v>
      </c>
      <c r="L184" s="269"/>
      <c r="P184" s="52" t="str">
        <f t="shared" si="23"/>
        <v/>
      </c>
    </row>
    <row r="185" spans="1:16" ht="18" hidden="1" customHeight="1" x14ac:dyDescent="0.25">
      <c r="A185" s="271" t="s">
        <v>47</v>
      </c>
      <c r="B185" s="272"/>
      <c r="C185" s="273" t="s">
        <v>24</v>
      </c>
      <c r="D185" s="274"/>
      <c r="E185" s="277" t="s">
        <v>25</v>
      </c>
      <c r="F185" s="278"/>
      <c r="G185" s="273" t="s">
        <v>24</v>
      </c>
      <c r="H185" s="274"/>
      <c r="I185" s="277" t="s">
        <v>25</v>
      </c>
      <c r="J185" s="278"/>
      <c r="K185" s="281" t="s">
        <v>24</v>
      </c>
      <c r="L185" s="283" t="s">
        <v>25</v>
      </c>
      <c r="P185" s="52" t="str">
        <f t="shared" si="23"/>
        <v/>
      </c>
    </row>
    <row r="186" spans="1:16" ht="18" hidden="1" customHeight="1" x14ac:dyDescent="0.25">
      <c r="A186" s="285" t="s">
        <v>61</v>
      </c>
      <c r="B186" s="286"/>
      <c r="C186" s="275"/>
      <c r="D186" s="276"/>
      <c r="E186" s="279"/>
      <c r="F186" s="280"/>
      <c r="G186" s="275"/>
      <c r="H186" s="276"/>
      <c r="I186" s="279"/>
      <c r="J186" s="280"/>
      <c r="K186" s="282"/>
      <c r="L186" s="284"/>
      <c r="P186" s="52" t="str">
        <f t="shared" si="23"/>
        <v/>
      </c>
    </row>
    <row r="187" spans="1:16" hidden="1" x14ac:dyDescent="0.25">
      <c r="A187" s="287" t="s">
        <v>36</v>
      </c>
      <c r="B187" s="288"/>
      <c r="C187" s="289">
        <f>IF($C$178="Charges Connexes forfaitaires (maximum 25%)",$C$179*(C176+C161+E142),$C$181)</f>
        <v>0</v>
      </c>
      <c r="D187" s="290"/>
      <c r="E187" s="291">
        <f>C187</f>
        <v>0</v>
      </c>
      <c r="F187" s="292"/>
      <c r="G187" s="289">
        <f>IF($C$178="Charges Connexes forfaitaires (maximum 25%)",$C$179*(G176+G161+I142),$C$182)</f>
        <v>0</v>
      </c>
      <c r="H187" s="290"/>
      <c r="I187" s="291">
        <f>G187</f>
        <v>0</v>
      </c>
      <c r="J187" s="292"/>
      <c r="K187" s="177">
        <f>C187+G187</f>
        <v>0</v>
      </c>
      <c r="L187" s="177">
        <f>E187+I187</f>
        <v>0</v>
      </c>
      <c r="P187" s="52" t="str">
        <f t="shared" si="23"/>
        <v/>
      </c>
    </row>
    <row r="188" spans="1:16" ht="24.6" hidden="1" customHeight="1" x14ac:dyDescent="0.25">
      <c r="A188" s="263" t="s">
        <v>37</v>
      </c>
      <c r="B188" s="264"/>
      <c r="C188" s="265">
        <f>SUM(C187)</f>
        <v>0</v>
      </c>
      <c r="D188" s="266"/>
      <c r="E188" s="267">
        <f>SUM(E187)</f>
        <v>0</v>
      </c>
      <c r="F188" s="268"/>
      <c r="G188" s="265">
        <f>SUM(G187)</f>
        <v>0</v>
      </c>
      <c r="H188" s="266"/>
      <c r="I188" s="267">
        <f>SUM(I187)</f>
        <v>0</v>
      </c>
      <c r="J188" s="268"/>
      <c r="K188" s="168">
        <f>SUM(K187)</f>
        <v>0</v>
      </c>
      <c r="L188" s="169">
        <f>SUM(L187)</f>
        <v>0</v>
      </c>
      <c r="P188" s="52" t="str">
        <f t="shared" si="23"/>
        <v/>
      </c>
    </row>
    <row r="189" spans="1:16" ht="23.1" hidden="1" customHeight="1" x14ac:dyDescent="0.25">
      <c r="A189" s="178"/>
      <c r="B189" s="178"/>
      <c r="C189" s="178"/>
      <c r="D189" s="178"/>
      <c r="E189" s="179"/>
      <c r="F189" s="179"/>
      <c r="G189" s="179"/>
      <c r="H189" s="179"/>
      <c r="I189" s="179"/>
      <c r="J189" s="179"/>
      <c r="K189" s="180"/>
      <c r="L189" s="180"/>
      <c r="P189" s="52" t="str">
        <f t="shared" si="23"/>
        <v/>
      </c>
    </row>
    <row r="190" spans="1:16" ht="24" hidden="1" customHeight="1" x14ac:dyDescent="0.25">
      <c r="C190" s="269" t="s">
        <v>44</v>
      </c>
      <c r="D190" s="269"/>
      <c r="E190" s="269"/>
      <c r="F190" s="269"/>
      <c r="G190" s="270" t="s">
        <v>45</v>
      </c>
      <c r="H190" s="270"/>
      <c r="I190" s="270"/>
      <c r="J190" s="270"/>
      <c r="K190" s="269" t="s">
        <v>46</v>
      </c>
      <c r="L190" s="269"/>
      <c r="P190" s="52" t="str">
        <f t="shared" si="23"/>
        <v/>
      </c>
    </row>
    <row r="191" spans="1:16" ht="15.75" hidden="1" x14ac:dyDescent="0.25">
      <c r="A191" s="271" t="s">
        <v>47</v>
      </c>
      <c r="B191" s="272"/>
      <c r="C191" s="273" t="s">
        <v>24</v>
      </c>
      <c r="D191" s="274"/>
      <c r="E191" s="277" t="s">
        <v>25</v>
      </c>
      <c r="F191" s="278"/>
      <c r="G191" s="273" t="s">
        <v>24</v>
      </c>
      <c r="H191" s="274"/>
      <c r="I191" s="277" t="s">
        <v>25</v>
      </c>
      <c r="J191" s="278"/>
      <c r="K191" s="281" t="s">
        <v>24</v>
      </c>
      <c r="L191" s="283" t="s">
        <v>25</v>
      </c>
      <c r="P191" s="52" t="str">
        <f t="shared" si="23"/>
        <v/>
      </c>
    </row>
    <row r="192" spans="1:16" ht="24.75" hidden="1" customHeight="1" x14ac:dyDescent="0.25">
      <c r="A192" s="285" t="s">
        <v>62</v>
      </c>
      <c r="B192" s="286"/>
      <c r="C192" s="275"/>
      <c r="D192" s="276"/>
      <c r="E192" s="279"/>
      <c r="F192" s="280"/>
      <c r="G192" s="275"/>
      <c r="H192" s="276"/>
      <c r="I192" s="279"/>
      <c r="J192" s="280"/>
      <c r="K192" s="282"/>
      <c r="L192" s="284"/>
      <c r="P192" s="52" t="str">
        <f t="shared" si="23"/>
        <v/>
      </c>
    </row>
    <row r="193" spans="1:16" ht="25.5" hidden="1" customHeight="1" x14ac:dyDescent="0.25">
      <c r="A193" s="263" t="s">
        <v>78</v>
      </c>
      <c r="B193" s="264"/>
      <c r="C193" s="265">
        <f>C176+C161+E142+C188</f>
        <v>0</v>
      </c>
      <c r="D193" s="266"/>
      <c r="E193" s="267">
        <f>E176+E161+F142+E188</f>
        <v>0</v>
      </c>
      <c r="F193" s="268"/>
      <c r="G193" s="265">
        <f>G176+G161+I142+G188</f>
        <v>0</v>
      </c>
      <c r="H193" s="266"/>
      <c r="I193" s="267">
        <f>I176+I161+J142+I188</f>
        <v>0</v>
      </c>
      <c r="J193" s="268"/>
      <c r="K193" s="168">
        <f>K176+K161+K142+K188</f>
        <v>0</v>
      </c>
      <c r="L193" s="169">
        <f>L176+L161+L142+L188</f>
        <v>0</v>
      </c>
      <c r="P193" s="52" t="str">
        <f t="shared" si="23"/>
        <v/>
      </c>
    </row>
    <row r="194" spans="1:16" hidden="1" x14ac:dyDescent="0.25">
      <c r="P194" s="52" t="str">
        <f t="shared" si="23"/>
        <v/>
      </c>
    </row>
    <row r="195" spans="1:16" hidden="1" x14ac:dyDescent="0.25">
      <c r="A195" s="254" t="s">
        <v>63</v>
      </c>
      <c r="B195" s="254"/>
      <c r="C195" s="254"/>
      <c r="D195" s="254"/>
      <c r="E195" s="254"/>
      <c r="F195" s="254"/>
      <c r="P195" s="52" t="str">
        <f t="shared" si="23"/>
        <v/>
      </c>
    </row>
    <row r="196" spans="1:16" hidden="1" x14ac:dyDescent="0.25">
      <c r="A196" s="262" t="s">
        <v>7</v>
      </c>
      <c r="B196" s="262"/>
      <c r="C196" s="262"/>
      <c r="D196" s="262"/>
      <c r="E196" s="262"/>
      <c r="F196" s="262"/>
      <c r="G196" s="262"/>
      <c r="H196" s="262"/>
      <c r="I196" s="262"/>
      <c r="J196" s="262"/>
      <c r="K196" s="262"/>
      <c r="L196" s="262"/>
      <c r="P196" s="52" t="str">
        <f t="shared" si="23"/>
        <v/>
      </c>
    </row>
    <row r="197" spans="1:16" ht="28.5" hidden="1" customHeight="1" x14ac:dyDescent="0.25">
      <c r="A197" s="262" t="s">
        <v>64</v>
      </c>
      <c r="B197" s="262"/>
      <c r="C197" s="262"/>
      <c r="D197" s="262"/>
      <c r="E197" s="262"/>
      <c r="F197" s="262"/>
      <c r="G197" s="262"/>
      <c r="H197" s="262"/>
      <c r="I197" s="262"/>
      <c r="J197" s="262"/>
      <c r="K197" s="262"/>
      <c r="L197" s="262"/>
      <c r="P197" s="52" t="str">
        <f t="shared" si="23"/>
        <v/>
      </c>
    </row>
    <row r="198" spans="1:16" ht="28.5" hidden="1" customHeight="1" x14ac:dyDescent="0.25">
      <c r="A198" s="181" t="s">
        <v>65</v>
      </c>
      <c r="B198" s="181"/>
      <c r="C198" s="34"/>
      <c r="D198" s="34"/>
      <c r="E198" s="34"/>
      <c r="F198" s="34"/>
      <c r="G198" s="34"/>
      <c r="H198" s="34"/>
      <c r="I198" s="34"/>
      <c r="J198" s="34"/>
      <c r="L198" s="182"/>
      <c r="P198" s="52" t="str">
        <f t="shared" si="23"/>
        <v/>
      </c>
    </row>
    <row r="199" spans="1:16" ht="24.95" customHeight="1" x14ac:dyDescent="0.25">
      <c r="A199" s="50" t="s">
        <v>110</v>
      </c>
      <c r="B199" s="51"/>
      <c r="C199" s="51"/>
      <c r="D199" s="51"/>
      <c r="E199" s="51"/>
      <c r="F199" s="51"/>
      <c r="G199" s="51"/>
      <c r="H199" s="51"/>
      <c r="I199" s="51"/>
      <c r="J199" s="51"/>
      <c r="K199" s="51"/>
      <c r="L199" s="51"/>
      <c r="P199" s="52">
        <f>IF($P$20=TRUE,4,"")</f>
        <v>4</v>
      </c>
    </row>
    <row r="200" spans="1:16" x14ac:dyDescent="0.25">
      <c r="P200" s="52">
        <f t="shared" ref="P200:P238" si="68">IF($P$20=TRUE,4,"")</f>
        <v>4</v>
      </c>
    </row>
    <row r="201" spans="1:16" s="34" customFormat="1" ht="26.45" customHeight="1" x14ac:dyDescent="0.25">
      <c r="A201" s="240" t="s">
        <v>17</v>
      </c>
      <c r="B201" s="240"/>
      <c r="C201" s="240"/>
      <c r="D201" s="240"/>
      <c r="E201" s="240"/>
      <c r="P201" s="52">
        <f t="shared" si="68"/>
        <v>4</v>
      </c>
    </row>
    <row r="202" spans="1:16" ht="60" customHeight="1" x14ac:dyDescent="0.25">
      <c r="A202" s="183" t="s">
        <v>111</v>
      </c>
      <c r="B202" s="76" t="s">
        <v>19</v>
      </c>
      <c r="C202" s="77" t="s">
        <v>112</v>
      </c>
      <c r="D202" s="77" t="s">
        <v>113</v>
      </c>
      <c r="E202" s="77" t="s">
        <v>114</v>
      </c>
      <c r="F202" s="77" t="s">
        <v>115</v>
      </c>
      <c r="G202" s="52"/>
      <c r="H202" s="107" t="str">
        <f>"Montant du forfait annuel / ETPT"&amp;IF(AND(J203="Oui",K203&gt;0)," (avant majoration)","")</f>
        <v>Montant du forfait annuel / ETPT</v>
      </c>
      <c r="I202" s="184" t="str">
        <f>"Montant du forfait annuel / ETPT"&amp;IF(AND(J203="Oui",K203&gt;0)," (après majoration)","")</f>
        <v>Montant du forfait annuel / ETPT</v>
      </c>
      <c r="J202" s="107" t="s">
        <v>116</v>
      </c>
      <c r="P202" s="52">
        <f t="shared" si="68"/>
        <v>4</v>
      </c>
    </row>
    <row r="203" spans="1:16" x14ac:dyDescent="0.25">
      <c r="A203" s="2" t="s">
        <v>117</v>
      </c>
      <c r="B203" s="1">
        <v>0</v>
      </c>
      <c r="C203" s="4"/>
      <c r="D203" s="4"/>
      <c r="E203" s="4"/>
      <c r="F203" s="185">
        <f>MIN(B203,(C203+D203+E203)*H203)</f>
        <v>0</v>
      </c>
      <c r="G203" s="52"/>
      <c r="H203" s="186">
        <f>IF($J$203="Oui", 29000*(1+0.15),29000)</f>
        <v>29000</v>
      </c>
      <c r="I203" s="187">
        <f>H203+IF(J203="Oui",H203*K203,0)</f>
        <v>29000</v>
      </c>
      <c r="J203" s="5" t="s">
        <v>118</v>
      </c>
      <c r="P203" s="52">
        <f t="shared" si="68"/>
        <v>4</v>
      </c>
    </row>
    <row r="204" spans="1:16" x14ac:dyDescent="0.25">
      <c r="A204" s="2" t="s">
        <v>117</v>
      </c>
      <c r="B204" s="1">
        <v>0</v>
      </c>
      <c r="C204" s="4"/>
      <c r="D204" s="4"/>
      <c r="E204" s="4"/>
      <c r="F204" s="185">
        <f t="shared" ref="F204:F212" si="69">MIN(B204,(C204+D204+E204)*H204)</f>
        <v>0</v>
      </c>
      <c r="G204" s="52"/>
      <c r="H204" s="186">
        <f t="shared" ref="H204:H212" si="70">IF($J$203="Oui", 29000*(1+0.15),29000)</f>
        <v>29000</v>
      </c>
      <c r="I204" s="187">
        <f>H204+IF(J203="Oui",H204*K203,0)</f>
        <v>29000</v>
      </c>
      <c r="P204" s="52">
        <f t="shared" si="68"/>
        <v>4</v>
      </c>
    </row>
    <row r="205" spans="1:16" x14ac:dyDescent="0.25">
      <c r="A205" s="2" t="s">
        <v>117</v>
      </c>
      <c r="B205" s="1">
        <v>0</v>
      </c>
      <c r="C205" s="4"/>
      <c r="D205" s="4"/>
      <c r="E205" s="4"/>
      <c r="F205" s="185">
        <f t="shared" si="69"/>
        <v>0</v>
      </c>
      <c r="G205" s="52"/>
      <c r="H205" s="186">
        <f t="shared" si="70"/>
        <v>29000</v>
      </c>
      <c r="I205" s="187">
        <f>H205+IF($J$24="Oui",H205*$K$24,0)</f>
        <v>29000</v>
      </c>
      <c r="P205" s="52">
        <f t="shared" si="68"/>
        <v>4</v>
      </c>
    </row>
    <row r="206" spans="1:16" x14ac:dyDescent="0.25">
      <c r="A206" s="2" t="s">
        <v>117</v>
      </c>
      <c r="B206" s="1">
        <v>0</v>
      </c>
      <c r="C206" s="4"/>
      <c r="D206" s="4"/>
      <c r="E206" s="4"/>
      <c r="F206" s="185">
        <f t="shared" si="69"/>
        <v>0</v>
      </c>
      <c r="G206" s="52"/>
      <c r="H206" s="186">
        <f t="shared" si="70"/>
        <v>29000</v>
      </c>
      <c r="I206" s="187">
        <f>H206+IF($J$24="Oui",H206*$K$24,0)</f>
        <v>29000</v>
      </c>
      <c r="P206" s="52">
        <f t="shared" si="68"/>
        <v>4</v>
      </c>
    </row>
    <row r="207" spans="1:16" x14ac:dyDescent="0.25">
      <c r="A207" s="2" t="s">
        <v>117</v>
      </c>
      <c r="B207" s="1">
        <v>0</v>
      </c>
      <c r="C207" s="4"/>
      <c r="D207" s="4"/>
      <c r="E207" s="4"/>
      <c r="F207" s="185">
        <f t="shared" si="69"/>
        <v>0</v>
      </c>
      <c r="G207" s="52"/>
      <c r="H207" s="186">
        <f t="shared" si="70"/>
        <v>29000</v>
      </c>
      <c r="I207" s="187">
        <f t="shared" ref="I207:I212" si="71">H207+IF($J$24="Oui",H207*$K$24,0)</f>
        <v>29000</v>
      </c>
      <c r="P207" s="52">
        <f t="shared" si="68"/>
        <v>4</v>
      </c>
    </row>
    <row r="208" spans="1:16" x14ac:dyDescent="0.25">
      <c r="A208" s="2" t="s">
        <v>117</v>
      </c>
      <c r="B208" s="1">
        <v>0</v>
      </c>
      <c r="C208" s="4"/>
      <c r="D208" s="4"/>
      <c r="E208" s="4"/>
      <c r="F208" s="185">
        <f t="shared" si="69"/>
        <v>0</v>
      </c>
      <c r="G208" s="52"/>
      <c r="H208" s="186">
        <f t="shared" si="70"/>
        <v>29000</v>
      </c>
      <c r="I208" s="187">
        <f>H208+IF($J$24="Oui",H208*$K$24,0)</f>
        <v>29000</v>
      </c>
      <c r="P208" s="52">
        <f t="shared" si="68"/>
        <v>4</v>
      </c>
    </row>
    <row r="209" spans="1:16" x14ac:dyDescent="0.25">
      <c r="A209" s="2" t="s">
        <v>117</v>
      </c>
      <c r="B209" s="1">
        <v>0</v>
      </c>
      <c r="C209" s="4"/>
      <c r="D209" s="4"/>
      <c r="E209" s="4"/>
      <c r="F209" s="185">
        <f t="shared" si="69"/>
        <v>0</v>
      </c>
      <c r="G209" s="52"/>
      <c r="H209" s="186">
        <f t="shared" si="70"/>
        <v>29000</v>
      </c>
      <c r="I209" s="187">
        <f>H209+IF($J$24="Oui",H209*$K$24,0)</f>
        <v>29000</v>
      </c>
      <c r="P209" s="52">
        <f t="shared" si="68"/>
        <v>4</v>
      </c>
    </row>
    <row r="210" spans="1:16" x14ac:dyDescent="0.25">
      <c r="A210" s="2" t="s">
        <v>117</v>
      </c>
      <c r="B210" s="1">
        <v>0</v>
      </c>
      <c r="C210" s="4"/>
      <c r="D210" s="4"/>
      <c r="E210" s="4"/>
      <c r="F210" s="185">
        <f t="shared" si="69"/>
        <v>0</v>
      </c>
      <c r="G210" s="52"/>
      <c r="H210" s="186">
        <f t="shared" si="70"/>
        <v>29000</v>
      </c>
      <c r="I210" s="187">
        <f t="shared" si="71"/>
        <v>29000</v>
      </c>
      <c r="P210" s="52">
        <f t="shared" si="68"/>
        <v>4</v>
      </c>
    </row>
    <row r="211" spans="1:16" x14ac:dyDescent="0.25">
      <c r="A211" s="2" t="s">
        <v>117</v>
      </c>
      <c r="B211" s="1">
        <v>0</v>
      </c>
      <c r="C211" s="4"/>
      <c r="D211" s="4"/>
      <c r="E211" s="4"/>
      <c r="F211" s="185">
        <f t="shared" si="69"/>
        <v>0</v>
      </c>
      <c r="G211" s="52"/>
      <c r="H211" s="186">
        <f t="shared" si="70"/>
        <v>29000</v>
      </c>
      <c r="I211" s="187">
        <f t="shared" si="71"/>
        <v>29000</v>
      </c>
      <c r="P211" s="52">
        <f t="shared" si="68"/>
        <v>4</v>
      </c>
    </row>
    <row r="212" spans="1:16" x14ac:dyDescent="0.25">
      <c r="A212" s="2" t="s">
        <v>117</v>
      </c>
      <c r="B212" s="1">
        <v>0</v>
      </c>
      <c r="C212" s="4"/>
      <c r="D212" s="4"/>
      <c r="E212" s="4"/>
      <c r="F212" s="185">
        <f t="shared" si="69"/>
        <v>0</v>
      </c>
      <c r="G212" s="52"/>
      <c r="H212" s="186">
        <f t="shared" si="70"/>
        <v>29000</v>
      </c>
      <c r="I212" s="187">
        <f t="shared" si="71"/>
        <v>29000</v>
      </c>
      <c r="P212" s="52">
        <f t="shared" si="68"/>
        <v>4</v>
      </c>
    </row>
    <row r="213" spans="1:16" ht="22.5" customHeight="1" x14ac:dyDescent="0.25">
      <c r="A213" s="188" t="s">
        <v>23</v>
      </c>
      <c r="B213" s="189">
        <f>SUM(B203:B212)</f>
        <v>0</v>
      </c>
      <c r="C213" s="190"/>
      <c r="D213" s="190"/>
      <c r="E213" s="190"/>
      <c r="F213" s="191">
        <f>SUM(F203:F212)</f>
        <v>0</v>
      </c>
      <c r="G213" s="192"/>
      <c r="I213" s="193"/>
      <c r="J213" s="180"/>
      <c r="P213" s="52">
        <f t="shared" si="68"/>
        <v>4</v>
      </c>
    </row>
    <row r="214" spans="1:16" s="194" customFormat="1" x14ac:dyDescent="0.25">
      <c r="A214" s="166" t="s">
        <v>119</v>
      </c>
      <c r="H214" s="52"/>
      <c r="P214" s="52">
        <f t="shared" si="68"/>
        <v>4</v>
      </c>
    </row>
    <row r="215" spans="1:16" s="194" customFormat="1" ht="12" customHeight="1" x14ac:dyDescent="0.25">
      <c r="A215" s="241" t="s">
        <v>120</v>
      </c>
      <c r="B215" s="241"/>
      <c r="C215" s="241"/>
      <c r="D215" s="241"/>
      <c r="E215" s="241"/>
      <c r="F215" s="241"/>
      <c r="G215" s="241"/>
      <c r="H215" s="52"/>
      <c r="P215" s="52">
        <f t="shared" si="68"/>
        <v>4</v>
      </c>
    </row>
    <row r="216" spans="1:16" ht="48.75" hidden="1" customHeight="1" x14ac:dyDescent="0.25">
      <c r="A216" s="195"/>
      <c r="H216" s="52"/>
      <c r="P216" s="52">
        <f t="shared" si="68"/>
        <v>4</v>
      </c>
    </row>
    <row r="217" spans="1:16" ht="2.25" hidden="1" customHeight="1" x14ac:dyDescent="0.25">
      <c r="A217" s="242" t="s">
        <v>121</v>
      </c>
      <c r="B217" s="243"/>
      <c r="C217" s="76" t="s">
        <v>24</v>
      </c>
      <c r="D217" s="77" t="s">
        <v>25</v>
      </c>
      <c r="E217" s="192"/>
      <c r="F217" s="196"/>
      <c r="G217" s="197"/>
      <c r="H217" s="197"/>
      <c r="I217" s="198"/>
      <c r="J217" s="52"/>
      <c r="P217" s="52">
        <f t="shared" si="68"/>
        <v>4</v>
      </c>
    </row>
    <row r="218" spans="1:16" ht="28.5" hidden="1" customHeight="1" x14ac:dyDescent="0.25">
      <c r="A218" s="246" t="s">
        <v>122</v>
      </c>
      <c r="B218" s="246"/>
      <c r="C218" s="189">
        <f>0</f>
        <v>0</v>
      </c>
      <c r="D218" s="189"/>
      <c r="P218" s="52">
        <f t="shared" si="68"/>
        <v>4</v>
      </c>
    </row>
    <row r="219" spans="1:16" ht="34.5" customHeight="1" x14ac:dyDescent="0.25">
      <c r="A219" s="172"/>
      <c r="B219" s="172"/>
      <c r="C219" s="199"/>
      <c r="D219" s="199"/>
      <c r="G219" s="200"/>
      <c r="H219" s="180"/>
      <c r="I219" s="180"/>
      <c r="J219" s="180"/>
      <c r="P219" s="52">
        <f t="shared" si="68"/>
        <v>4</v>
      </c>
    </row>
    <row r="220" spans="1:16" ht="18.75" hidden="1" customHeight="1" x14ac:dyDescent="0.25">
      <c r="A220" s="246" t="s">
        <v>123</v>
      </c>
      <c r="B220" s="246"/>
      <c r="C220" s="189">
        <f>C218+B213</f>
        <v>0</v>
      </c>
      <c r="D220" s="189">
        <f>D218+F213</f>
        <v>0</v>
      </c>
      <c r="P220" s="52">
        <f t="shared" si="68"/>
        <v>4</v>
      </c>
    </row>
    <row r="221" spans="1:16" ht="30.75" customHeight="1" x14ac:dyDescent="0.25">
      <c r="P221" s="52">
        <f t="shared" si="68"/>
        <v>4</v>
      </c>
    </row>
    <row r="222" spans="1:16" ht="15.75" x14ac:dyDescent="0.25">
      <c r="A222" s="240" t="s">
        <v>31</v>
      </c>
      <c r="B222" s="240"/>
      <c r="C222" s="240"/>
      <c r="D222" s="240"/>
      <c r="E222" s="240"/>
      <c r="P222" s="52">
        <f t="shared" si="68"/>
        <v>4</v>
      </c>
    </row>
    <row r="223" spans="1:16" x14ac:dyDescent="0.25">
      <c r="P223" s="52">
        <f t="shared" si="68"/>
        <v>4</v>
      </c>
    </row>
    <row r="224" spans="1:16" ht="45" x14ac:dyDescent="0.25">
      <c r="A224" s="242" t="s">
        <v>124</v>
      </c>
      <c r="B224" s="243"/>
      <c r="C224" s="106" t="s">
        <v>24</v>
      </c>
      <c r="D224" s="107" t="s">
        <v>25</v>
      </c>
      <c r="E224" s="52"/>
      <c r="F224" s="52"/>
      <c r="P224" s="52">
        <f t="shared" si="68"/>
        <v>4</v>
      </c>
    </row>
    <row r="225" spans="1:16" x14ac:dyDescent="0.25">
      <c r="A225" s="244" t="s">
        <v>133</v>
      </c>
      <c r="B225" s="244"/>
      <c r="C225" s="3"/>
      <c r="D225" s="201">
        <f>IF(C225&gt;0,C225*D230/C230,0)</f>
        <v>0</v>
      </c>
      <c r="G225" s="200"/>
      <c r="H225" s="202"/>
      <c r="I225" s="202"/>
      <c r="J225" s="203"/>
      <c r="P225" s="52">
        <f t="shared" si="68"/>
        <v>4</v>
      </c>
    </row>
    <row r="226" spans="1:16" x14ac:dyDescent="0.25">
      <c r="A226" s="244" t="s">
        <v>134</v>
      </c>
      <c r="B226" s="244"/>
      <c r="C226" s="3"/>
      <c r="D226" s="201">
        <f>IF(C226&gt;0,C226*D230/C230,0)</f>
        <v>0</v>
      </c>
      <c r="G226" s="204"/>
      <c r="H226" s="205"/>
      <c r="I226" s="204"/>
      <c r="J226" s="203"/>
      <c r="P226" s="52">
        <f t="shared" si="68"/>
        <v>4</v>
      </c>
    </row>
    <row r="227" spans="1:16" x14ac:dyDescent="0.25">
      <c r="A227" s="244" t="s">
        <v>135</v>
      </c>
      <c r="B227" s="244"/>
      <c r="C227" s="3"/>
      <c r="D227" s="201">
        <f>IF(C227&gt;0,C227*D230/C230,0)</f>
        <v>0</v>
      </c>
      <c r="G227" s="204"/>
      <c r="H227" s="204"/>
      <c r="I227" s="204"/>
      <c r="J227" s="203"/>
      <c r="P227" s="52">
        <f t="shared" si="68"/>
        <v>4</v>
      </c>
    </row>
    <row r="228" spans="1:16" x14ac:dyDescent="0.25">
      <c r="A228" s="245" t="s">
        <v>131</v>
      </c>
      <c r="B228" s="245"/>
      <c r="C228" s="3"/>
      <c r="D228" s="201">
        <f>IF(C228&gt;0,C228*D230/C230,0)</f>
        <v>0</v>
      </c>
      <c r="G228" s="204"/>
      <c r="H228" s="204"/>
      <c r="I228" s="204"/>
      <c r="J228" s="203"/>
      <c r="P228" s="52">
        <f t="shared" si="68"/>
        <v>4</v>
      </c>
    </row>
    <row r="229" spans="1:16" x14ac:dyDescent="0.25">
      <c r="A229" s="245" t="s">
        <v>131</v>
      </c>
      <c r="B229" s="245"/>
      <c r="C229" s="3"/>
      <c r="D229" s="201">
        <f>IF(C229&gt;0,C229*D230/C230,0)</f>
        <v>0</v>
      </c>
      <c r="G229" s="206"/>
      <c r="H229" s="202"/>
      <c r="I229" s="202"/>
      <c r="J229" s="203"/>
      <c r="P229" s="52">
        <f t="shared" si="68"/>
        <v>4</v>
      </c>
    </row>
    <row r="230" spans="1:16" ht="21.95" customHeight="1" x14ac:dyDescent="0.25">
      <c r="A230" s="246" t="s">
        <v>76</v>
      </c>
      <c r="B230" s="246"/>
      <c r="C230" s="189">
        <f>SUM(C225:C229)</f>
        <v>0</v>
      </c>
      <c r="D230" s="189">
        <f>IF(C230=0,0,MIN(2000,C230))</f>
        <v>0</v>
      </c>
      <c r="P230" s="52">
        <f t="shared" si="68"/>
        <v>4</v>
      </c>
    </row>
    <row r="231" spans="1:16" ht="15.6" customHeight="1" x14ac:dyDescent="0.25">
      <c r="A231" s="207"/>
      <c r="B231" s="207"/>
      <c r="C231" s="199"/>
      <c r="D231" s="199"/>
      <c r="P231" s="52">
        <f t="shared" si="68"/>
        <v>4</v>
      </c>
    </row>
    <row r="232" spans="1:16" ht="21.95" customHeight="1" x14ac:dyDescent="0.25">
      <c r="A232" s="246" t="s">
        <v>6</v>
      </c>
      <c r="B232" s="246"/>
      <c r="C232" s="189">
        <f>C220+C230</f>
        <v>0</v>
      </c>
      <c r="D232" s="189">
        <f>D220+D230</f>
        <v>0</v>
      </c>
      <c r="P232" s="52">
        <f t="shared" si="68"/>
        <v>4</v>
      </c>
    </row>
    <row r="233" spans="1:16" x14ac:dyDescent="0.25">
      <c r="A233" s="208"/>
      <c r="B233" s="192"/>
      <c r="C233" s="192"/>
      <c r="D233" s="192"/>
      <c r="E233" s="192"/>
      <c r="F233" s="192"/>
      <c r="G233" s="192"/>
      <c r="H233" s="192"/>
      <c r="I233" s="192"/>
      <c r="J233" s="192"/>
      <c r="P233" s="52">
        <f t="shared" si="68"/>
        <v>4</v>
      </c>
    </row>
    <row r="234" spans="1:16" x14ac:dyDescent="0.25">
      <c r="A234" s="254" t="s">
        <v>38</v>
      </c>
      <c r="B234" s="254"/>
      <c r="C234" s="254"/>
      <c r="D234" s="254"/>
      <c r="E234" s="254"/>
      <c r="F234" s="209"/>
      <c r="G234" s="192"/>
      <c r="H234" s="192"/>
      <c r="I234" s="192"/>
      <c r="J234" s="192"/>
      <c r="P234" s="52">
        <f t="shared" si="68"/>
        <v>4</v>
      </c>
    </row>
    <row r="235" spans="1:16" x14ac:dyDescent="0.25">
      <c r="A235" s="254" t="s">
        <v>7</v>
      </c>
      <c r="B235" s="254"/>
      <c r="C235" s="254"/>
      <c r="D235" s="254"/>
      <c r="E235" s="254"/>
      <c r="F235" s="254"/>
      <c r="G235" s="192"/>
      <c r="H235" s="192"/>
      <c r="I235" s="192"/>
      <c r="J235" s="192"/>
      <c r="P235" s="52">
        <f t="shared" si="68"/>
        <v>4</v>
      </c>
    </row>
    <row r="236" spans="1:16" x14ac:dyDescent="0.25">
      <c r="A236" s="254" t="s">
        <v>125</v>
      </c>
      <c r="B236" s="254"/>
      <c r="C236" s="254"/>
      <c r="D236" s="254"/>
      <c r="E236" s="254"/>
      <c r="F236" s="254"/>
      <c r="H236" s="192"/>
      <c r="I236" s="192"/>
      <c r="J236" s="192"/>
      <c r="P236" s="52">
        <f t="shared" si="68"/>
        <v>4</v>
      </c>
    </row>
    <row r="237" spans="1:16" x14ac:dyDescent="0.25">
      <c r="P237" s="52">
        <f t="shared" si="68"/>
        <v>4</v>
      </c>
    </row>
    <row r="238" spans="1:16" x14ac:dyDescent="0.25">
      <c r="P238" s="52">
        <f t="shared" si="68"/>
        <v>4</v>
      </c>
    </row>
    <row r="239" spans="1:16" ht="25.5" customHeight="1" x14ac:dyDescent="0.25">
      <c r="A239" s="255" t="s">
        <v>99</v>
      </c>
      <c r="B239" s="255"/>
      <c r="C239" s="255"/>
      <c r="D239" s="255"/>
      <c r="E239" s="255"/>
      <c r="F239" s="255"/>
      <c r="G239" s="255"/>
      <c r="H239" s="255"/>
      <c r="I239" s="255"/>
      <c r="J239" s="255"/>
      <c r="K239" s="255"/>
      <c r="L239" s="255"/>
      <c r="P239" s="52">
        <v>100</v>
      </c>
    </row>
    <row r="240" spans="1:16" x14ac:dyDescent="0.25">
      <c r="A240" s="210"/>
      <c r="B240" s="210"/>
      <c r="C240" s="210"/>
      <c r="D240" s="210"/>
      <c r="E240" s="210"/>
      <c r="P240" s="52">
        <v>100</v>
      </c>
    </row>
    <row r="241" spans="1:16" x14ac:dyDescent="0.25">
      <c r="A241" s="256" t="s">
        <v>79</v>
      </c>
      <c r="B241" s="256"/>
      <c r="C241" s="256"/>
      <c r="D241" s="256"/>
      <c r="E241" s="256"/>
      <c r="P241" s="52">
        <v>100</v>
      </c>
    </row>
    <row r="242" spans="1:16" ht="15.75" thickBot="1" x14ac:dyDescent="0.3">
      <c r="A242" s="211" t="s">
        <v>80</v>
      </c>
      <c r="B242" s="212"/>
      <c r="C242" s="212"/>
      <c r="D242" s="212"/>
      <c r="E242" s="212"/>
      <c r="P242" s="52">
        <v>100</v>
      </c>
    </row>
    <row r="243" spans="1:16" ht="30.75" thickBot="1" x14ac:dyDescent="0.3">
      <c r="A243" s="213"/>
      <c r="B243" s="213"/>
      <c r="C243" s="10" t="s">
        <v>81</v>
      </c>
      <c r="D243" s="11" t="s">
        <v>82</v>
      </c>
      <c r="E243" s="12" t="s">
        <v>83</v>
      </c>
      <c r="P243" s="52">
        <v>100</v>
      </c>
    </row>
    <row r="244" spans="1:16" ht="30" x14ac:dyDescent="0.25">
      <c r="A244" s="214" t="s">
        <v>84</v>
      </c>
      <c r="B244" s="215" t="s">
        <v>85</v>
      </c>
      <c r="C244" s="13" t="s">
        <v>86</v>
      </c>
      <c r="D244" s="14" t="s">
        <v>86</v>
      </c>
      <c r="E244" s="15" t="s">
        <v>86</v>
      </c>
      <c r="P244" s="52">
        <v>100</v>
      </c>
    </row>
    <row r="245" spans="1:16" x14ac:dyDescent="0.25">
      <c r="A245" s="216" t="s">
        <v>87</v>
      </c>
      <c r="B245" s="217" t="s">
        <v>88</v>
      </c>
      <c r="C245" s="21"/>
      <c r="D245" s="21"/>
      <c r="E245" s="16">
        <f>SUM(C245:D245)</f>
        <v>0</v>
      </c>
      <c r="P245" s="52">
        <v>100</v>
      </c>
    </row>
    <row r="246" spans="1:16" x14ac:dyDescent="0.25">
      <c r="A246" s="218"/>
      <c r="B246" s="217" t="s">
        <v>89</v>
      </c>
      <c r="C246" s="21"/>
      <c r="D246" s="21"/>
      <c r="E246" s="16">
        <f t="shared" ref="E246:E248" si="72">SUM(C246:D246)</f>
        <v>0</v>
      </c>
      <c r="P246" s="52">
        <v>100</v>
      </c>
    </row>
    <row r="247" spans="1:16" x14ac:dyDescent="0.25">
      <c r="A247" s="218"/>
      <c r="B247" s="217" t="s">
        <v>90</v>
      </c>
      <c r="C247" s="21"/>
      <c r="D247" s="21"/>
      <c r="E247" s="16">
        <f t="shared" si="72"/>
        <v>0</v>
      </c>
      <c r="P247" s="52">
        <v>100</v>
      </c>
    </row>
    <row r="248" spans="1:16" x14ac:dyDescent="0.25">
      <c r="A248" s="218"/>
      <c r="B248" s="27" t="s">
        <v>91</v>
      </c>
      <c r="C248" s="21"/>
      <c r="D248" s="21"/>
      <c r="E248" s="16">
        <f t="shared" si="72"/>
        <v>0</v>
      </c>
      <c r="P248" s="52">
        <v>100</v>
      </c>
    </row>
    <row r="249" spans="1:16" x14ac:dyDescent="0.25">
      <c r="A249" s="218"/>
      <c r="B249" s="219"/>
      <c r="C249" s="22"/>
      <c r="D249" s="22"/>
      <c r="E249" s="17">
        <f>SUM(E245:E248)</f>
        <v>0</v>
      </c>
      <c r="P249" s="52">
        <v>100</v>
      </c>
    </row>
    <row r="250" spans="1:16" ht="34.5" customHeight="1" x14ac:dyDescent="0.25">
      <c r="A250" s="220" t="s">
        <v>92</v>
      </c>
      <c r="B250" s="340" t="s">
        <v>137</v>
      </c>
      <c r="C250" s="23">
        <v>0</v>
      </c>
      <c r="D250" s="23">
        <v>0</v>
      </c>
      <c r="E250" s="16">
        <f>SUM(C250:D250)</f>
        <v>0</v>
      </c>
      <c r="F250" s="221" t="str">
        <f>IF(C250&gt;200000," &gt;&gt; Attention, vous dépassez le plafond autorisé","")</f>
        <v/>
      </c>
      <c r="P250" s="52">
        <v>100</v>
      </c>
    </row>
    <row r="251" spans="1:16" x14ac:dyDescent="0.25">
      <c r="A251" s="218"/>
      <c r="B251" s="217" t="s">
        <v>129</v>
      </c>
      <c r="C251" s="24"/>
      <c r="D251" s="23">
        <v>0</v>
      </c>
      <c r="E251" s="16">
        <f>SUM(C251:D251)</f>
        <v>0</v>
      </c>
      <c r="P251" s="52">
        <v>100</v>
      </c>
    </row>
    <row r="252" spans="1:16" x14ac:dyDescent="0.25">
      <c r="A252" s="218"/>
      <c r="B252" s="28" t="s">
        <v>93</v>
      </c>
      <c r="C252" s="24"/>
      <c r="D252" s="24"/>
      <c r="E252" s="16">
        <f t="shared" ref="E252:E257" si="73">SUM(C252:D252)</f>
        <v>0</v>
      </c>
      <c r="P252" s="52">
        <v>100</v>
      </c>
    </row>
    <row r="253" spans="1:16" x14ac:dyDescent="0.25">
      <c r="A253" s="218"/>
      <c r="B253" s="28" t="s">
        <v>94</v>
      </c>
      <c r="C253" s="24"/>
      <c r="D253" s="24"/>
      <c r="E253" s="16">
        <f t="shared" si="73"/>
        <v>0</v>
      </c>
      <c r="P253" s="52">
        <v>100</v>
      </c>
    </row>
    <row r="254" spans="1:16" x14ac:dyDescent="0.25">
      <c r="A254" s="218"/>
      <c r="B254" s="28" t="s">
        <v>95</v>
      </c>
      <c r="C254" s="24"/>
      <c r="D254" s="24"/>
      <c r="E254" s="16">
        <f t="shared" si="73"/>
        <v>0</v>
      </c>
      <c r="P254" s="52">
        <v>100</v>
      </c>
    </row>
    <row r="255" spans="1:16" x14ac:dyDescent="0.25">
      <c r="A255" s="218"/>
      <c r="B255" s="27" t="s">
        <v>91</v>
      </c>
      <c r="C255" s="24"/>
      <c r="D255" s="24"/>
      <c r="E255" s="16">
        <f t="shared" si="73"/>
        <v>0</v>
      </c>
      <c r="P255" s="52">
        <v>100</v>
      </c>
    </row>
    <row r="256" spans="1:16" x14ac:dyDescent="0.25">
      <c r="A256" s="218"/>
      <c r="B256" s="27" t="s">
        <v>91</v>
      </c>
      <c r="C256" s="24"/>
      <c r="D256" s="24"/>
      <c r="E256" s="16">
        <f t="shared" ref="E256" si="74">SUM(C256:D256)</f>
        <v>0</v>
      </c>
      <c r="P256" s="52">
        <v>100</v>
      </c>
    </row>
    <row r="257" spans="1:16" x14ac:dyDescent="0.25">
      <c r="A257" s="218"/>
      <c r="B257" s="27" t="s">
        <v>91</v>
      </c>
      <c r="C257" s="24"/>
      <c r="D257" s="24"/>
      <c r="E257" s="16">
        <f t="shared" si="73"/>
        <v>0</v>
      </c>
      <c r="P257" s="52">
        <v>100</v>
      </c>
    </row>
    <row r="258" spans="1:16" x14ac:dyDescent="0.25">
      <c r="A258" s="222"/>
      <c r="B258" s="223"/>
      <c r="C258" s="25"/>
      <c r="D258" s="25"/>
      <c r="E258" s="17">
        <f>SUM(E250:E257)</f>
        <v>0</v>
      </c>
      <c r="P258" s="52">
        <v>100</v>
      </c>
    </row>
    <row r="259" spans="1:16" x14ac:dyDescent="0.25">
      <c r="A259" s="220" t="s">
        <v>96</v>
      </c>
      <c r="B259" s="20" t="s">
        <v>97</v>
      </c>
      <c r="C259" s="24"/>
      <c r="D259" s="24"/>
      <c r="E259" s="224">
        <f>SUM(C259:D259)</f>
        <v>0</v>
      </c>
      <c r="P259" s="52">
        <v>100</v>
      </c>
    </row>
    <row r="260" spans="1:16" x14ac:dyDescent="0.25">
      <c r="A260" s="222"/>
      <c r="B260" s="223"/>
      <c r="C260" s="223"/>
      <c r="D260" s="223"/>
      <c r="E260" s="17">
        <f>SUM(E259)</f>
        <v>0</v>
      </c>
      <c r="P260" s="52">
        <v>100</v>
      </c>
    </row>
    <row r="261" spans="1:16" ht="16.5" thickBot="1" x14ac:dyDescent="0.3">
      <c r="A261" s="225"/>
      <c r="B261" s="226"/>
      <c r="C261" s="18"/>
      <c r="D261" s="227" t="s">
        <v>83</v>
      </c>
      <c r="E261" s="26">
        <f>E249+E258+E260</f>
        <v>0</v>
      </c>
      <c r="F261" s="252" t="str">
        <f>IF((F33+F111+K193+C232)=$E$261,"","Attention, votre plan de financement devrait être égal à :")</f>
        <v/>
      </c>
      <c r="G261" s="253"/>
      <c r="H261" s="253"/>
      <c r="I261" s="253"/>
      <c r="J261" s="228" t="str">
        <f>IF(F261="","",(F33+F111+K193+C232))</f>
        <v/>
      </c>
      <c r="P261" s="52">
        <v>100</v>
      </c>
    </row>
    <row r="262" spans="1:16" x14ac:dyDescent="0.25">
      <c r="A262" s="229"/>
      <c r="B262" s="230"/>
      <c r="C262" s="19"/>
      <c r="D262" s="231"/>
      <c r="E262" s="19"/>
      <c r="P262" s="52">
        <v>100</v>
      </c>
    </row>
    <row r="263" spans="1:16" ht="48.75" customHeight="1" x14ac:dyDescent="0.25">
      <c r="A263" s="257" t="s">
        <v>98</v>
      </c>
      <c r="B263" s="258"/>
      <c r="C263" s="258"/>
      <c r="D263" s="258"/>
      <c r="E263" s="259"/>
      <c r="P263" s="52">
        <v>100</v>
      </c>
    </row>
    <row r="264" spans="1:16" x14ac:dyDescent="0.25">
      <c r="P264" s="52">
        <v>100</v>
      </c>
    </row>
    <row r="265" spans="1:16" x14ac:dyDescent="0.25">
      <c r="P265" s="52">
        <v>100</v>
      </c>
    </row>
    <row r="266" spans="1:16" x14ac:dyDescent="0.25">
      <c r="P266" s="52">
        <v>100</v>
      </c>
    </row>
    <row r="267" spans="1:16" x14ac:dyDescent="0.25">
      <c r="P267" s="52">
        <v>100</v>
      </c>
    </row>
    <row r="268" spans="1:16" x14ac:dyDescent="0.25">
      <c r="P268" s="52">
        <v>100</v>
      </c>
    </row>
    <row r="269" spans="1:16" x14ac:dyDescent="0.25">
      <c r="P269" s="52">
        <v>100</v>
      </c>
    </row>
    <row r="270" spans="1:16" hidden="1" x14ac:dyDescent="0.25"/>
    <row r="271" spans="1:16" hidden="1" x14ac:dyDescent="0.25"/>
    <row r="272" spans="1:16"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sheetData>
  <sheetProtection algorithmName="SHA-512" hashValue="RhHqv7BOF6vSElC/WdCa34yFNM7A8NC3iHCvASPXCMxYsMdb5C3xqS1LPImL6F85ifslXPh1JNfgtVIrD52jlQ==" saltValue="tLsIcP1ScyXNnxpPBFzMuw==" spinCount="100000" sheet="1" formatRows="0" selectLockedCells="1"/>
  <mergeCells count="317">
    <mergeCell ref="A178:B178"/>
    <mergeCell ref="C178:E178"/>
    <mergeCell ref="D179:G179"/>
    <mergeCell ref="D181:E181"/>
    <mergeCell ref="A98:E98"/>
    <mergeCell ref="A108:E108"/>
    <mergeCell ref="A109:E109"/>
    <mergeCell ref="A111:E111"/>
    <mergeCell ref="C119:F119"/>
    <mergeCell ref="G119:J119"/>
    <mergeCell ref="A148:B148"/>
    <mergeCell ref="C148:D148"/>
    <mergeCell ref="E148:F148"/>
    <mergeCell ref="G148:H148"/>
    <mergeCell ref="I148:J148"/>
    <mergeCell ref="C145:F145"/>
    <mergeCell ref="G145:J145"/>
    <mergeCell ref="A122:A130"/>
    <mergeCell ref="B130:C130"/>
    <mergeCell ref="A131:A141"/>
    <mergeCell ref="B141:C141"/>
    <mergeCell ref="A142:D142"/>
    <mergeCell ref="I149:J149"/>
    <mergeCell ref="A152:B152"/>
    <mergeCell ref="A78:E78"/>
    <mergeCell ref="B56:C56"/>
    <mergeCell ref="B57:C57"/>
    <mergeCell ref="B58:C58"/>
    <mergeCell ref="B59:C59"/>
    <mergeCell ref="A75:E75"/>
    <mergeCell ref="A76:E76"/>
    <mergeCell ref="B47:C47"/>
    <mergeCell ref="B48:C48"/>
    <mergeCell ref="B60:C60"/>
    <mergeCell ref="B61:C61"/>
    <mergeCell ref="A72:E72"/>
    <mergeCell ref="A73:E73"/>
    <mergeCell ref="A74:E74"/>
    <mergeCell ref="B55:C55"/>
    <mergeCell ref="A65:E65"/>
    <mergeCell ref="A66:E66"/>
    <mergeCell ref="A67:E67"/>
    <mergeCell ref="A68:E68"/>
    <mergeCell ref="A69:E69"/>
    <mergeCell ref="A70:E70"/>
    <mergeCell ref="A71:E71"/>
    <mergeCell ref="A64:B64"/>
    <mergeCell ref="A77:E77"/>
    <mergeCell ref="A3:G3"/>
    <mergeCell ref="A23:D23"/>
    <mergeCell ref="A24:A26"/>
    <mergeCell ref="B24:D24"/>
    <mergeCell ref="B25:D25"/>
    <mergeCell ref="B26:D26"/>
    <mergeCell ref="A27:A32"/>
    <mergeCell ref="B27:D27"/>
    <mergeCell ref="B28:D28"/>
    <mergeCell ref="B29:D29"/>
    <mergeCell ref="B30:D30"/>
    <mergeCell ref="B31:D31"/>
    <mergeCell ref="B13:D13"/>
    <mergeCell ref="B11:D11"/>
    <mergeCell ref="B7:D7"/>
    <mergeCell ref="B9:D9"/>
    <mergeCell ref="G7:H7"/>
    <mergeCell ref="F9:L14"/>
    <mergeCell ref="A35:H35"/>
    <mergeCell ref="A40:E40"/>
    <mergeCell ref="A33:D33"/>
    <mergeCell ref="B32:D32"/>
    <mergeCell ref="B46:C46"/>
    <mergeCell ref="B54:C54"/>
    <mergeCell ref="A101:C101"/>
    <mergeCell ref="A62:C62"/>
    <mergeCell ref="B42:C42"/>
    <mergeCell ref="B43:C43"/>
    <mergeCell ref="B44:C44"/>
    <mergeCell ref="B45:C45"/>
    <mergeCell ref="B49:C49"/>
    <mergeCell ref="A42:A50"/>
    <mergeCell ref="B50:C50"/>
    <mergeCell ref="A51:A61"/>
    <mergeCell ref="B51:C51"/>
    <mergeCell ref="B52:C52"/>
    <mergeCell ref="B53:C53"/>
    <mergeCell ref="A81:E81"/>
    <mergeCell ref="A83:E83"/>
    <mergeCell ref="A90:E90"/>
    <mergeCell ref="A91:E91"/>
    <mergeCell ref="A97:E97"/>
    <mergeCell ref="K119:L119"/>
    <mergeCell ref="A120:B120"/>
    <mergeCell ref="C120:C121"/>
    <mergeCell ref="D120:D121"/>
    <mergeCell ref="E120:E121"/>
    <mergeCell ref="F120:F121"/>
    <mergeCell ref="G120:G121"/>
    <mergeCell ref="H120:H121"/>
    <mergeCell ref="I120:I121"/>
    <mergeCell ref="J120:J121"/>
    <mergeCell ref="K120:K121"/>
    <mergeCell ref="L120:L121"/>
    <mergeCell ref="A121:B121"/>
    <mergeCell ref="A149:B149"/>
    <mergeCell ref="C149:D149"/>
    <mergeCell ref="E149:F149"/>
    <mergeCell ref="G149:H149"/>
    <mergeCell ref="A150:B150"/>
    <mergeCell ref="C150:D150"/>
    <mergeCell ref="A87:E87"/>
    <mergeCell ref="A88:E88"/>
    <mergeCell ref="A79:E79"/>
    <mergeCell ref="A92:E92"/>
    <mergeCell ref="A93:E93"/>
    <mergeCell ref="A94:E94"/>
    <mergeCell ref="A80:E80"/>
    <mergeCell ref="K145:L145"/>
    <mergeCell ref="A146:B146"/>
    <mergeCell ref="C146:D147"/>
    <mergeCell ref="E146:F147"/>
    <mergeCell ref="G146:H147"/>
    <mergeCell ref="I146:J147"/>
    <mergeCell ref="K146:K147"/>
    <mergeCell ref="L146:L147"/>
    <mergeCell ref="A147:B147"/>
    <mergeCell ref="I154:J154"/>
    <mergeCell ref="A153:B153"/>
    <mergeCell ref="C153:D153"/>
    <mergeCell ref="E153:F153"/>
    <mergeCell ref="G153:H153"/>
    <mergeCell ref="I153:J153"/>
    <mergeCell ref="E150:F150"/>
    <mergeCell ref="G150:H150"/>
    <mergeCell ref="I150:J150"/>
    <mergeCell ref="G154:H154"/>
    <mergeCell ref="C152:D152"/>
    <mergeCell ref="E152:F152"/>
    <mergeCell ref="G152:H152"/>
    <mergeCell ref="I152:J152"/>
    <mergeCell ref="A151:B151"/>
    <mergeCell ref="C151:D151"/>
    <mergeCell ref="E151:F151"/>
    <mergeCell ref="G151:H151"/>
    <mergeCell ref="I151:J151"/>
    <mergeCell ref="A161:B161"/>
    <mergeCell ref="C161:D161"/>
    <mergeCell ref="E161:F161"/>
    <mergeCell ref="G161:H161"/>
    <mergeCell ref="I161:J161"/>
    <mergeCell ref="A160:B160"/>
    <mergeCell ref="C160:D160"/>
    <mergeCell ref="E160:F160"/>
    <mergeCell ref="G160:H160"/>
    <mergeCell ref="I160:J160"/>
    <mergeCell ref="K163:L163"/>
    <mergeCell ref="A164:B164"/>
    <mergeCell ref="C164:D165"/>
    <mergeCell ref="E164:F165"/>
    <mergeCell ref="G164:H165"/>
    <mergeCell ref="I164:J165"/>
    <mergeCell ref="K164:K165"/>
    <mergeCell ref="L164:L165"/>
    <mergeCell ref="A165:B165"/>
    <mergeCell ref="G167:H167"/>
    <mergeCell ref="I167:J167"/>
    <mergeCell ref="A166:B166"/>
    <mergeCell ref="C166:D166"/>
    <mergeCell ref="E166:F166"/>
    <mergeCell ref="G166:H166"/>
    <mergeCell ref="I166:J166"/>
    <mergeCell ref="C163:F163"/>
    <mergeCell ref="G163:J163"/>
    <mergeCell ref="A176:B176"/>
    <mergeCell ref="C176:D176"/>
    <mergeCell ref="E176:F176"/>
    <mergeCell ref="G176:H176"/>
    <mergeCell ref="I176:J176"/>
    <mergeCell ref="A175:B175"/>
    <mergeCell ref="C175:D175"/>
    <mergeCell ref="E175:F175"/>
    <mergeCell ref="G175:H175"/>
    <mergeCell ref="I175:J175"/>
    <mergeCell ref="C184:F184"/>
    <mergeCell ref="G184:J184"/>
    <mergeCell ref="K184:L184"/>
    <mergeCell ref="A185:B185"/>
    <mergeCell ref="C185:D186"/>
    <mergeCell ref="E185:F186"/>
    <mergeCell ref="G185:H186"/>
    <mergeCell ref="I185:J186"/>
    <mergeCell ref="K185:K186"/>
    <mergeCell ref="L185:L186"/>
    <mergeCell ref="A186:B186"/>
    <mergeCell ref="C188:D188"/>
    <mergeCell ref="E188:F188"/>
    <mergeCell ref="G188:H188"/>
    <mergeCell ref="I188:J188"/>
    <mergeCell ref="A187:B187"/>
    <mergeCell ref="C187:D187"/>
    <mergeCell ref="E187:F187"/>
    <mergeCell ref="G187:H187"/>
    <mergeCell ref="I187:J187"/>
    <mergeCell ref="A222:E222"/>
    <mergeCell ref="A263:E263"/>
    <mergeCell ref="A1:L1"/>
    <mergeCell ref="A2:K2"/>
    <mergeCell ref="A195:F195"/>
    <mergeCell ref="A196:L196"/>
    <mergeCell ref="A197:L197"/>
    <mergeCell ref="A193:B193"/>
    <mergeCell ref="C193:D193"/>
    <mergeCell ref="E193:F193"/>
    <mergeCell ref="G193:H193"/>
    <mergeCell ref="I193:J193"/>
    <mergeCell ref="C190:F190"/>
    <mergeCell ref="G190:J190"/>
    <mergeCell ref="K190:L190"/>
    <mergeCell ref="A191:B191"/>
    <mergeCell ref="C191:D192"/>
    <mergeCell ref="E191:F192"/>
    <mergeCell ref="G191:H192"/>
    <mergeCell ref="I191:J192"/>
    <mergeCell ref="K191:K192"/>
    <mergeCell ref="L191:L192"/>
    <mergeCell ref="A192:B192"/>
    <mergeCell ref="A188:B188"/>
    <mergeCell ref="F261:I261"/>
    <mergeCell ref="A224:B224"/>
    <mergeCell ref="A225:B225"/>
    <mergeCell ref="A229:B229"/>
    <mergeCell ref="A230:B230"/>
    <mergeCell ref="A232:B232"/>
    <mergeCell ref="A234:E234"/>
    <mergeCell ref="A235:F235"/>
    <mergeCell ref="A236:F236"/>
    <mergeCell ref="A239:L239"/>
    <mergeCell ref="A241:E241"/>
    <mergeCell ref="A201:E201"/>
    <mergeCell ref="A215:G215"/>
    <mergeCell ref="A217:B217"/>
    <mergeCell ref="A226:B226"/>
    <mergeCell ref="A227:B227"/>
    <mergeCell ref="A228:B228"/>
    <mergeCell ref="A218:B218"/>
    <mergeCell ref="A220:B220"/>
    <mergeCell ref="A89:E89"/>
    <mergeCell ref="G155:H155"/>
    <mergeCell ref="A95:E95"/>
    <mergeCell ref="A96:E96"/>
    <mergeCell ref="C102:E102"/>
    <mergeCell ref="A102:B102"/>
    <mergeCell ref="D103:G103"/>
    <mergeCell ref="A154:B154"/>
    <mergeCell ref="C154:D154"/>
    <mergeCell ref="E154:F154"/>
    <mergeCell ref="A158:B158"/>
    <mergeCell ref="C158:D158"/>
    <mergeCell ref="E158:F158"/>
    <mergeCell ref="G158:H158"/>
    <mergeCell ref="A171:B171"/>
    <mergeCell ref="C171:D171"/>
    <mergeCell ref="I155:J155"/>
    <mergeCell ref="A156:B156"/>
    <mergeCell ref="C156:D156"/>
    <mergeCell ref="E156:F156"/>
    <mergeCell ref="G156:H156"/>
    <mergeCell ref="I156:J156"/>
    <mergeCell ref="A157:B157"/>
    <mergeCell ref="C157:D157"/>
    <mergeCell ref="E157:F157"/>
    <mergeCell ref="G157:H157"/>
    <mergeCell ref="I157:J157"/>
    <mergeCell ref="A155:B155"/>
    <mergeCell ref="C155:D155"/>
    <mergeCell ref="E155:F155"/>
    <mergeCell ref="I158:J158"/>
    <mergeCell ref="A159:B159"/>
    <mergeCell ref="C159:D159"/>
    <mergeCell ref="E159:F159"/>
    <mergeCell ref="G159:H159"/>
    <mergeCell ref="I159:J159"/>
    <mergeCell ref="A170:B170"/>
    <mergeCell ref="C170:D170"/>
    <mergeCell ref="E170:F170"/>
    <mergeCell ref="G170:H170"/>
    <mergeCell ref="I170:J170"/>
    <mergeCell ref="A169:B169"/>
    <mergeCell ref="C169:D169"/>
    <mergeCell ref="E169:F169"/>
    <mergeCell ref="G169:H169"/>
    <mergeCell ref="I169:J169"/>
    <mergeCell ref="A168:B168"/>
    <mergeCell ref="C168:D168"/>
    <mergeCell ref="E168:F168"/>
    <mergeCell ref="G168:H168"/>
    <mergeCell ref="I168:J168"/>
    <mergeCell ref="A167:B167"/>
    <mergeCell ref="C167:D167"/>
    <mergeCell ref="E167:F167"/>
    <mergeCell ref="E171:F171"/>
    <mergeCell ref="G171:H171"/>
    <mergeCell ref="I171:J171"/>
    <mergeCell ref="A174:B174"/>
    <mergeCell ref="C174:D174"/>
    <mergeCell ref="E174:F174"/>
    <mergeCell ref="G174:H174"/>
    <mergeCell ref="I174:J174"/>
    <mergeCell ref="A172:B172"/>
    <mergeCell ref="C172:D172"/>
    <mergeCell ref="E172:F172"/>
    <mergeCell ref="G172:H172"/>
    <mergeCell ref="I172:J172"/>
    <mergeCell ref="A173:B173"/>
    <mergeCell ref="C173:D173"/>
    <mergeCell ref="E173:F173"/>
    <mergeCell ref="G173:H173"/>
    <mergeCell ref="I173:J173"/>
  </mergeCells>
  <conditionalFormatting sqref="A42">
    <cfRule type="expression" dxfId="74" priority="202">
      <formula>IF($C$1="OUI",TRUE,FALSE)</formula>
    </cfRule>
  </conditionalFormatting>
  <conditionalFormatting sqref="A51">
    <cfRule type="expression" dxfId="73" priority="192">
      <formula>IF($C$1="OUI",TRUE,FALSE)</formula>
    </cfRule>
  </conditionalFormatting>
  <conditionalFormatting sqref="A108">
    <cfRule type="expression" dxfId="72" priority="316">
      <formula>IF($C$1="OUI",TRUE,FALSE)</formula>
    </cfRule>
  </conditionalFormatting>
  <conditionalFormatting sqref="A122">
    <cfRule type="expression" dxfId="71" priority="174">
      <formula>IF($C$1="OUI",TRUE,FALSE)</formula>
    </cfRule>
  </conditionalFormatting>
  <conditionalFormatting sqref="A131">
    <cfRule type="expression" dxfId="70" priority="172">
      <formula>IF($C$1="OUI",TRUE,FALSE)</formula>
    </cfRule>
  </conditionalFormatting>
  <conditionalFormatting sqref="A148:A160">
    <cfRule type="expression" dxfId="69" priority="44">
      <formula>IF($C$3="OUI",TRUE,FALSE)</formula>
    </cfRule>
  </conditionalFormatting>
  <conditionalFormatting sqref="A166:A175">
    <cfRule type="expression" dxfId="68" priority="22">
      <formula>IF($C$3="OUI",TRUE,FALSE)</formula>
    </cfRule>
  </conditionalFormatting>
  <conditionalFormatting sqref="A219">
    <cfRule type="expression" dxfId="67" priority="151">
      <formula>$B$1="OUI"</formula>
    </cfRule>
  </conditionalFormatting>
  <conditionalFormatting sqref="A225:A229">
    <cfRule type="expression" dxfId="66" priority="149">
      <formula>$B$1="OUI"</formula>
    </cfRule>
  </conditionalFormatting>
  <conditionalFormatting sqref="A184:B184">
    <cfRule type="expression" dxfId="65" priority="229">
      <formula>$A$109=charges_con_reel</formula>
    </cfRule>
  </conditionalFormatting>
  <conditionalFormatting sqref="A203:E212">
    <cfRule type="expression" dxfId="64" priority="1">
      <formula>$B$1="OUI"</formula>
    </cfRule>
  </conditionalFormatting>
  <conditionalFormatting sqref="B24">
    <cfRule type="expression" dxfId="63" priority="343">
      <formula>IF(#REF!="OUI",TRUE,FALSE)</formula>
    </cfRule>
  </conditionalFormatting>
  <conditionalFormatting sqref="B25">
    <cfRule type="expression" dxfId="62" priority="342">
      <formula>IF(#REF!="OUI",TRUE,FALSE)</formula>
    </cfRule>
  </conditionalFormatting>
  <conditionalFormatting sqref="B42:B49">
    <cfRule type="expression" dxfId="61" priority="6">
      <formula>IF($C$1="OUI",TRUE,FALSE)</formula>
    </cfRule>
  </conditionalFormatting>
  <conditionalFormatting sqref="B51:B60">
    <cfRule type="expression" dxfId="60" priority="114">
      <formula>IF($C$1="OUI",TRUE,FALSE)</formula>
    </cfRule>
  </conditionalFormatting>
  <conditionalFormatting sqref="B122:B129">
    <cfRule type="expression" dxfId="59" priority="17">
      <formula>IF($C$1="OUI",TRUE,FALSE)</formula>
    </cfRule>
  </conditionalFormatting>
  <conditionalFormatting sqref="B131:B140">
    <cfRule type="expression" dxfId="58" priority="71">
      <formula>IF($C$1="OUI",TRUE,FALSE)</formula>
    </cfRule>
  </conditionalFormatting>
  <conditionalFormatting sqref="B184 C120 G120 A187">
    <cfRule type="expression" dxfId="57" priority="271">
      <formula>IF($C$3="OUI",TRUE,FALSE)</formula>
    </cfRule>
  </conditionalFormatting>
  <conditionalFormatting sqref="B27:D28">
    <cfRule type="expression" dxfId="56" priority="341">
      <formula>IF(#REF!="OUI",TRUE,FALSE)</formula>
    </cfRule>
  </conditionalFormatting>
  <conditionalFormatting sqref="B29:D29">
    <cfRule type="expression" dxfId="55" priority="338">
      <formula>IF(#REF!="OUI",TRUE,FALSE)</formula>
    </cfRule>
  </conditionalFormatting>
  <conditionalFormatting sqref="B30:D30">
    <cfRule type="expression" dxfId="54" priority="337">
      <formula>IF(#REF!="OUI",TRUE,FALSE)</formula>
    </cfRule>
  </conditionalFormatting>
  <conditionalFormatting sqref="B31:D31">
    <cfRule type="expression" dxfId="53" priority="336">
      <formula>IF(#REF!="OUI",TRUE,FALSE)</formula>
    </cfRule>
  </conditionalFormatting>
  <conditionalFormatting sqref="C103">
    <cfRule type="expression" dxfId="52" priority="144" stopIfTrue="1">
      <formula>IF($C$102="Charges Connexes forfaitaires (maximum 25%)",TRUE,FALSE)</formula>
    </cfRule>
  </conditionalFormatting>
  <conditionalFormatting sqref="C104">
    <cfRule type="expression" dxfId="51" priority="145" stopIfTrue="1">
      <formula>IF($C$102="Charges Connexes réelles (à justifier)",TRUE,FALSE)</formula>
    </cfRule>
  </conditionalFormatting>
  <conditionalFormatting sqref="C126:C129">
    <cfRule type="expression" dxfId="50" priority="13">
      <formula>IF($C$8="OUI",TRUE,FALSE)</formula>
    </cfRule>
  </conditionalFormatting>
  <conditionalFormatting sqref="C131:C139">
    <cfRule type="expression" dxfId="49" priority="72">
      <formula>IF($C$8="OUI",TRUE,FALSE)</formula>
    </cfRule>
  </conditionalFormatting>
  <conditionalFormatting sqref="C148:C160">
    <cfRule type="expression" dxfId="48" priority="45">
      <formula>IF($C$3="OUI",TRUE,FALSE)</formula>
    </cfRule>
  </conditionalFormatting>
  <conditionalFormatting sqref="C166:C175">
    <cfRule type="expression" dxfId="47" priority="19">
      <formula>IF($C$3="OUI",TRUE,FALSE)</formula>
    </cfRule>
  </conditionalFormatting>
  <conditionalFormatting sqref="C178">
    <cfRule type="expression" dxfId="46" priority="143">
      <formula>IF($C$1="OUI",TRUE,FALSE)</formula>
    </cfRule>
  </conditionalFormatting>
  <conditionalFormatting sqref="C179">
    <cfRule type="expression" dxfId="45" priority="137" stopIfTrue="1">
      <formula>IF($C$178="Charges Connexes forfaitaires (maximum 25%)",TRUE,FALSE)</formula>
    </cfRule>
  </conditionalFormatting>
  <conditionalFormatting sqref="C181:C182">
    <cfRule type="expression" dxfId="44" priority="136" stopIfTrue="1">
      <formula>IF($C$178="Charges Connexes réelles (à justifier)",TRUE,FALSE)</formula>
    </cfRule>
  </conditionalFormatting>
  <conditionalFormatting sqref="C122:D125">
    <cfRule type="expression" dxfId="43" priority="132">
      <formula>IF($C$8="OUI",TRUE,FALSE)</formula>
    </cfRule>
  </conditionalFormatting>
  <conditionalFormatting sqref="C140:D140">
    <cfRule type="expression" dxfId="42" priority="131">
      <formula>IF($C$8="OUI",TRUE,FALSE)</formula>
    </cfRule>
  </conditionalFormatting>
  <conditionalFormatting sqref="C225:D229">
    <cfRule type="expression" dxfId="41" priority="162">
      <formula>$B$1="OUI"</formula>
    </cfRule>
  </conditionalFormatting>
  <conditionalFormatting sqref="C202:E202">
    <cfRule type="expression" dxfId="40" priority="161">
      <formula>IF($C$1="OUI",TRUE,FALSE)</formula>
    </cfRule>
  </conditionalFormatting>
  <conditionalFormatting sqref="D41:D44">
    <cfRule type="expression" dxfId="39" priority="325">
      <formula>IF($C$1="OUI",TRUE,FALSE)</formula>
    </cfRule>
  </conditionalFormatting>
  <conditionalFormatting sqref="D103:D105">
    <cfRule type="expression" dxfId="38" priority="147">
      <formula>IF($C$1="OUI",TRUE,FALSE)</formula>
    </cfRule>
  </conditionalFormatting>
  <conditionalFormatting sqref="D126:D139">
    <cfRule type="expression" dxfId="37" priority="12">
      <formula>IF($C$8="OUI",TRUE,FALSE)</formula>
    </cfRule>
  </conditionalFormatting>
  <conditionalFormatting sqref="D179:D182">
    <cfRule type="expression" dxfId="36" priority="139">
      <formula>IF($C$1="OUI",TRUE,FALSE)</formula>
    </cfRule>
  </conditionalFormatting>
  <conditionalFormatting sqref="D45:E61">
    <cfRule type="expression" dxfId="35" priority="7">
      <formula>IF($C$1="OUI",TRUE,FALSE)</formula>
    </cfRule>
  </conditionalFormatting>
  <conditionalFormatting sqref="D202:E202">
    <cfRule type="expression" dxfId="34" priority="158">
      <formula>IF($E$17=1,TRUE,FALSE)</formula>
    </cfRule>
  </conditionalFormatting>
  <conditionalFormatting sqref="E42:E44 D101 C102">
    <cfRule type="expression" dxfId="33" priority="334">
      <formula>IF($C$1="OUI",TRUE,FALSE)</formula>
    </cfRule>
  </conditionalFormatting>
  <conditionalFormatting sqref="E148:E160">
    <cfRule type="expression" dxfId="32" priority="47">
      <formula>IF($C$3="OUI",TRUE,FALSE)</formula>
    </cfRule>
  </conditionalFormatting>
  <conditionalFormatting sqref="E166:E175">
    <cfRule type="expression" dxfId="31" priority="21">
      <formula>IF($C$3="OUI",TRUE,FALSE)</formula>
    </cfRule>
  </conditionalFormatting>
  <conditionalFormatting sqref="E202">
    <cfRule type="expression" dxfId="30" priority="157">
      <formula>IF($E$17=2,TRUE,FALSE)</formula>
    </cfRule>
  </conditionalFormatting>
  <conditionalFormatting sqref="E24:G25 E27:G31">
    <cfRule type="expression" dxfId="29" priority="349">
      <formula>IF($D$3="OUI",TRUE,FALSE)</formula>
    </cfRule>
  </conditionalFormatting>
  <conditionalFormatting sqref="F122:F130">
    <cfRule type="expression" dxfId="28" priority="16">
      <formula>IF(AND($C$14="Études de faisabilité",$C$15="Forfait"),TRUE,FALSE)</formula>
    </cfRule>
  </conditionalFormatting>
  <conditionalFormatting sqref="F65:G80 A72:A80">
    <cfRule type="expression" dxfId="27" priority="105">
      <formula>IF($C$1="OUI",TRUE,FALSE)</formula>
    </cfRule>
  </conditionalFormatting>
  <conditionalFormatting sqref="F82:G82">
    <cfRule type="expression" dxfId="26" priority="321">
      <formula>IF($C$1="OUI",TRUE,FALSE)</formula>
    </cfRule>
    <cfRule type="expression" dxfId="25" priority="320">
      <formula>IF(AND(#REF!="Études de faisabilité",$C$20="Forfait"),TRUE,FALSE)</formula>
    </cfRule>
  </conditionalFormatting>
  <conditionalFormatting sqref="F87:G97 A89:A97">
    <cfRule type="expression" dxfId="24" priority="99">
      <formula>IF($C$1="OUI",TRUE,FALSE)</formula>
    </cfRule>
  </conditionalFormatting>
  <conditionalFormatting sqref="F131:H140">
    <cfRule type="expression" dxfId="23" priority="68">
      <formula>IF($C$8="OUI",TRUE,FALSE)</formula>
    </cfRule>
  </conditionalFormatting>
  <conditionalFormatting sqref="G41:G61">
    <cfRule type="expression" dxfId="22" priority="8">
      <formula>IF(AND(#REF!="Études de faisabilité",$C$20="Forfait"),TRUE,FALSE)</formula>
    </cfRule>
  </conditionalFormatting>
  <conditionalFormatting sqref="G51:G61">
    <cfRule type="expression" dxfId="21" priority="116">
      <formula>IF($C$1="OUI",TRUE,FALSE)</formula>
    </cfRule>
  </conditionalFormatting>
  <conditionalFormatting sqref="G64:G80">
    <cfRule type="expression" dxfId="20" priority="104">
      <formula>IF(AND(#REF!="Études de faisabilité",$C$20="Forfait"),TRUE,FALSE)</formula>
    </cfRule>
  </conditionalFormatting>
  <conditionalFormatting sqref="G86:G97">
    <cfRule type="expression" dxfId="19" priority="98">
      <formula>IF(AND(#REF!="Études de faisabilité",$C$20="Forfait"),TRUE,FALSE)</formula>
    </cfRule>
  </conditionalFormatting>
  <conditionalFormatting sqref="G107:G108">
    <cfRule type="expression" dxfId="18" priority="314">
      <formula>IF(AND(#REF!="Études de faisabilité",$C$20="Forfait"),TRUE,FALSE)</formula>
    </cfRule>
  </conditionalFormatting>
  <conditionalFormatting sqref="G110">
    <cfRule type="expression" dxfId="17" priority="333">
      <formula>IF(AND(#REF!="Études de faisabilité",$C$20="Forfait"),TRUE,FALSE)</formula>
    </cfRule>
  </conditionalFormatting>
  <conditionalFormatting sqref="G148:G160">
    <cfRule type="expression" dxfId="16" priority="43">
      <formula>IF($C$3="OUI",TRUE,FALSE)</formula>
    </cfRule>
  </conditionalFormatting>
  <conditionalFormatting sqref="G166:G175">
    <cfRule type="expression" dxfId="15" priority="18">
      <formula>IF($C$3="OUI",TRUE,FALSE)</formula>
    </cfRule>
  </conditionalFormatting>
  <conditionalFormatting sqref="G122:H129">
    <cfRule type="expression" dxfId="14" priority="10">
      <formula>IF($C$8="OUI",TRUE,FALSE)</formula>
    </cfRule>
  </conditionalFormatting>
  <conditionalFormatting sqref="H23">
    <cfRule type="expression" dxfId="13" priority="352">
      <formula>IF($G$28="Total des dépenses éligibles (HTR)",TRUE,FALSE)</formula>
    </cfRule>
  </conditionalFormatting>
  <conditionalFormatting sqref="H24:H32">
    <cfRule type="expression" dxfId="12" priority="351">
      <formula>IF($G$28="Total des dépenses éligibles (HTR)",TRUE,FALSE)</formula>
    </cfRule>
  </conditionalFormatting>
  <conditionalFormatting sqref="H26 H32">
    <cfRule type="expression" dxfId="11" priority="344">
      <formula>IF($G$28="Total des dépenses éligibles (HTR)",TRUE,FALSE)</formula>
    </cfRule>
  </conditionalFormatting>
  <conditionalFormatting sqref="H33">
    <cfRule type="expression" dxfId="10" priority="350">
      <formula>IF($G$28="Total des dépenses éligibles (HTR)",TRUE,FALSE)</formula>
    </cfRule>
  </conditionalFormatting>
  <conditionalFormatting sqref="H203:H212">
    <cfRule type="expression" dxfId="9" priority="160">
      <formula>$B$1="OUI"</formula>
    </cfRule>
  </conditionalFormatting>
  <conditionalFormatting sqref="H202:J202">
    <cfRule type="expression" dxfId="8" priority="154">
      <formula>IF($C$1="OUI",TRUE,FALSE)</formula>
    </cfRule>
  </conditionalFormatting>
  <conditionalFormatting sqref="I148:I160">
    <cfRule type="expression" dxfId="7" priority="46">
      <formula>IF($C$3="OUI",TRUE,FALSE)</formula>
    </cfRule>
  </conditionalFormatting>
  <conditionalFormatting sqref="I166:I175">
    <cfRule type="expression" dxfId="6" priority="20">
      <formula>IF($C$3="OUI",TRUE,FALSE)</formula>
    </cfRule>
  </conditionalFormatting>
  <conditionalFormatting sqref="I202">
    <cfRule type="expression" dxfId="5" priority="152">
      <formula>$J$24="Oui"</formula>
    </cfRule>
  </conditionalFormatting>
  <conditionalFormatting sqref="I203:I212">
    <cfRule type="expression" dxfId="4" priority="153">
      <formula>$J$24="Oui"</formula>
    </cfRule>
  </conditionalFormatting>
  <conditionalFormatting sqref="J122:J130">
    <cfRule type="expression" dxfId="3" priority="15">
      <formula>IF(AND($C$14="Études de faisabilité",$C$15="Forfait"),TRUE,FALSE)</formula>
    </cfRule>
  </conditionalFormatting>
  <conditionalFormatting sqref="J131:J140">
    <cfRule type="expression" dxfId="2" priority="73">
      <formula>IF($C$8="OUI",TRUE,FALSE)</formula>
    </cfRule>
  </conditionalFormatting>
  <conditionalFormatting sqref="J203">
    <cfRule type="expression" dxfId="1" priority="155">
      <formula>$B$1="OUI"</formula>
    </cfRule>
  </conditionalFormatting>
  <conditionalFormatting sqref="L122:L130">
    <cfRule type="expression" dxfId="0" priority="14">
      <formula>IF(AND($C$14="Études de faisabilité",$C$15="Forfait"),TRUE,FALSE)</formula>
    </cfRule>
  </conditionalFormatting>
  <dataValidations count="9">
    <dataValidation type="list" allowBlank="1" showInputMessage="1" showErrorMessage="1" sqref="D41" xr:uid="{00000000-0002-0000-0000-000000000000}">
      <formula1>"Nombre de jours,Nombre de mois, Nombre d'ETPT"</formula1>
    </dataValidation>
    <dataValidation type="decimal" allowBlank="1" showInputMessage="1" showErrorMessage="1" sqref="B184" xr:uid="{00000000-0002-0000-0000-000001000000}">
      <formula1>0</formula1>
      <formula2>0.25</formula2>
    </dataValidation>
    <dataValidation type="list" allowBlank="1" showInputMessage="1" showErrorMessage="1" sqref="G120" xr:uid="{00000000-0002-0000-0000-000002000000}">
      <formula1>Ch_personnel</formula1>
    </dataValidation>
    <dataValidation type="list" allowBlank="1" showInputMessage="1" showErrorMessage="1" sqref="B13" xr:uid="{00000000-0002-0000-0000-000003000000}">
      <formula1>Q$6:Q$8</formula1>
    </dataValidation>
    <dataValidation type="list" allowBlank="1" showInputMessage="1" showErrorMessage="1" sqref="J203" xr:uid="{00000000-0002-0000-0000-000004000000}">
      <formula1>"Oui,Non"</formula1>
    </dataValidation>
    <dataValidation allowBlank="1" showInputMessage="1" showErrorMessage="1" prompt="&quot;Dépenses d'équipement&quot;, cf page 14 des règles générales" sqref="A224" xr:uid="{00000000-0002-0000-0000-000005000000}"/>
    <dataValidation type="list" allowBlank="1" showInputMessage="1" showErrorMessage="1" sqref="C102 C178" xr:uid="{00000000-0002-0000-0000-000006000000}">
      <formula1>"Charges Connexes réelles (à justifier),Charges Connexes forfaitaires (maximum 25%)"</formula1>
    </dataValidation>
    <dataValidation type="decimal" allowBlank="1" showInputMessage="1" showErrorMessage="1" sqref="C259:D259 C225:C229 C245:D248 C250:C257 D252:D257 B203:E212" xr:uid="{00000000-0002-0000-0000-000007000000}">
      <formula1>0</formula1>
      <formula2>1000000000</formula2>
    </dataValidation>
    <dataValidation type="list" allowBlank="1" showInputMessage="1" showErrorMessage="1" sqref="G7:H7" xr:uid="{00000000-0002-0000-0000-000008000000}">
      <formula1>"Non assujetti à la TVA,Assujetti partiel à la TVA,Assujetti TVA"</formula1>
    </dataValidation>
  </dataValidations>
  <pageMargins left="0.7" right="0.7" top="0.75" bottom="0.75" header="0.3" footer="0.3"/>
  <pageSetup paperSize="9" scale="40"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7</vt:i4>
      </vt:variant>
    </vt:vector>
  </HeadingPairs>
  <TitlesOfParts>
    <vt:vector size="8" baseType="lpstr">
      <vt:lpstr>AVELO</vt:lpstr>
      <vt:lpstr>ch_mandataire</vt:lpstr>
      <vt:lpstr>ch_mise_en_forme</vt:lpstr>
      <vt:lpstr>Début_fonctionnement</vt:lpstr>
      <vt:lpstr>Total_Equipement</vt:lpstr>
      <vt:lpstr>Total_fonctionnement</vt:lpstr>
      <vt:lpstr>type_op</vt:lpstr>
      <vt:lpstr>AVELO!Zone_d_impression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BRANDINELLI PINZAGLIA Carole</dc:creator>
  <cp:lastModifiedBy>ALUNNO Julie</cp:lastModifiedBy>
  <cp:lastPrinted>2021-02-11T13:02:53Z</cp:lastPrinted>
  <dcterms:created xsi:type="dcterms:W3CDTF">2014-12-03T07:47:04Z</dcterms:created>
  <dcterms:modified xsi:type="dcterms:W3CDTF">2024-03-04T14:29:22Z</dcterms:modified>
</cp:coreProperties>
</file>