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eme.intra\angers$\PROJETS\FONDS_CHALEUR\Méthode FC 2022\6-Réseau de chaleur\Investissement\"/>
    </mc:Choice>
  </mc:AlternateContent>
  <bookViews>
    <workbookView xWindow="930" yWindow="0" windowWidth="24000" windowHeight="8100"/>
  </bookViews>
  <sheets>
    <sheet name="accueil" sheetId="12" r:id="rId1"/>
    <sheet name="1. Descript prod RC" sheetId="13" r:id="rId2"/>
    <sheet name="2. Besoins et montée en charge" sheetId="14" r:id="rId3"/>
    <sheet name="3. Tableau des DN" sheetId="3" r:id="rId4"/>
    <sheet name="4. Impact aide sur prix vente" sheetId="15" r:id="rId5"/>
    <sheet name="Choix multiples" sheetId="2" state="hidden" r:id="rId6"/>
  </sheets>
  <externalReferences>
    <externalReference r:id="rId7"/>
  </externalReferences>
  <definedNames>
    <definedName name="appoint" localSheetId="1">#REF!</definedName>
    <definedName name="appoint" localSheetId="2">#REF!</definedName>
    <definedName name="appoint" localSheetId="4">#REF!</definedName>
    <definedName name="appoint">#REF!</definedName>
    <definedName name="Besoins_utiles_projet">'[1]caractéristiques projet'!$D$12</definedName>
    <definedName name="combustible" localSheetId="1">#REF!</definedName>
    <definedName name="combustible" localSheetId="2">#REF!</definedName>
    <definedName name="combustible" localSheetId="4">#REF!</definedName>
    <definedName name="combustible">#REF!</definedName>
    <definedName name="Création_chauff_app" localSheetId="1">'[1]caractéristiques projet'!#REF!</definedName>
    <definedName name="Création_chauff_app" localSheetId="2">'[1]caractéristiques projet'!#REF!</definedName>
    <definedName name="Création_chauff_app" localSheetId="4">'[1]caractéristiques projet'!#REF!</definedName>
    <definedName name="Création_chauff_app">'[1]caractéristiques projet'!#REF!</definedName>
    <definedName name="essai" localSheetId="1">#REF!</definedName>
    <definedName name="essai" localSheetId="2">#REF!</definedName>
    <definedName name="essai" localSheetId="4">#REF!</definedName>
    <definedName name="essai">#REF!</definedName>
    <definedName name="filtration" localSheetId="1">#REF!</definedName>
    <definedName name="filtration" localSheetId="2">#REF!</definedName>
    <definedName name="filtration" localSheetId="4">#REF!</definedName>
    <definedName name="filtration">#REF!</definedName>
    <definedName name="Fluide">'Choix multiples'!$B$5:$B$9</definedName>
    <definedName name="Grande" localSheetId="1">#REF!</definedName>
    <definedName name="Grande" localSheetId="2">#REF!</definedName>
    <definedName name="Grande" localSheetId="4">#REF!</definedName>
    <definedName name="Grande">#REF!</definedName>
    <definedName name="nb_nvle_ss">'[1]caractéristiques projet'!$D$34</definedName>
    <definedName name="ouinon" localSheetId="1">#REF!</definedName>
    <definedName name="ouinon" localSheetId="2">#REF!</definedName>
    <definedName name="ouinon" localSheetId="4">#REF!</definedName>
    <definedName name="ouinon">#REF!</definedName>
    <definedName name="parametres" localSheetId="1">#REF!</definedName>
    <definedName name="parametres" localSheetId="2">#REF!</definedName>
    <definedName name="parametres" localSheetId="4">#REF!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2">'[1]caractéristiques projet'!#REF!</definedName>
    <definedName name="Puiss_app_exist" localSheetId="4">'[1]caractéristiques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2">#REF!</definedName>
    <definedName name="reseau" localSheetId="4">#REF!</definedName>
    <definedName name="reseau">#REF!</definedName>
    <definedName name="Statut_investisseur">'[1]caractéristiques projet'!$D$10</definedName>
    <definedName name="type_de_projet" localSheetId="1">#REF!</definedName>
    <definedName name="type_de_projet" localSheetId="2">#REF!</definedName>
    <definedName name="type_de_projet" localSheetId="4">#REF!</definedName>
    <definedName name="type_de_projet">#REF!</definedName>
    <definedName name="type_investisseur" localSheetId="1">#REF!</definedName>
    <definedName name="type_investisseur" localSheetId="2">#REF!</definedName>
    <definedName name="type_investisseur" localSheetId="4">#REF!</definedName>
    <definedName name="type_investisseur">#REF!</definedName>
    <definedName name="Type_projet">'[1]caractéristiques projet'!$D$9</definedName>
    <definedName name="Ventes_clients" localSheetId="1">'[1]caractéristiques projet'!#REF!</definedName>
    <definedName name="Ventes_clients" localSheetId="2">'[1]caractéristiques projet'!#REF!</definedName>
    <definedName name="Ventes_clients" localSheetId="4">'[1]caractéristiques projet'!#REF!</definedName>
    <definedName name="Ventes_clients">'[1]caractéristiques projet'!#REF!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3" l="1"/>
  <c r="D10" i="3"/>
  <c r="D5" i="3"/>
  <c r="O6" i="14" l="1"/>
  <c r="O7" i="14"/>
  <c r="H8" i="14"/>
  <c r="I8" i="14"/>
  <c r="I13" i="14" s="1"/>
  <c r="J8" i="14"/>
  <c r="K8" i="14"/>
  <c r="O8" i="14" s="1"/>
  <c r="L8" i="14"/>
  <c r="M8" i="14"/>
  <c r="M13" i="14" s="1"/>
  <c r="N8" i="14"/>
  <c r="Q8" i="14"/>
  <c r="R8" i="14"/>
  <c r="R13" i="14" s="1"/>
  <c r="O9" i="14"/>
  <c r="O10" i="14"/>
  <c r="O11" i="14"/>
  <c r="H12" i="14"/>
  <c r="H13" i="14" s="1"/>
  <c r="I12" i="14"/>
  <c r="J12" i="14"/>
  <c r="K12" i="14"/>
  <c r="K13" i="14" s="1"/>
  <c r="L12" i="14"/>
  <c r="L13" i="14" s="1"/>
  <c r="M12" i="14"/>
  <c r="N12" i="14"/>
  <c r="O12" i="14"/>
  <c r="Q12" i="14"/>
  <c r="Q13" i="14" s="1"/>
  <c r="R12" i="14"/>
  <c r="J13" i="14"/>
  <c r="N13" i="14"/>
  <c r="F4" i="13"/>
  <c r="F5" i="13"/>
  <c r="E6" i="13"/>
  <c r="F7" i="13"/>
  <c r="F9" i="13"/>
  <c r="F10" i="13"/>
  <c r="D11" i="13"/>
  <c r="E11" i="13"/>
  <c r="F12" i="13"/>
  <c r="D13" i="13"/>
  <c r="F14" i="13"/>
  <c r="F15" i="13"/>
  <c r="D16" i="13"/>
  <c r="E16" i="13"/>
  <c r="F17" i="13"/>
  <c r="F19" i="13"/>
  <c r="F20" i="13"/>
  <c r="D21" i="13"/>
  <c r="E21" i="13"/>
  <c r="F22" i="13"/>
  <c r="D24" i="13"/>
  <c r="D8" i="13" s="1"/>
  <c r="E24" i="13"/>
  <c r="E13" i="13" s="1"/>
  <c r="F24" i="13"/>
  <c r="F25" i="13"/>
  <c r="E27" i="13"/>
  <c r="D29" i="13"/>
  <c r="E29" i="13"/>
  <c r="F29" i="13" s="1"/>
  <c r="F34" i="13"/>
  <c r="F38" i="13"/>
  <c r="F45" i="13" s="1"/>
  <c r="F42" i="13"/>
  <c r="F44" i="13"/>
  <c r="E45" i="13"/>
  <c r="O13" i="14" l="1"/>
  <c r="E28" i="13"/>
  <c r="E41" i="13" s="1"/>
  <c r="E18" i="13"/>
  <c r="E8" i="13"/>
  <c r="E48" i="13"/>
  <c r="E23" i="13"/>
  <c r="F41" i="13" l="1"/>
  <c r="E47" i="13"/>
  <c r="F47" i="13" s="1"/>
  <c r="D19" i="3" l="1"/>
  <c r="D16" i="3"/>
  <c r="D13" i="3"/>
</calcChain>
</file>

<file path=xl/sharedStrings.xml><?xml version="1.0" encoding="utf-8"?>
<sst xmlns="http://schemas.openxmlformats.org/spreadsheetml/2006/main" count="216" uniqueCount="192">
  <si>
    <t>Type de fluide caloporteur</t>
  </si>
  <si>
    <t>Vapeur</t>
  </si>
  <si>
    <t>Eau surchauffée (T&gt;105°C)</t>
  </si>
  <si>
    <t>Eau chaude</t>
  </si>
  <si>
    <t>Fluide</t>
  </si>
  <si>
    <t>Eau glacée</t>
  </si>
  <si>
    <t>Autres</t>
  </si>
  <si>
    <t>DN</t>
  </si>
  <si>
    <t>TOTAUX</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</si>
  <si>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</si>
  <si>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</si>
  <si>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</si>
  <si>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</si>
  <si>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</si>
  <si>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</si>
  <si>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</si>
  <si>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</si>
  <si>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</si>
  <si>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</si>
  <si>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</si>
  <si>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</si>
  <si>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</si>
  <si>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</si>
  <si>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</si>
  <si>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</si>
  <si>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</si>
  <si>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</si>
  <si>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</si>
  <si>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</si>
  <si>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</si>
  <si>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Longueur de tranchée (ml)</t>
  </si>
  <si>
    <t>Total métrés par tranche</t>
  </si>
  <si>
    <t>Merci de remplir la longueur de tranchée par DN, la somme se calcule automatiquement.</t>
  </si>
  <si>
    <t>N° Sous station</t>
  </si>
  <si>
    <t>Maître d'ouvrage</t>
  </si>
  <si>
    <t>Bâtiment</t>
  </si>
  <si>
    <t>Neuf/ existant</t>
  </si>
  <si>
    <t>Date de raccordement prévue</t>
  </si>
  <si>
    <t>Type de bâtiment</t>
  </si>
  <si>
    <t>Eq. Logement</t>
  </si>
  <si>
    <t>Surface chauffée (m2)</t>
  </si>
  <si>
    <t xml:space="preserve">MWh </t>
  </si>
  <si>
    <t xml:space="preserve"> MWh</t>
  </si>
  <si>
    <t>pris en compte pour le dimensionnement</t>
  </si>
  <si>
    <t>P Souscrite</t>
  </si>
  <si>
    <t>kW</t>
  </si>
  <si>
    <t>Besoins / m2</t>
  </si>
  <si>
    <t>Classe énerg.</t>
  </si>
  <si>
    <t>(A, B, C, …)</t>
  </si>
  <si>
    <t>1.1</t>
  </si>
  <si>
    <t>O. HLM xxx</t>
  </si>
  <si>
    <t>Les xxx</t>
  </si>
  <si>
    <t>Existant</t>
  </si>
  <si>
    <t>Log. sociaux</t>
  </si>
  <si>
    <t>1.2</t>
  </si>
  <si>
    <t>2.1</t>
  </si>
  <si>
    <t>Ville de Y</t>
  </si>
  <si>
    <t>CHU X</t>
  </si>
  <si>
    <t xml:space="preserve">Tertiaire </t>
  </si>
  <si>
    <t>CG</t>
  </si>
  <si>
    <t>Collège</t>
  </si>
  <si>
    <t>Neuf</t>
  </si>
  <si>
    <t>Tertiaire</t>
  </si>
  <si>
    <t>Insérer un graphique de répartition des besoins (camembert) par type d'usager (tertiaire, santé, éducation logement… colonne G en fonction de la colonne K)</t>
  </si>
  <si>
    <t>Total</t>
  </si>
  <si>
    <t>Charbon</t>
  </si>
  <si>
    <t>Gaz naturel</t>
  </si>
  <si>
    <t xml:space="preserve">Année </t>
  </si>
  <si>
    <t>Energie vendue en sous-station (MWh)</t>
  </si>
  <si>
    <t>Nombre de Ss stations</t>
  </si>
  <si>
    <t>Puissance souscrite (kW)</t>
  </si>
  <si>
    <t>Mixité EnR &amp;R</t>
  </si>
  <si>
    <t>Quantités d’EnR&amp;R injectées</t>
  </si>
  <si>
    <t>RESEAU DE CHALEUR</t>
  </si>
  <si>
    <t>Situation actuelle</t>
  </si>
  <si>
    <t>Situation future
(actuel + projet FC)</t>
  </si>
  <si>
    <t>Projet Fonds Chaleur
(et données extension RC)</t>
  </si>
  <si>
    <t>Longueur Réseau de chaleur (ml)</t>
  </si>
  <si>
    <t>Longueur Basse Pression (ml)</t>
  </si>
  <si>
    <t>Longueur Haute Pression (ml)</t>
  </si>
  <si>
    <t>Dimaètre nominale maxi</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</si>
  <si>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</si>
  <si>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</si>
  <si>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</si>
  <si>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</si>
  <si>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</si>
  <si>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</si>
  <si>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</si>
  <si>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</si>
  <si>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</si>
  <si>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Abonnés actuels ou extension</t>
  </si>
  <si>
    <t>Abonné actuel</t>
  </si>
  <si>
    <t>Extension phase 1</t>
  </si>
  <si>
    <t>Extension phase 2</t>
  </si>
  <si>
    <t>Extension phase 3</t>
  </si>
  <si>
    <t>Ile de France</t>
  </si>
  <si>
    <t>Languedoc-Roussillon</t>
  </si>
  <si>
    <t>Midi-Pyrénées</t>
  </si>
  <si>
    <t>Pays de la Loire</t>
  </si>
  <si>
    <t>Provence-Alpes-Côte d'Azur</t>
  </si>
  <si>
    <t>Rhône-Alpes</t>
  </si>
  <si>
    <t>France</t>
  </si>
  <si>
    <r>
      <rPr>
        <b/>
        <sz val="10"/>
        <rFont val="Arial"/>
        <family val="2"/>
      </rPr>
      <t xml:space="preserve">NOM du projet </t>
    </r>
    <r>
      <rPr>
        <sz val="10"/>
        <rFont val="Arial"/>
        <family val="2"/>
      </rPr>
      <t>:</t>
    </r>
  </si>
  <si>
    <t xml:space="preserve">Maitre d'ouvrage : </t>
  </si>
  <si>
    <t>Total abonnés actuels</t>
  </si>
  <si>
    <t>Total extensions</t>
  </si>
  <si>
    <t>TABLEAUX INSTRUCTION DOSSIER FONDS CHALEUR 
RESEAU DE CHALEUR</t>
  </si>
  <si>
    <t>Chaleur EnR&amp;R vendue en sous-stations MWh</t>
  </si>
  <si>
    <t>dont extension</t>
  </si>
  <si>
    <t>dont réseau existant</t>
  </si>
  <si>
    <t>En cas d'extension :</t>
  </si>
  <si>
    <t>Chaleur vendue en sous-stations MWh</t>
  </si>
  <si>
    <t>Production biomasse = 2 chaudières de 1,7MW</t>
  </si>
  <si>
    <t>Commentaires - détails complémentaires</t>
  </si>
  <si>
    <t>Part</t>
  </si>
  <si>
    <t>Fioul</t>
  </si>
  <si>
    <t>Energie substituée</t>
  </si>
  <si>
    <t>=&gt;</t>
  </si>
  <si>
    <r>
      <t xml:space="preserve">CO2 évité (tonnes) :
</t>
    </r>
    <r>
      <rPr>
        <i/>
        <sz val="8"/>
        <color theme="1"/>
        <rFont val="Calibri"/>
        <family val="2"/>
        <scheme val="minor"/>
      </rPr>
      <t>réf. Combustion (base carbone ADEME) 
GN : 0,187tCO2/MWh PCI
fioul : 0,266tCO2/MWh PCI
charbon : 0,345tCO2/MWh PCI</t>
    </r>
  </si>
  <si>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</si>
  <si>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t>Puissance totale MW</t>
  </si>
  <si>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</si>
  <si>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r>
      <t xml:space="preserve">Total production EnR&amp;R MWh
</t>
    </r>
    <r>
      <rPr>
        <i/>
        <sz val="8"/>
        <color theme="1"/>
        <rFont val="Calibri"/>
        <family val="2"/>
        <scheme val="minor"/>
      </rPr>
      <t>(si réseau de chaleur = chaleur EnR&amp;R injectée dans le RC)</t>
    </r>
  </si>
  <si>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</si>
  <si>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mixité MWh/an %</t>
  </si>
  <si>
    <t>Puissance YY MW</t>
  </si>
  <si>
    <t>Rendement production YY</t>
  </si>
  <si>
    <t>Consommation MWh entrée chaudière</t>
  </si>
  <si>
    <t>Production EnR autre (préciser) MWh</t>
  </si>
  <si>
    <t>EnR autre</t>
  </si>
  <si>
    <t>Récupération de chaleur MWh</t>
  </si>
  <si>
    <t>Chaleur fatale</t>
  </si>
  <si>
    <t>Puissance GN  MW</t>
  </si>
  <si>
    <t>Rendement chaudière GN</t>
  </si>
  <si>
    <t>Production fossile à préciser (Gaz...) MWh</t>
  </si>
  <si>
    <t>Combustible Appoint</t>
  </si>
  <si>
    <t>Puissance biomasse MW</t>
  </si>
  <si>
    <t>Rendement chaudière biomasse</t>
  </si>
  <si>
    <t>Production Biomasse MWh</t>
  </si>
  <si>
    <t>Combustible Biomasse</t>
  </si>
  <si>
    <t>PRODUCTION</t>
  </si>
  <si>
    <t xml:space="preserve"> Projet Fonds Chaleur
(ou différence vs actuelle)</t>
  </si>
  <si>
    <t>* les données de production et consommations MWh sont annuelles</t>
  </si>
  <si>
    <t>Tableau 1 : Description Production et RC</t>
  </si>
  <si>
    <t>2.2. Montée en charge des raccordements</t>
  </si>
  <si>
    <t>MWh</t>
  </si>
  <si>
    <t>Estimation des besoins 2040 : 
quantifier le besoins en incluant l'impact du décret éco-énergie tertiaire sur les bâtiments concernés</t>
  </si>
  <si>
    <t>Estimation des besoins 2030 : 
quantifier le besoins en incluant l'impact du décret éco-énergie tertiaire sur les bâtiments concernés</t>
  </si>
  <si>
    <t>dont Besoins ECSpris en compte pour le dimensionnement</t>
  </si>
  <si>
    <t>dont Besoins chauffage pris en compte pour le dimensionnement</t>
  </si>
  <si>
    <r>
      <t>Besoins après réhabilitation / démarches énergétique</t>
    </r>
    <r>
      <rPr>
        <b/>
        <sz val="8"/>
        <color rgb="FFFF0000"/>
        <rFont val="Arial"/>
        <family val="2"/>
      </rPr>
      <t xml:space="preserve"> à l'issue des travaux</t>
    </r>
  </si>
  <si>
    <r>
      <t xml:space="preserve">Besoins </t>
    </r>
    <r>
      <rPr>
        <b/>
        <strike/>
        <sz val="8"/>
        <color rgb="FFFF0000"/>
        <rFont val="Arial"/>
        <family val="2"/>
      </rPr>
      <t xml:space="preserve">avant réhabilitation / démarches énergétique /  </t>
    </r>
    <r>
      <rPr>
        <b/>
        <sz val="8"/>
        <color rgb="FFFF0000"/>
        <rFont val="Arial"/>
        <family val="2"/>
      </rPr>
      <t>actuels</t>
    </r>
  </si>
  <si>
    <t>2.1. Abonnés et besoins</t>
  </si>
  <si>
    <t>Tableau 3</t>
  </si>
  <si>
    <t>Tableau 3 : Tableau des DN</t>
  </si>
  <si>
    <t>Tableau 2 : Besoins du réseau et montée en charge</t>
  </si>
  <si>
    <t>Tableau 1 : Description de la production et du RC</t>
  </si>
  <si>
    <t>Prix vente après opération avec subvention, sans CEE</t>
  </si>
  <si>
    <t>Prix vente après opération sans subvention, sans CEE</t>
  </si>
  <si>
    <t>Situation actuelle (équivalent P1 + P’1 + P2 + P3)</t>
  </si>
  <si>
    <t>Prix vente de la chaleur en €TTC/MWh</t>
  </si>
  <si>
    <t>MWh/an</t>
  </si>
  <si>
    <t>kW souscrit</t>
  </si>
  <si>
    <t>Type de chauffage avant projet RC (uniquement cas des bâtiments existants)</t>
  </si>
  <si>
    <t>Nom de l'abonné</t>
  </si>
  <si>
    <t>Tertiaire (dont santé et enseignement)</t>
  </si>
  <si>
    <t>Bâtiment public hors enseignement</t>
  </si>
  <si>
    <t>Copropriété</t>
  </si>
  <si>
    <t xml:space="preserve">Bailleur </t>
  </si>
  <si>
    <t>Bailleur</t>
  </si>
  <si>
    <t>Type de prospect</t>
  </si>
  <si>
    <t>Bâtiments déjà raccordés au réseau</t>
  </si>
  <si>
    <t>Prospects sur bâtiment neuf</t>
  </si>
  <si>
    <t>Prospects sur bâtiment existant</t>
  </si>
  <si>
    <t>Tableau 3.2. Impact aide sur prix vente pour différents abonnés</t>
  </si>
  <si>
    <t>Prix de vente avant opération sur le réseau existant</t>
  </si>
  <si>
    <t>Cas des extensions</t>
  </si>
  <si>
    <t>€ TTC/kW</t>
  </si>
  <si>
    <t>R24</t>
  </si>
  <si>
    <t>R23</t>
  </si>
  <si>
    <t>R22</t>
  </si>
  <si>
    <t>R21</t>
  </si>
  <si>
    <r>
      <t xml:space="preserve">R2 moyen 
</t>
    </r>
    <r>
      <rPr>
        <b/>
        <sz val="8"/>
        <color theme="1"/>
        <rFont val="Arial"/>
        <family val="2"/>
      </rPr>
      <t>€</t>
    </r>
    <r>
      <rPr>
        <sz val="8"/>
        <color theme="1"/>
        <rFont val="Arial"/>
        <family val="2"/>
      </rPr>
      <t xml:space="preserve"> </t>
    </r>
    <r>
      <rPr>
        <b/>
        <sz val="8"/>
        <color theme="1"/>
        <rFont val="Arial"/>
        <family val="2"/>
      </rPr>
      <t>TTC/kW</t>
    </r>
  </si>
  <si>
    <t>R2 moyen € TTC/MWh</t>
  </si>
  <si>
    <t>R1 moyen € TTC/MWh</t>
  </si>
  <si>
    <t>Prix de vente moyen de la chaleur € TTC / MWh</t>
  </si>
  <si>
    <t>Prix de vente moyen de la chaleur € HT / MWh</t>
  </si>
  <si>
    <t>Montant de l'aide</t>
  </si>
  <si>
    <t>Taux d'aide</t>
  </si>
  <si>
    <t>Tableau 4 : Impact de l'aide</t>
  </si>
  <si>
    <t>Tableau 4.1 : Impact de l'aide sur le prix de vente de la chaleur</t>
  </si>
  <si>
    <t>fiche_instruction_réseau de chaleur_fds_chal_2022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</si>
</sst>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0&quot; ml d'extension RC&quot;"/>
    <numFmt numFmtId="165" formatCode="0.0%"/>
    <numFmt numFmtId="166" formatCode="0.0"/>
    <numFmt numFmtId="167" formatCode="0&quot; MWh EnR&amp;R sup. produits&quot;"/>
    <numFmt numFmtId="168" formatCode="0.00&quot; points&quot;"/>
    <numFmt numFmtId="169" formatCode="_-* #,##0\ &quot;€&quot;_-;\-* #,##0\ &quot;€&quot;_-;_-* &quot;-&quot;??\ &quot;€&quot;_-;_-@_-"/>
  </numFmts>
  <fonts count="37"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i/>
      <sz val="8"/>
      <color rgb="FF000000"/>
      <name val="Arial"/>
      <family val="2"/>
    </font>
    <font>
      <sz val="8"/>
      <color rgb="FF000000"/>
      <name val="Arial"/>
      <family val="2"/>
    </font>
    <font>
      <i/>
      <sz val="8"/>
      <color rgb="FF000000"/>
      <name val="Arial"/>
      <family val="2"/>
    </font>
    <font>
      <sz val="10"/>
      <color theme="1"/>
      <name val="Arial"/>
      <family val="2"/>
    </font>
    <font>
      <b/>
      <sz val="11"/>
      <color theme="1"/>
      <name val="Calibri"/>
      <family val="2"/>
      <scheme val="minor"/>
    </font>
    <font>
      <i/>
      <sz val="8"/>
      <color theme="1"/>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i/>
      <sz val="6"/>
      <color theme="1"/>
      <name val="Calibri"/>
      <family val="2"/>
      <scheme val="minor"/>
    </font>
    <font>
      <b/>
      <i/>
      <sz val="8"/>
      <color rgb="FFFF0000"/>
      <name val="Calibri"/>
      <family val="2"/>
      <scheme val="minor"/>
    </font>
    <font>
      <b/>
      <u/>
      <sz val="12"/>
      <color theme="1"/>
      <name val="Calibri"/>
      <family val="2"/>
      <scheme val="minor"/>
    </font>
    <font>
      <b/>
      <strike/>
      <sz val="8"/>
      <color rgb="FFFF0000"/>
      <name val="Arial"/>
      <family val="2"/>
    </font>
    <font>
      <b/>
      <sz val="8"/>
      <name val="Arial"/>
      <family val="2"/>
    </font>
    <font>
      <b/>
      <sz val="8"/>
      <color rgb="FFC00000"/>
      <name val="Arial"/>
      <family val="2"/>
    </font>
    <font>
      <b/>
      <sz val="8"/>
      <color rgb="FFFF0000"/>
      <name val="Arial"/>
      <family val="2"/>
    </font>
  </fonts>
  <fills count="22">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B7DEE8"/>
        <bgColor indexed="64"/>
      </patternFill>
    </fill>
    <fill>
      <patternFill patternType="solid">
        <fgColor rgb="FF9BBB59"/>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6"/>
        <bgColor indexed="64"/>
      </patternFill>
    </fill>
    <fill>
      <patternFill patternType="solid">
        <fgColor theme="8" tint="0.39997558519241921"/>
        <bgColor indexed="64"/>
      </patternFill>
    </fill>
    <fill>
      <patternFill patternType="solid">
        <fgColor rgb="FFC6E0B4"/>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44" fontId="1" fillId="0" borderId="0" applyFont="0" applyFill="0" applyBorder="0" applyAlignment="0" applyProtection="0"/>
  </cellStyleXfs>
  <cellXfs count="244">
    <xf numFmtId="0" fontId="0" fillId="0" borderId="0" xfId="0"/>
    <xf numFmtId="0" fontId="2" fillId="2" borderId="0" xfId="0" applyFont="1" applyFill="1"/>
    <xf numFmtId="0" fontId="0" fillId="4" borderId="0" xfId="0" applyFill="1"/>
    <xf numFmtId="0" fontId="7" fillId="16" borderId="2"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0" xfId="2" applyFont="1" applyBorder="1"/>
    <xf numFmtId="0" fontId="12" fillId="0" borderId="0" xfId="2" applyFont="1" applyBorder="1"/>
    <xf numFmtId="0" fontId="3" fillId="0" borderId="0" xfId="2"/>
    <xf numFmtId="0" fontId="14" fillId="19" borderId="0" xfId="2" applyFont="1" applyFill="1" applyBorder="1" applyAlignment="1">
      <alignment horizontal="center" vertical="center" wrapText="1"/>
    </xf>
    <xf numFmtId="0" fontId="11" fillId="0" borderId="0" xfId="2" applyFont="1"/>
    <xf numFmtId="0" fontId="16" fillId="0" borderId="0" xfId="2" applyFont="1" applyBorder="1"/>
    <xf numFmtId="0" fontId="6" fillId="0" borderId="0" xfId="0" applyFont="1"/>
    <xf numFmtId="0" fontId="5" fillId="0" borderId="0" xfId="0" applyFont="1"/>
    <xf numFmtId="0" fontId="9" fillId="11" borderId="13"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5" fillId="11" borderId="10" xfId="0" applyFont="1" applyFill="1" applyBorder="1" applyAlignment="1">
      <alignment vertical="center" wrapText="1"/>
    </xf>
    <xf numFmtId="0" fontId="5" fillId="6" borderId="10" xfId="0" applyFont="1" applyFill="1" applyBorder="1" applyAlignment="1">
      <alignment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3" fontId="18"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6" borderId="1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15" borderId="10" xfId="0" applyFont="1" applyFill="1" applyBorder="1" applyAlignment="1">
      <alignment horizontal="center" vertical="center" wrapText="1"/>
    </xf>
    <xf numFmtId="0" fontId="18" fillId="14" borderId="10" xfId="0" applyFont="1" applyFill="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20"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20" fillId="4" borderId="14" xfId="0" applyFont="1" applyFill="1" applyBorder="1" applyAlignment="1">
      <alignment horizontal="center"/>
    </xf>
    <xf numFmtId="0" fontId="20"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20"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20"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20"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0" xfId="0" applyFont="1" applyFill="1" applyBorder="1" applyAlignment="1">
      <alignment horizontal="center" vertical="center"/>
    </xf>
    <xf numFmtId="0" fontId="5" fillId="13" borderId="15" xfId="0" applyFont="1" applyFill="1" applyBorder="1" applyAlignment="1">
      <alignment horizontal="center" vertical="center"/>
    </xf>
    <xf numFmtId="0" fontId="5" fillId="13" borderId="17" xfId="0" applyFont="1" applyFill="1" applyBorder="1" applyAlignment="1">
      <alignment horizontal="center" vertical="center"/>
    </xf>
    <xf numFmtId="0" fontId="13" fillId="0" borderId="0" xfId="2" applyFont="1" applyBorder="1" applyAlignment="1">
      <alignment horizontal="right" wrapText="1"/>
    </xf>
    <xf numFmtId="0" fontId="21" fillId="0" borderId="0" xfId="0" applyFont="1"/>
    <xf numFmtId="0" fontId="0" fillId="0" borderId="0" xfId="0" applyAlignment="1"/>
    <xf numFmtId="0" fontId="9" fillId="6" borderId="9" xfId="0" applyFont="1" applyFill="1" applyBorder="1" applyAlignment="1">
      <alignment horizontal="center" vertical="center" wrapText="1"/>
    </xf>
    <xf numFmtId="0" fontId="0" fillId="0" borderId="0" xfId="0" applyAlignment="1">
      <alignment horizontal="center"/>
    </xf>
    <xf numFmtId="0" fontId="0" fillId="4" borderId="0" xfId="0" applyFill="1" applyAlignment="1">
      <alignment horizontal="center"/>
    </xf>
    <xf numFmtId="0" fontId="22" fillId="4" borderId="6" xfId="0" applyFont="1" applyFill="1" applyBorder="1" applyAlignment="1">
      <alignment vertical="center" wrapText="1"/>
    </xf>
    <xf numFmtId="0" fontId="23" fillId="4" borderId="25" xfId="0" applyFont="1" applyFill="1" applyBorder="1" applyAlignment="1">
      <alignment horizontal="left" vertical="center"/>
    </xf>
    <xf numFmtId="1" fontId="22" fillId="4" borderId="5" xfId="0" applyNumberFormat="1" applyFont="1" applyFill="1" applyBorder="1" applyAlignment="1">
      <alignment horizontal="center" vertical="center"/>
    </xf>
    <xf numFmtId="9" fontId="23" fillId="4" borderId="1" xfId="1" applyFont="1" applyFill="1" applyBorder="1" applyAlignment="1">
      <alignment horizontal="center"/>
    </xf>
    <xf numFmtId="0" fontId="23" fillId="4" borderId="4" xfId="0" applyFont="1" applyFill="1" applyBorder="1" applyAlignment="1">
      <alignment horizontal="left" vertical="center"/>
    </xf>
    <xf numFmtId="2" fontId="22" fillId="4" borderId="5" xfId="0" applyNumberFormat="1" applyFont="1" applyFill="1" applyBorder="1" applyAlignment="1">
      <alignment horizontal="center" vertical="center"/>
    </xf>
    <xf numFmtId="2" fontId="23" fillId="4" borderId="1" xfId="0" applyNumberFormat="1" applyFont="1" applyFill="1" applyBorder="1" applyAlignment="1">
      <alignment horizontal="center" vertical="center"/>
    </xf>
    <xf numFmtId="0" fontId="23" fillId="4" borderId="4" xfId="0" applyFont="1" applyFill="1" applyBorder="1" applyAlignment="1">
      <alignment horizontal="left" vertical="center" wrapText="1"/>
    </xf>
    <xf numFmtId="1" fontId="22" fillId="4" borderId="1" xfId="0" applyNumberFormat="1" applyFont="1" applyFill="1" applyBorder="1" applyAlignment="1">
      <alignment horizontal="center" vertical="center"/>
    </xf>
    <xf numFmtId="1" fontId="22" fillId="4" borderId="5" xfId="0" applyNumberFormat="1" applyFont="1" applyFill="1" applyBorder="1" applyAlignment="1">
      <alignment horizontal="center" vertical="center" wrapText="1"/>
    </xf>
    <xf numFmtId="1" fontId="23" fillId="4" borderId="1" xfId="0" applyNumberFormat="1" applyFont="1" applyFill="1" applyBorder="1" applyAlignment="1">
      <alignment horizontal="center" vertical="center"/>
    </xf>
    <xf numFmtId="1" fontId="23" fillId="4" borderId="1" xfId="0" applyNumberFormat="1" applyFont="1" applyFill="1" applyBorder="1" applyAlignment="1">
      <alignment horizont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2" fillId="4" borderId="4" xfId="0" applyFont="1" applyFill="1" applyBorder="1" applyAlignment="1">
      <alignment horizontal="left" vertical="center" indent="1"/>
    </xf>
    <xf numFmtId="164" fontId="22" fillId="4" borderId="5" xfId="0" applyNumberFormat="1" applyFont="1" applyFill="1" applyBorder="1" applyAlignment="1">
      <alignment horizontal="center" vertical="center"/>
    </xf>
    <xf numFmtId="2" fontId="22" fillId="4" borderId="26" xfId="0" applyNumberFormat="1" applyFont="1" applyFill="1" applyBorder="1" applyAlignment="1">
      <alignment horizontal="center" vertical="center"/>
    </xf>
    <xf numFmtId="2" fontId="23" fillId="4" borderId="20" xfId="0" applyNumberFormat="1" applyFont="1" applyFill="1" applyBorder="1" applyAlignment="1">
      <alignment horizontal="center" vertical="center"/>
    </xf>
    <xf numFmtId="0" fontId="23" fillId="4" borderId="25" xfId="0" applyFont="1" applyFill="1" applyBorder="1" applyAlignment="1">
      <alignment horizontal="left" vertical="center" wrapText="1"/>
    </xf>
    <xf numFmtId="0" fontId="25" fillId="18" borderId="23" xfId="0" applyFont="1" applyFill="1" applyBorder="1" applyAlignment="1">
      <alignment horizontal="center" vertical="center" wrapText="1"/>
    </xf>
    <xf numFmtId="0" fontId="25" fillId="18" borderId="22" xfId="0" applyFont="1" applyFill="1" applyBorder="1" applyAlignment="1">
      <alignment horizontal="center" vertical="center" wrapText="1"/>
    </xf>
    <xf numFmtId="0" fontId="22" fillId="4" borderId="3" xfId="0" applyFont="1" applyFill="1" applyBorder="1" applyAlignment="1">
      <alignment horizontal="left" wrapText="1"/>
    </xf>
    <xf numFmtId="1" fontId="22" fillId="4" borderId="35" xfId="0" applyNumberFormat="1" applyFont="1" applyFill="1" applyBorder="1" applyAlignment="1">
      <alignment horizontal="center" vertical="center"/>
    </xf>
    <xf numFmtId="1" fontId="26" fillId="4" borderId="18" xfId="0" applyNumberFormat="1" applyFont="1" applyFill="1" applyBorder="1" applyAlignment="1">
      <alignment horizontal="center" vertical="center" wrapText="1"/>
    </xf>
    <xf numFmtId="1" fontId="22" fillId="4" borderId="18" xfId="0" applyNumberFormat="1" applyFont="1" applyFill="1" applyBorder="1" applyAlignment="1">
      <alignment horizontal="center" vertical="center"/>
    </xf>
    <xf numFmtId="0" fontId="22" fillId="4" borderId="36" xfId="0" applyFont="1" applyFill="1" applyBorder="1" applyAlignment="1">
      <alignment vertical="center" wrapText="1"/>
    </xf>
    <xf numFmtId="9" fontId="24" fillId="10" borderId="1" xfId="1"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4" fillId="10" borderId="0" xfId="0" applyFont="1" applyFill="1" applyAlignment="1">
      <alignment vertical="center" wrapText="1"/>
    </xf>
    <xf numFmtId="0" fontId="23" fillId="10" borderId="1" xfId="0" applyFont="1" applyFill="1" applyBorder="1" applyAlignment="1">
      <alignment horizontal="center" vertical="center" wrapText="1"/>
    </xf>
    <xf numFmtId="0" fontId="0" fillId="10" borderId="0" xfId="0" quotePrefix="1" applyFill="1" applyAlignment="1">
      <alignment vertical="center"/>
    </xf>
    <xf numFmtId="165" fontId="23" fillId="4" borderId="5" xfId="1" applyNumberFormat="1" applyFont="1" applyFill="1" applyBorder="1" applyAlignment="1">
      <alignment horizontal="center" vertical="center"/>
    </xf>
    <xf numFmtId="165" fontId="23" fillId="4" borderId="40" xfId="1" applyNumberFormat="1" applyFont="1" applyFill="1" applyBorder="1" applyAlignment="1">
      <alignment horizontal="center" vertical="center"/>
    </xf>
    <xf numFmtId="165" fontId="23" fillId="4" borderId="38" xfId="1" applyNumberFormat="1" applyFont="1" applyFill="1" applyBorder="1" applyAlignment="1">
      <alignment horizontal="center" vertical="center"/>
    </xf>
    <xf numFmtId="0" fontId="23" fillId="4" borderId="34" xfId="0" applyFont="1" applyFill="1" applyBorder="1" applyAlignment="1">
      <alignment horizontal="left" vertical="center" wrapText="1"/>
    </xf>
    <xf numFmtId="166" fontId="23" fillId="4" borderId="40" xfId="0" applyNumberFormat="1" applyFont="1" applyFill="1" applyBorder="1" applyAlignment="1">
      <alignment horizontal="center" vertical="center"/>
    </xf>
    <xf numFmtId="1" fontId="23" fillId="4" borderId="38" xfId="0" applyNumberFormat="1" applyFont="1" applyFill="1" applyBorder="1" applyAlignment="1">
      <alignment horizontal="center" vertical="center"/>
    </xf>
    <xf numFmtId="0" fontId="23" fillId="4" borderId="34" xfId="0" applyFont="1" applyFill="1" applyBorder="1" applyAlignment="1">
      <alignment horizontal="left" wrapText="1"/>
    </xf>
    <xf numFmtId="167" fontId="26" fillId="4" borderId="5" xfId="0" applyNumberFormat="1" applyFont="1" applyFill="1" applyBorder="1" applyAlignment="1">
      <alignment horizontal="center" vertical="center"/>
    </xf>
    <xf numFmtId="1" fontId="22" fillId="4" borderId="41" xfId="0" applyNumberFormat="1" applyFont="1" applyFill="1" applyBorder="1" applyAlignment="1">
      <alignment horizontal="center" vertical="center"/>
    </xf>
    <xf numFmtId="1" fontId="23" fillId="4" borderId="19" xfId="0" applyNumberFormat="1" applyFont="1" applyFill="1" applyBorder="1" applyAlignment="1">
      <alignment horizontal="center" vertical="center"/>
    </xf>
    <xf numFmtId="1" fontId="23" fillId="4" borderId="42" xfId="0" applyNumberFormat="1" applyFont="1" applyFill="1" applyBorder="1" applyAlignment="1">
      <alignment horizontal="center" vertical="center"/>
    </xf>
    <xf numFmtId="0" fontId="23" fillId="4" borderId="43" xfId="0" applyFont="1" applyFill="1" applyBorder="1" applyAlignment="1">
      <alignment horizontal="left" vertical="center" wrapText="1"/>
    </xf>
    <xf numFmtId="166" fontId="24" fillId="10" borderId="5" xfId="0" applyNumberFormat="1" applyFont="1" applyFill="1" applyBorder="1" applyAlignment="1">
      <alignment horizontal="center"/>
    </xf>
    <xf numFmtId="166" fontId="24" fillId="10" borderId="1" xfId="0" applyNumberFormat="1" applyFont="1" applyFill="1" applyBorder="1" applyAlignment="1">
      <alignment horizontal="center"/>
    </xf>
    <xf numFmtId="0" fontId="24" fillId="10" borderId="34" xfId="0" applyFont="1" applyFill="1" applyBorder="1" applyAlignment="1">
      <alignment horizontal="left"/>
    </xf>
    <xf numFmtId="1" fontId="24" fillId="10" borderId="5" xfId="0" applyNumberFormat="1" applyFont="1" applyFill="1" applyBorder="1" applyAlignment="1">
      <alignment horizontal="center"/>
    </xf>
    <xf numFmtId="9" fontId="24" fillId="10" borderId="1" xfId="1" applyFont="1" applyFill="1" applyBorder="1" applyAlignment="1">
      <alignment horizontal="center"/>
    </xf>
    <xf numFmtId="1" fontId="24" fillId="10" borderId="1" xfId="0" applyNumberFormat="1" applyFont="1" applyFill="1" applyBorder="1" applyAlignment="1">
      <alignment horizontal="center"/>
    </xf>
    <xf numFmtId="1" fontId="24" fillId="10" borderId="41" xfId="0" applyNumberFormat="1" applyFont="1" applyFill="1" applyBorder="1" applyAlignment="1">
      <alignment horizontal="center"/>
    </xf>
    <xf numFmtId="1" fontId="24" fillId="10" borderId="42" xfId="0" applyNumberFormat="1" applyFont="1" applyFill="1" applyBorder="1" applyAlignment="1">
      <alignment horizontal="center"/>
    </xf>
    <xf numFmtId="0" fontId="23" fillId="10" borderId="43" xfId="0" applyFont="1" applyFill="1" applyBorder="1" applyAlignment="1">
      <alignment horizontal="left"/>
    </xf>
    <xf numFmtId="166" fontId="24" fillId="18" borderId="5" xfId="0" applyNumberFormat="1" applyFont="1" applyFill="1" applyBorder="1" applyAlignment="1">
      <alignment horizontal="center"/>
    </xf>
    <xf numFmtId="166" fontId="24" fillId="4" borderId="1" xfId="0" applyNumberFormat="1" applyFont="1" applyFill="1" applyBorder="1" applyAlignment="1">
      <alignment horizontal="center"/>
    </xf>
    <xf numFmtId="0" fontId="24" fillId="4" borderId="34" xfId="0" applyFont="1" applyFill="1" applyBorder="1" applyAlignment="1">
      <alignment horizontal="left"/>
    </xf>
    <xf numFmtId="166" fontId="24" fillId="4" borderId="5" xfId="0" applyNumberFormat="1" applyFont="1" applyFill="1" applyBorder="1" applyAlignment="1">
      <alignment horizontal="center"/>
    </xf>
    <xf numFmtId="1" fontId="24" fillId="4" borderId="5" xfId="0" applyNumberFormat="1" applyFont="1" applyFill="1" applyBorder="1" applyAlignment="1">
      <alignment horizontal="center"/>
    </xf>
    <xf numFmtId="9" fontId="24" fillId="4" borderId="1" xfId="1" applyFont="1" applyFill="1" applyBorder="1" applyAlignment="1">
      <alignment horizontal="center"/>
    </xf>
    <xf numFmtId="1" fontId="24" fillId="4" borderId="1" xfId="0" applyNumberFormat="1" applyFont="1" applyFill="1" applyBorder="1" applyAlignment="1">
      <alignment horizontal="center"/>
    </xf>
    <xf numFmtId="1" fontId="24" fillId="4" borderId="41" xfId="0" applyNumberFormat="1" applyFont="1" applyFill="1" applyBorder="1" applyAlignment="1">
      <alignment horizontal="center"/>
    </xf>
    <xf numFmtId="1" fontId="24" fillId="4" borderId="42" xfId="0" applyNumberFormat="1" applyFont="1" applyFill="1" applyBorder="1" applyAlignment="1">
      <alignment horizontal="center"/>
    </xf>
    <xf numFmtId="168" fontId="22" fillId="18" borderId="35" xfId="0" applyNumberFormat="1" applyFont="1" applyFill="1" applyBorder="1" applyAlignment="1">
      <alignment horizontal="center"/>
    </xf>
    <xf numFmtId="165" fontId="22" fillId="4" borderId="18" xfId="1" applyNumberFormat="1" applyFont="1" applyFill="1" applyBorder="1" applyAlignment="1">
      <alignment horizontal="center"/>
    </xf>
    <xf numFmtId="0" fontId="24" fillId="4" borderId="36" xfId="0" applyFont="1" applyFill="1" applyBorder="1" applyAlignment="1">
      <alignment horizontal="left"/>
    </xf>
    <xf numFmtId="0" fontId="23" fillId="4" borderId="43" xfId="0" applyFont="1" applyFill="1" applyBorder="1" applyAlignment="1">
      <alignment horizontal="left"/>
    </xf>
    <xf numFmtId="0" fontId="26" fillId="4" borderId="22" xfId="0" applyFont="1" applyFill="1" applyBorder="1" applyAlignment="1">
      <alignment wrapText="1"/>
    </xf>
    <xf numFmtId="0" fontId="24" fillId="4" borderId="46" xfId="0" applyFont="1" applyFill="1" applyBorder="1"/>
    <xf numFmtId="0" fontId="24" fillId="4" borderId="21" xfId="0" applyFont="1" applyFill="1" applyBorder="1"/>
    <xf numFmtId="0" fontId="32" fillId="4" borderId="0" xfId="0" applyFont="1" applyFill="1"/>
    <xf numFmtId="0" fontId="9" fillId="10" borderId="10" xfId="0" applyFont="1" applyFill="1" applyBorder="1" applyAlignment="1">
      <alignment horizontal="center" vertical="center" wrapText="1"/>
    </xf>
    <xf numFmtId="0" fontId="33" fillId="10" borderId="10" xfId="0" applyFont="1" applyFill="1" applyBorder="1" applyAlignment="1">
      <alignment horizontal="center" vertical="center" wrapText="1"/>
    </xf>
    <xf numFmtId="0" fontId="34" fillId="12" borderId="10" xfId="0" applyFont="1" applyFill="1" applyBorder="1" applyAlignment="1">
      <alignment horizontal="center" vertical="center" wrapText="1"/>
    </xf>
    <xf numFmtId="0" fontId="35" fillId="10" borderId="14" xfId="0" applyFont="1" applyFill="1" applyBorder="1" applyAlignment="1">
      <alignment horizontal="center" vertical="center" wrapText="1"/>
    </xf>
    <xf numFmtId="0" fontId="35" fillId="10" borderId="13" xfId="0" applyFont="1" applyFill="1" applyBorder="1" applyAlignment="1">
      <alignment horizontal="center" vertical="center" wrapText="1"/>
    </xf>
    <xf numFmtId="0" fontId="5" fillId="20" borderId="4" xfId="0" applyFont="1" applyFill="1" applyBorder="1" applyAlignment="1">
      <alignment horizontal="left" vertical="center"/>
    </xf>
    <xf numFmtId="0" fontId="5" fillId="20" borderId="1" xfId="0" applyFont="1" applyFill="1" applyBorder="1" applyAlignment="1">
      <alignment horizontal="center" vertical="center"/>
    </xf>
    <xf numFmtId="0" fontId="5" fillId="20" borderId="6" xfId="0" applyFont="1" applyFill="1" applyBorder="1" applyAlignment="1">
      <alignment horizontal="left" vertical="center"/>
    </xf>
    <xf numFmtId="0" fontId="5" fillId="20" borderId="18" xfId="0" applyFont="1" applyFill="1" applyBorder="1" applyAlignment="1">
      <alignment horizontal="center" vertical="center"/>
    </xf>
    <xf numFmtId="0" fontId="20" fillId="20" borderId="2" xfId="0" applyFont="1" applyFill="1" applyBorder="1" applyAlignment="1">
      <alignment horizontal="center"/>
    </xf>
    <xf numFmtId="0" fontId="15" fillId="0" borderId="1" xfId="3" applyBorder="1" applyAlignment="1">
      <alignment horizontal="left"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21" fillId="10" borderId="47" xfId="0" applyFont="1" applyFill="1" applyBorder="1" applyAlignment="1">
      <alignment vertical="center"/>
    </xf>
    <xf numFmtId="0" fontId="21" fillId="10" borderId="48" xfId="0" applyFont="1" applyFill="1" applyBorder="1" applyAlignment="1">
      <alignment vertical="center"/>
    </xf>
    <xf numFmtId="0" fontId="21" fillId="10" borderId="49" xfId="0" applyFont="1" applyFill="1" applyBorder="1" applyAlignment="1">
      <alignment vertical="center"/>
    </xf>
    <xf numFmtId="0" fontId="0" fillId="10" borderId="0" xfId="0" applyFill="1"/>
    <xf numFmtId="0" fontId="6" fillId="10" borderId="0" xfId="0" applyFont="1" applyFill="1"/>
    <xf numFmtId="0" fontId="4" fillId="0" borderId="10" xfId="0" applyFont="1" applyBorder="1" applyAlignment="1">
      <alignment horizontal="center" vertical="center"/>
    </xf>
    <xf numFmtId="0" fontId="20" fillId="21" borderId="8" xfId="0" applyFont="1" applyFill="1" applyBorder="1" applyAlignment="1">
      <alignment vertical="center" wrapText="1"/>
    </xf>
    <xf numFmtId="0" fontId="20" fillId="21" borderId="51" xfId="0" applyFont="1" applyFill="1" applyBorder="1" applyAlignment="1">
      <alignment vertical="center" wrapText="1"/>
    </xf>
    <xf numFmtId="0" fontId="20" fillId="21" borderId="50" xfId="0" applyFont="1" applyFill="1" applyBorder="1" applyAlignment="1">
      <alignment vertical="center" wrapText="1"/>
    </xf>
    <xf numFmtId="0" fontId="3" fillId="0" borderId="10" xfId="0" applyFont="1" applyBorder="1" applyAlignment="1">
      <alignment horizontal="center" vertical="center"/>
    </xf>
    <xf numFmtId="169" fontId="3" fillId="0" borderId="10" xfId="4" applyNumberFormat="1" applyFont="1" applyBorder="1" applyAlignment="1">
      <alignment horizontal="center" vertical="center"/>
    </xf>
    <xf numFmtId="9" fontId="3" fillId="0" borderId="9" xfId="0" applyNumberFormat="1" applyFont="1" applyBorder="1" applyAlignment="1">
      <alignment horizontal="center" vertical="center"/>
    </xf>
    <xf numFmtId="0" fontId="3" fillId="21" borderId="10"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23" fillId="19" borderId="12" xfId="0" applyFont="1" applyFill="1" applyBorder="1" applyAlignment="1">
      <alignment horizontal="center" vertical="center" textRotation="90" wrapText="1"/>
    </xf>
    <xf numFmtId="0" fontId="23" fillId="19" borderId="11" xfId="0" applyFont="1" applyFill="1" applyBorder="1" applyAlignment="1">
      <alignment horizontal="center" vertical="center" textRotation="90" wrapText="1"/>
    </xf>
    <xf numFmtId="0" fontId="23" fillId="19" borderId="9" xfId="0" applyFont="1" applyFill="1" applyBorder="1" applyAlignment="1">
      <alignment horizontal="center" vertical="center" textRotation="90" wrapText="1"/>
    </xf>
    <xf numFmtId="0" fontId="24" fillId="4" borderId="43" xfId="0" applyFont="1" applyFill="1" applyBorder="1" applyAlignment="1">
      <alignment horizontal="center" vertical="center" textRotation="90" wrapText="1"/>
    </xf>
    <xf numFmtId="0" fontId="24" fillId="4" borderId="34" xfId="0" applyFont="1" applyFill="1" applyBorder="1" applyAlignment="1">
      <alignment horizontal="center" vertical="center" textRotation="90" wrapText="1"/>
    </xf>
    <xf numFmtId="0" fontId="24" fillId="4" borderId="3"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3" fillId="17" borderId="21" xfId="0" applyFont="1" applyFill="1" applyBorder="1" applyAlignment="1">
      <alignment horizontal="center" vertical="center" textRotation="90" wrapText="1"/>
    </xf>
    <xf numFmtId="0" fontId="23" fillId="17" borderId="13" xfId="0" applyFont="1" applyFill="1" applyBorder="1" applyAlignment="1">
      <alignment horizontal="center" vertical="center" textRotation="90" wrapText="1"/>
    </xf>
    <xf numFmtId="0" fontId="23" fillId="17" borderId="24" xfId="0" applyFont="1" applyFill="1" applyBorder="1" applyAlignment="1">
      <alignment horizontal="center" vertical="center" textRotation="90" wrapText="1"/>
    </xf>
    <xf numFmtId="0" fontId="23" fillId="17" borderId="14" xfId="0" applyFont="1" applyFill="1" applyBorder="1" applyAlignment="1">
      <alignment horizontal="center" vertical="center" textRotation="90" wrapText="1"/>
    </xf>
    <xf numFmtId="0" fontId="23" fillId="17" borderId="30" xfId="0" applyFont="1" applyFill="1" applyBorder="1" applyAlignment="1">
      <alignment horizontal="center" vertical="center" textRotation="90" wrapText="1"/>
    </xf>
    <xf numFmtId="0" fontId="23" fillId="17" borderId="10" xfId="0" applyFont="1" applyFill="1" applyBorder="1" applyAlignment="1">
      <alignment horizontal="center" vertical="center" textRotation="90" wrapText="1"/>
    </xf>
    <xf numFmtId="1" fontId="4" fillId="10" borderId="25" xfId="0" applyNumberFormat="1" applyFont="1" applyFill="1" applyBorder="1" applyAlignment="1">
      <alignment horizontal="right" vertical="center"/>
    </xf>
    <xf numFmtId="1" fontId="4" fillId="10" borderId="27" xfId="0" applyNumberFormat="1" applyFont="1" applyFill="1" applyBorder="1" applyAlignment="1">
      <alignment horizontal="right" vertical="center"/>
    </xf>
    <xf numFmtId="0" fontId="23" fillId="4" borderId="25" xfId="0" applyFont="1" applyFill="1" applyBorder="1" applyAlignment="1">
      <alignment horizontal="left" vertical="center" wrapText="1"/>
    </xf>
    <xf numFmtId="0" fontId="23" fillId="4" borderId="27" xfId="0" applyFont="1" applyFill="1" applyBorder="1" applyAlignment="1">
      <alignment horizontal="left" vertical="center" wrapText="1"/>
    </xf>
    <xf numFmtId="0" fontId="24" fillId="10" borderId="45" xfId="0" applyFont="1" applyFill="1" applyBorder="1" applyAlignment="1">
      <alignment horizontal="center" vertical="center" textRotation="90" wrapText="1"/>
    </xf>
    <xf numFmtId="0" fontId="24" fillId="10" borderId="44" xfId="0" applyFont="1" applyFill="1" applyBorder="1" applyAlignment="1">
      <alignment horizontal="center" vertical="center" textRotation="90" wrapText="1"/>
    </xf>
    <xf numFmtId="0" fontId="24" fillId="4" borderId="39" xfId="0" applyFont="1" applyFill="1" applyBorder="1" applyAlignment="1">
      <alignment horizontal="center" vertical="center" textRotation="90" wrapText="1"/>
    </xf>
    <xf numFmtId="0" fontId="24" fillId="4" borderId="36" xfId="0" applyFont="1" applyFill="1" applyBorder="1" applyAlignment="1">
      <alignment horizontal="center" vertical="center" textRotation="90" wrapText="1"/>
    </xf>
    <xf numFmtId="2" fontId="22" fillId="4" borderId="7" xfId="0" applyNumberFormat="1" applyFont="1" applyFill="1" applyBorder="1" applyAlignment="1">
      <alignment horizontal="center" vertical="center"/>
    </xf>
    <xf numFmtId="2" fontId="22" fillId="4" borderId="28" xfId="0" applyNumberFormat="1" applyFont="1" applyFill="1" applyBorder="1" applyAlignment="1">
      <alignment horizontal="center" vertical="center"/>
    </xf>
    <xf numFmtId="2" fontId="22" fillId="4" borderId="29"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28" xfId="0" applyNumberFormat="1" applyFont="1" applyFill="1" applyBorder="1" applyAlignment="1">
      <alignment horizontal="center" vertical="center"/>
    </xf>
    <xf numFmtId="1" fontId="24" fillId="4" borderId="29" xfId="0" applyNumberFormat="1" applyFont="1" applyFill="1" applyBorder="1" applyAlignment="1">
      <alignment horizontal="center" vertical="center"/>
    </xf>
    <xf numFmtId="2" fontId="22" fillId="4" borderId="31" xfId="0" applyNumberFormat="1" applyFont="1" applyFill="1" applyBorder="1" applyAlignment="1">
      <alignment horizontal="center" vertical="center"/>
    </xf>
    <xf numFmtId="2" fontId="22" fillId="4" borderId="32" xfId="0" applyNumberFormat="1" applyFont="1" applyFill="1" applyBorder="1" applyAlignment="1">
      <alignment horizontal="center" vertical="center"/>
    </xf>
    <xf numFmtId="2" fontId="22" fillId="4" borderId="33" xfId="0" applyNumberFormat="1" applyFont="1" applyFill="1" applyBorder="1" applyAlignment="1">
      <alignment horizontal="center" vertical="center"/>
    </xf>
    <xf numFmtId="1" fontId="23" fillId="4" borderId="20" xfId="0" applyNumberFormat="1" applyFont="1" applyFill="1" applyBorder="1" applyAlignment="1">
      <alignment horizontal="center" vertical="center"/>
    </xf>
    <xf numFmtId="1" fontId="23" fillId="4" borderId="38" xfId="0" applyNumberFormat="1" applyFont="1" applyFill="1" applyBorder="1" applyAlignment="1">
      <alignment horizontal="center" vertical="center"/>
    </xf>
    <xf numFmtId="0" fontId="23" fillId="10" borderId="20" xfId="0" applyFont="1" applyFill="1" applyBorder="1" applyAlignment="1">
      <alignment horizontal="left" vertical="center" wrapText="1"/>
    </xf>
    <xf numFmtId="0" fontId="23" fillId="10" borderId="38" xfId="0" applyFont="1" applyFill="1" applyBorder="1" applyAlignment="1">
      <alignment horizontal="left" vertical="center" wrapText="1"/>
    </xf>
    <xf numFmtId="1" fontId="23" fillId="10" borderId="20" xfId="0" applyNumberFormat="1" applyFont="1" applyFill="1" applyBorder="1" applyAlignment="1">
      <alignment horizontal="center" vertical="center"/>
    </xf>
    <xf numFmtId="1" fontId="23" fillId="10" borderId="38" xfId="0" applyNumberFormat="1" applyFont="1" applyFill="1" applyBorder="1" applyAlignment="1">
      <alignment horizontal="center" vertical="center"/>
    </xf>
    <xf numFmtId="1" fontId="22" fillId="10" borderId="26" xfId="0" applyNumberFormat="1" applyFont="1" applyFill="1" applyBorder="1" applyAlignment="1">
      <alignment horizontal="center" vertical="center"/>
    </xf>
    <xf numFmtId="1" fontId="22" fillId="10" borderId="37" xfId="0" applyNumberFormat="1" applyFont="1" applyFill="1" applyBorder="1" applyAlignment="1">
      <alignment horizontal="center" vertical="center"/>
    </xf>
    <xf numFmtId="0" fontId="23" fillId="4" borderId="20" xfId="0" applyFont="1" applyFill="1" applyBorder="1" applyAlignment="1">
      <alignment horizontal="left" vertical="center" wrapText="1"/>
    </xf>
    <xf numFmtId="0" fontId="23" fillId="4" borderId="38" xfId="0" applyFont="1" applyFill="1" applyBorder="1" applyAlignment="1">
      <alignment horizontal="left" vertical="center" wrapText="1"/>
    </xf>
    <xf numFmtId="0" fontId="17" fillId="6" borderId="12"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34" xfId="0" applyFont="1" applyBorder="1" applyAlignment="1">
      <alignment horizontal="center" vertical="center"/>
    </xf>
    <xf numFmtId="0" fontId="3" fillId="21" borderId="12" xfId="0" applyFont="1" applyFill="1" applyBorder="1" applyAlignment="1">
      <alignment horizontal="center" vertical="center" wrapText="1"/>
    </xf>
    <xf numFmtId="0" fontId="3" fillId="21"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cellXfs>
  <cellStyles count="5">
    <cellStyle name="Lien hypertexte" xfId="3" builtinId="8"/>
    <cellStyle name="Monétaire" xfId="4" builtinId="4"/>
    <cellStyle name="Normal" xfId="0" builtinId="0"/>
    <cellStyle name="Normal 5"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660400</xdr:colOff>
      <xdr:row>0</xdr:row>
      <xdr:rowOff>0</xdr:rowOff>
    </xdr:from>
    <xdr:to>
      <xdr:col>3</xdr:col>
      <xdr:colOff>247650</xdr:colOff>
      <xdr:row>5</xdr:row>
      <xdr:rowOff>260350</xdr:rowOff>
    </xdr:to>
    <xdr:pic>
      <xdr:nvPicPr>
        <xdr:cNvPr id="6" name="Image 5"/>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60400" y="0"/>
          <a:ext cx="6591300" cy="10541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FC50"/>
  <sheetViews>
    <sheetView showGridLines="0" tabSelected="1" topLeftCell="B1" workbookViewId="0">
      <selection activeCell="C16" sqref="C16"/>
    </sheetView>
  </sheetViews>
  <sheetFormatPr baseColWidth="10" defaultColWidth="0" defaultRowHeight="12.75" customHeight="1" zeroHeight="1" x14ac:dyDescent="0.2"/>
  <cols>
    <col min="1" max="1" width="6" style="9" hidden="1" customWidth="1"/>
    <col min="2" max="2" width="13.85546875" style="9" customWidth="1"/>
    <col min="3" max="3" width="86.42578125" style="9" customWidth="1"/>
    <col min="4" max="4" width="11.42578125" style="9" customWidth="1"/>
    <col min="5" max="256" width="0" style="9" hidden="1"/>
    <col min="257" max="257" width="0" style="9" hidden="1" customWidth="1"/>
    <col min="258" max="258" width="13.85546875" style="9" hidden="1" customWidth="1"/>
    <col min="259" max="259" width="86.42578125" style="9" hidden="1" customWidth="1"/>
    <col min="260" max="260" width="11.42578125" style="9" hidden="1" customWidth="1"/>
    <col min="261" max="512" width="0" style="9" hidden="1"/>
    <col min="513" max="513" width="0" style="9" hidden="1" customWidth="1"/>
    <col min="514" max="514" width="13.85546875" style="9" hidden="1" customWidth="1"/>
    <col min="515" max="515" width="86.42578125" style="9" hidden="1" customWidth="1"/>
    <col min="516" max="516" width="11.42578125" style="9" hidden="1" customWidth="1"/>
    <col min="517" max="768" width="0" style="9" hidden="1"/>
    <col min="769" max="769" width="0" style="9" hidden="1" customWidth="1"/>
    <col min="770" max="770" width="13.85546875" style="9" hidden="1" customWidth="1"/>
    <col min="771" max="771" width="86.42578125" style="9" hidden="1" customWidth="1"/>
    <col min="772" max="772" width="11.42578125" style="9" hidden="1" customWidth="1"/>
    <col min="773" max="1024" width="0" style="9" hidden="1"/>
    <col min="1025" max="1025" width="0" style="9" hidden="1" customWidth="1"/>
    <col min="1026" max="1026" width="13.85546875" style="9" hidden="1" customWidth="1"/>
    <col min="1027" max="1027" width="86.42578125" style="9" hidden="1" customWidth="1"/>
    <col min="1028" max="1028" width="11.42578125" style="9" hidden="1" customWidth="1"/>
    <col min="1029" max="1280" width="0" style="9" hidden="1"/>
    <col min="1281" max="1281" width="0" style="9" hidden="1" customWidth="1"/>
    <col min="1282" max="1282" width="13.85546875" style="9" hidden="1" customWidth="1"/>
    <col min="1283" max="1283" width="86.42578125" style="9" hidden="1" customWidth="1"/>
    <col min="1284" max="1284" width="11.42578125" style="9" hidden="1" customWidth="1"/>
    <col min="1285" max="1536" width="0" style="9" hidden="1"/>
    <col min="1537" max="1537" width="0" style="9" hidden="1" customWidth="1"/>
    <col min="1538" max="1538" width="13.85546875" style="9" hidden="1" customWidth="1"/>
    <col min="1539" max="1539" width="86.42578125" style="9" hidden="1" customWidth="1"/>
    <col min="1540" max="1540" width="11.42578125" style="9" hidden="1" customWidth="1"/>
    <col min="1541" max="1792" width="0" style="9" hidden="1"/>
    <col min="1793" max="1793" width="0" style="9" hidden="1" customWidth="1"/>
    <col min="1794" max="1794" width="13.85546875" style="9" hidden="1" customWidth="1"/>
    <col min="1795" max="1795" width="86.42578125" style="9" hidden="1" customWidth="1"/>
    <col min="1796" max="1796" width="11.42578125" style="9" hidden="1" customWidth="1"/>
    <col min="1797" max="2048" width="0" style="9" hidden="1"/>
    <col min="2049" max="2049" width="0" style="9" hidden="1" customWidth="1"/>
    <col min="2050" max="2050" width="13.85546875" style="9" hidden="1" customWidth="1"/>
    <col min="2051" max="2051" width="86.42578125" style="9" hidden="1" customWidth="1"/>
    <col min="2052" max="2052" width="11.42578125" style="9" hidden="1" customWidth="1"/>
    <col min="2053" max="2304" width="0" style="9" hidden="1"/>
    <col min="2305" max="2305" width="0" style="9" hidden="1" customWidth="1"/>
    <col min="2306" max="2306" width="13.85546875" style="9" hidden="1" customWidth="1"/>
    <col min="2307" max="2307" width="86.42578125" style="9" hidden="1" customWidth="1"/>
    <col min="2308" max="2308" width="11.42578125" style="9" hidden="1" customWidth="1"/>
    <col min="2309" max="2560" width="0" style="9" hidden="1"/>
    <col min="2561" max="2561" width="0" style="9" hidden="1" customWidth="1"/>
    <col min="2562" max="2562" width="13.85546875" style="9" hidden="1" customWidth="1"/>
    <col min="2563" max="2563" width="86.42578125" style="9" hidden="1" customWidth="1"/>
    <col min="2564" max="2564" width="11.42578125" style="9" hidden="1" customWidth="1"/>
    <col min="2565" max="2816" width="0" style="9" hidden="1"/>
    <col min="2817" max="2817" width="0" style="9" hidden="1" customWidth="1"/>
    <col min="2818" max="2818" width="13.85546875" style="9" hidden="1" customWidth="1"/>
    <col min="2819" max="2819" width="86.42578125" style="9" hidden="1" customWidth="1"/>
    <col min="2820" max="2820" width="11.42578125" style="9" hidden="1" customWidth="1"/>
    <col min="2821" max="3072" width="0" style="9" hidden="1"/>
    <col min="3073" max="3073" width="0" style="9" hidden="1" customWidth="1"/>
    <col min="3074" max="3074" width="13.85546875" style="9" hidden="1" customWidth="1"/>
    <col min="3075" max="3075" width="86.42578125" style="9" hidden="1" customWidth="1"/>
    <col min="3076" max="3076" width="11.42578125" style="9" hidden="1" customWidth="1"/>
    <col min="3077" max="3328" width="0" style="9" hidden="1"/>
    <col min="3329" max="3329" width="0" style="9" hidden="1" customWidth="1"/>
    <col min="3330" max="3330" width="13.85546875" style="9" hidden="1" customWidth="1"/>
    <col min="3331" max="3331" width="86.42578125" style="9" hidden="1" customWidth="1"/>
    <col min="3332" max="3332" width="11.42578125" style="9" hidden="1" customWidth="1"/>
    <col min="3333" max="3584" width="0" style="9" hidden="1"/>
    <col min="3585" max="3585" width="0" style="9" hidden="1" customWidth="1"/>
    <col min="3586" max="3586" width="13.85546875" style="9" hidden="1" customWidth="1"/>
    <col min="3587" max="3587" width="86.42578125" style="9" hidden="1" customWidth="1"/>
    <col min="3588" max="3588" width="11.42578125" style="9" hidden="1" customWidth="1"/>
    <col min="3589" max="3840" width="0" style="9" hidden="1"/>
    <col min="3841" max="3841" width="0" style="9" hidden="1" customWidth="1"/>
    <col min="3842" max="3842" width="13.85546875" style="9" hidden="1" customWidth="1"/>
    <col min="3843" max="3843" width="86.42578125" style="9" hidden="1" customWidth="1"/>
    <col min="3844" max="3844" width="11.42578125" style="9" hidden="1" customWidth="1"/>
    <col min="3845" max="4096" width="0" style="9" hidden="1"/>
    <col min="4097" max="4097" width="0" style="9" hidden="1" customWidth="1"/>
    <col min="4098" max="4098" width="13.85546875" style="9" hidden="1" customWidth="1"/>
    <col min="4099" max="4099" width="86.42578125" style="9" hidden="1" customWidth="1"/>
    <col min="4100" max="4100" width="11.42578125" style="9" hidden="1" customWidth="1"/>
    <col min="4101" max="4352" width="0" style="9" hidden="1"/>
    <col min="4353" max="4353" width="0" style="9" hidden="1" customWidth="1"/>
    <col min="4354" max="4354" width="13.85546875" style="9" hidden="1" customWidth="1"/>
    <col min="4355" max="4355" width="86.42578125" style="9" hidden="1" customWidth="1"/>
    <col min="4356" max="4356" width="11.42578125" style="9" hidden="1" customWidth="1"/>
    <col min="4357" max="4608" width="0" style="9" hidden="1"/>
    <col min="4609" max="4609" width="0" style="9" hidden="1" customWidth="1"/>
    <col min="4610" max="4610" width="13.85546875" style="9" hidden="1" customWidth="1"/>
    <col min="4611" max="4611" width="86.42578125" style="9" hidden="1" customWidth="1"/>
    <col min="4612" max="4612" width="11.42578125" style="9" hidden="1" customWidth="1"/>
    <col min="4613" max="4864" width="0" style="9" hidden="1"/>
    <col min="4865" max="4865" width="0" style="9" hidden="1" customWidth="1"/>
    <col min="4866" max="4866" width="13.85546875" style="9" hidden="1" customWidth="1"/>
    <col min="4867" max="4867" width="86.42578125" style="9" hidden="1" customWidth="1"/>
    <col min="4868" max="4868" width="11.42578125" style="9" hidden="1" customWidth="1"/>
    <col min="4869" max="5120" width="0" style="9" hidden="1"/>
    <col min="5121" max="5121" width="0" style="9" hidden="1" customWidth="1"/>
    <col min="5122" max="5122" width="13.85546875" style="9" hidden="1" customWidth="1"/>
    <col min="5123" max="5123" width="86.42578125" style="9" hidden="1" customWidth="1"/>
    <col min="5124" max="5124" width="11.42578125" style="9" hidden="1" customWidth="1"/>
    <col min="5125" max="5376" width="0" style="9" hidden="1"/>
    <col min="5377" max="5377" width="0" style="9" hidden="1" customWidth="1"/>
    <col min="5378" max="5378" width="13.85546875" style="9" hidden="1" customWidth="1"/>
    <col min="5379" max="5379" width="86.42578125" style="9" hidden="1" customWidth="1"/>
    <col min="5380" max="5380" width="11.42578125" style="9" hidden="1" customWidth="1"/>
    <col min="5381" max="5632" width="0" style="9" hidden="1"/>
    <col min="5633" max="5633" width="0" style="9" hidden="1" customWidth="1"/>
    <col min="5634" max="5634" width="13.85546875" style="9" hidden="1" customWidth="1"/>
    <col min="5635" max="5635" width="86.42578125" style="9" hidden="1" customWidth="1"/>
    <col min="5636" max="5636" width="11.42578125" style="9" hidden="1" customWidth="1"/>
    <col min="5637" max="5888" width="0" style="9" hidden="1"/>
    <col min="5889" max="5889" width="0" style="9" hidden="1" customWidth="1"/>
    <col min="5890" max="5890" width="13.85546875" style="9" hidden="1" customWidth="1"/>
    <col min="5891" max="5891" width="86.42578125" style="9" hidden="1" customWidth="1"/>
    <col min="5892" max="5892" width="11.42578125" style="9" hidden="1" customWidth="1"/>
    <col min="5893" max="6144" width="0" style="9" hidden="1"/>
    <col min="6145" max="6145" width="0" style="9" hidden="1" customWidth="1"/>
    <col min="6146" max="6146" width="13.85546875" style="9" hidden="1" customWidth="1"/>
    <col min="6147" max="6147" width="86.42578125" style="9" hidden="1" customWidth="1"/>
    <col min="6148" max="6148" width="11.42578125" style="9" hidden="1" customWidth="1"/>
    <col min="6149" max="6400" width="0" style="9" hidden="1"/>
    <col min="6401" max="6401" width="0" style="9" hidden="1" customWidth="1"/>
    <col min="6402" max="6402" width="13.85546875" style="9" hidden="1" customWidth="1"/>
    <col min="6403" max="6403" width="86.42578125" style="9" hidden="1" customWidth="1"/>
    <col min="6404" max="6404" width="11.42578125" style="9" hidden="1" customWidth="1"/>
    <col min="6405" max="6656" width="0" style="9" hidden="1"/>
    <col min="6657" max="6657" width="0" style="9" hidden="1" customWidth="1"/>
    <col min="6658" max="6658" width="13.85546875" style="9" hidden="1" customWidth="1"/>
    <col min="6659" max="6659" width="86.42578125" style="9" hidden="1" customWidth="1"/>
    <col min="6660" max="6660" width="11.42578125" style="9" hidden="1" customWidth="1"/>
    <col min="6661" max="6912" width="0" style="9" hidden="1"/>
    <col min="6913" max="6913" width="0" style="9" hidden="1" customWidth="1"/>
    <col min="6914" max="6914" width="13.85546875" style="9" hidden="1" customWidth="1"/>
    <col min="6915" max="6915" width="86.42578125" style="9" hidden="1" customWidth="1"/>
    <col min="6916" max="6916" width="11.42578125" style="9" hidden="1" customWidth="1"/>
    <col min="6917" max="7168" width="0" style="9" hidden="1"/>
    <col min="7169" max="7169" width="0" style="9" hidden="1" customWidth="1"/>
    <col min="7170" max="7170" width="13.85546875" style="9" hidden="1" customWidth="1"/>
    <col min="7171" max="7171" width="86.42578125" style="9" hidden="1" customWidth="1"/>
    <col min="7172" max="7172" width="11.42578125" style="9" hidden="1" customWidth="1"/>
    <col min="7173" max="7424" width="0" style="9" hidden="1"/>
    <col min="7425" max="7425" width="0" style="9" hidden="1" customWidth="1"/>
    <col min="7426" max="7426" width="13.85546875" style="9" hidden="1" customWidth="1"/>
    <col min="7427" max="7427" width="86.42578125" style="9" hidden="1" customWidth="1"/>
    <col min="7428" max="7428" width="11.42578125" style="9" hidden="1" customWidth="1"/>
    <col min="7429" max="7680" width="0" style="9" hidden="1"/>
    <col min="7681" max="7681" width="0" style="9" hidden="1" customWidth="1"/>
    <col min="7682" max="7682" width="13.85546875" style="9" hidden="1" customWidth="1"/>
    <col min="7683" max="7683" width="86.42578125" style="9" hidden="1" customWidth="1"/>
    <col min="7684" max="7684" width="11.42578125" style="9" hidden="1" customWidth="1"/>
    <col min="7685" max="7936" width="0" style="9" hidden="1"/>
    <col min="7937" max="7937" width="0" style="9" hidden="1" customWidth="1"/>
    <col min="7938" max="7938" width="13.85546875" style="9" hidden="1" customWidth="1"/>
    <col min="7939" max="7939" width="86.42578125" style="9" hidden="1" customWidth="1"/>
    <col min="7940" max="7940" width="11.42578125" style="9" hidden="1" customWidth="1"/>
    <col min="7941" max="8192" width="0" style="9" hidden="1"/>
    <col min="8193" max="8193" width="0" style="9" hidden="1" customWidth="1"/>
    <col min="8194" max="8194" width="13.85546875" style="9" hidden="1" customWidth="1"/>
    <col min="8195" max="8195" width="86.42578125" style="9" hidden="1" customWidth="1"/>
    <col min="8196" max="8196" width="11.42578125" style="9" hidden="1" customWidth="1"/>
    <col min="8197" max="8448" width="0" style="9" hidden="1"/>
    <col min="8449" max="8449" width="0" style="9" hidden="1" customWidth="1"/>
    <col min="8450" max="8450" width="13.85546875" style="9" hidden="1" customWidth="1"/>
    <col min="8451" max="8451" width="86.42578125" style="9" hidden="1" customWidth="1"/>
    <col min="8452" max="8452" width="11.42578125" style="9" hidden="1" customWidth="1"/>
    <col min="8453" max="8704" width="0" style="9" hidden="1"/>
    <col min="8705" max="8705" width="0" style="9" hidden="1" customWidth="1"/>
    <col min="8706" max="8706" width="13.85546875" style="9" hidden="1" customWidth="1"/>
    <col min="8707" max="8707" width="86.42578125" style="9" hidden="1" customWidth="1"/>
    <col min="8708" max="8708" width="11.42578125" style="9" hidden="1" customWidth="1"/>
    <col min="8709" max="8960" width="0" style="9" hidden="1"/>
    <col min="8961" max="8961" width="0" style="9" hidden="1" customWidth="1"/>
    <col min="8962" max="8962" width="13.85546875" style="9" hidden="1" customWidth="1"/>
    <col min="8963" max="8963" width="86.42578125" style="9" hidden="1" customWidth="1"/>
    <col min="8964" max="8964" width="11.42578125" style="9" hidden="1" customWidth="1"/>
    <col min="8965" max="9216" width="0" style="9" hidden="1"/>
    <col min="9217" max="9217" width="0" style="9" hidden="1" customWidth="1"/>
    <col min="9218" max="9218" width="13.85546875" style="9" hidden="1" customWidth="1"/>
    <col min="9219" max="9219" width="86.42578125" style="9" hidden="1" customWidth="1"/>
    <col min="9220" max="9220" width="11.42578125" style="9" hidden="1" customWidth="1"/>
    <col min="9221" max="9472" width="0" style="9" hidden="1"/>
    <col min="9473" max="9473" width="0" style="9" hidden="1" customWidth="1"/>
    <col min="9474" max="9474" width="13.85546875" style="9" hidden="1" customWidth="1"/>
    <col min="9475" max="9475" width="86.42578125" style="9" hidden="1" customWidth="1"/>
    <col min="9476" max="9476" width="11.42578125" style="9" hidden="1" customWidth="1"/>
    <col min="9477" max="9728" width="0" style="9" hidden="1"/>
    <col min="9729" max="9729" width="0" style="9" hidden="1" customWidth="1"/>
    <col min="9730" max="9730" width="13.85546875" style="9" hidden="1" customWidth="1"/>
    <col min="9731" max="9731" width="86.42578125" style="9" hidden="1" customWidth="1"/>
    <col min="9732" max="9732" width="11.42578125" style="9" hidden="1" customWidth="1"/>
    <col min="9733" max="9984" width="0" style="9" hidden="1"/>
    <col min="9985" max="9985" width="0" style="9" hidden="1" customWidth="1"/>
    <col min="9986" max="9986" width="13.85546875" style="9" hidden="1" customWidth="1"/>
    <col min="9987" max="9987" width="86.42578125" style="9" hidden="1" customWidth="1"/>
    <col min="9988" max="9988" width="11.42578125" style="9" hidden="1" customWidth="1"/>
    <col min="9989" max="10240" width="0" style="9" hidden="1"/>
    <col min="10241" max="10241" width="0" style="9" hidden="1" customWidth="1"/>
    <col min="10242" max="10242" width="13.85546875" style="9" hidden="1" customWidth="1"/>
    <col min="10243" max="10243" width="86.42578125" style="9" hidden="1" customWidth="1"/>
    <col min="10244" max="10244" width="11.42578125" style="9" hidden="1" customWidth="1"/>
    <col min="10245" max="10496" width="0" style="9" hidden="1"/>
    <col min="10497" max="10497" width="0" style="9" hidden="1" customWidth="1"/>
    <col min="10498" max="10498" width="13.85546875" style="9" hidden="1" customWidth="1"/>
    <col min="10499" max="10499" width="86.42578125" style="9" hidden="1" customWidth="1"/>
    <col min="10500" max="10500" width="11.42578125" style="9" hidden="1" customWidth="1"/>
    <col min="10501" max="10752" width="0" style="9" hidden="1"/>
    <col min="10753" max="10753" width="0" style="9" hidden="1" customWidth="1"/>
    <col min="10754" max="10754" width="13.85546875" style="9" hidden="1" customWidth="1"/>
    <col min="10755" max="10755" width="86.42578125" style="9" hidden="1" customWidth="1"/>
    <col min="10756" max="10756" width="11.42578125" style="9" hidden="1" customWidth="1"/>
    <col min="10757" max="11008" width="0" style="9" hidden="1"/>
    <col min="11009" max="11009" width="0" style="9" hidden="1" customWidth="1"/>
    <col min="11010" max="11010" width="13.85546875" style="9" hidden="1" customWidth="1"/>
    <col min="11011" max="11011" width="86.42578125" style="9" hidden="1" customWidth="1"/>
    <col min="11012" max="11012" width="11.42578125" style="9" hidden="1" customWidth="1"/>
    <col min="11013" max="11264" width="0" style="9" hidden="1"/>
    <col min="11265" max="11265" width="0" style="9" hidden="1" customWidth="1"/>
    <col min="11266" max="11266" width="13.85546875" style="9" hidden="1" customWidth="1"/>
    <col min="11267" max="11267" width="86.42578125" style="9" hidden="1" customWidth="1"/>
    <col min="11268" max="11268" width="11.42578125" style="9" hidden="1" customWidth="1"/>
    <col min="11269" max="11520" width="0" style="9" hidden="1"/>
    <col min="11521" max="11521" width="0" style="9" hidden="1" customWidth="1"/>
    <col min="11522" max="11522" width="13.85546875" style="9" hidden="1" customWidth="1"/>
    <col min="11523" max="11523" width="86.42578125" style="9" hidden="1" customWidth="1"/>
    <col min="11524" max="11524" width="11.42578125" style="9" hidden="1" customWidth="1"/>
    <col min="11525" max="11776" width="0" style="9" hidden="1"/>
    <col min="11777" max="11777" width="0" style="9" hidden="1" customWidth="1"/>
    <col min="11778" max="11778" width="13.85546875" style="9" hidden="1" customWidth="1"/>
    <col min="11779" max="11779" width="86.42578125" style="9" hidden="1" customWidth="1"/>
    <col min="11780" max="11780" width="11.42578125" style="9" hidden="1" customWidth="1"/>
    <col min="11781" max="12032" width="0" style="9" hidden="1"/>
    <col min="12033" max="12033" width="0" style="9" hidden="1" customWidth="1"/>
    <col min="12034" max="12034" width="13.85546875" style="9" hidden="1" customWidth="1"/>
    <col min="12035" max="12035" width="86.42578125" style="9" hidden="1" customWidth="1"/>
    <col min="12036" max="12036" width="11.42578125" style="9" hidden="1" customWidth="1"/>
    <col min="12037" max="12288" width="0" style="9" hidden="1"/>
    <col min="12289" max="12289" width="0" style="9" hidden="1" customWidth="1"/>
    <col min="12290" max="12290" width="13.85546875" style="9" hidden="1" customWidth="1"/>
    <col min="12291" max="12291" width="86.42578125" style="9" hidden="1" customWidth="1"/>
    <col min="12292" max="12292" width="11.42578125" style="9" hidden="1" customWidth="1"/>
    <col min="12293" max="12544" width="0" style="9" hidden="1"/>
    <col min="12545" max="12545" width="0" style="9" hidden="1" customWidth="1"/>
    <col min="12546" max="12546" width="13.85546875" style="9" hidden="1" customWidth="1"/>
    <col min="12547" max="12547" width="86.42578125" style="9" hidden="1" customWidth="1"/>
    <col min="12548" max="12548" width="11.42578125" style="9" hidden="1" customWidth="1"/>
    <col min="12549" max="12800" width="0" style="9" hidden="1"/>
    <col min="12801" max="12801" width="0" style="9" hidden="1" customWidth="1"/>
    <col min="12802" max="12802" width="13.85546875" style="9" hidden="1" customWidth="1"/>
    <col min="12803" max="12803" width="86.42578125" style="9" hidden="1" customWidth="1"/>
    <col min="12804" max="12804" width="11.42578125" style="9" hidden="1" customWidth="1"/>
    <col min="12805" max="13056" width="0" style="9" hidden="1"/>
    <col min="13057" max="13057" width="0" style="9" hidden="1" customWidth="1"/>
    <col min="13058" max="13058" width="13.85546875" style="9" hidden="1" customWidth="1"/>
    <col min="13059" max="13059" width="86.42578125" style="9" hidden="1" customWidth="1"/>
    <col min="13060" max="13060" width="11.42578125" style="9" hidden="1" customWidth="1"/>
    <col min="13061" max="13312" width="0" style="9" hidden="1"/>
    <col min="13313" max="13313" width="0" style="9" hidden="1" customWidth="1"/>
    <col min="13314" max="13314" width="13.85546875" style="9" hidden="1" customWidth="1"/>
    <col min="13315" max="13315" width="86.42578125" style="9" hidden="1" customWidth="1"/>
    <col min="13316" max="13316" width="11.42578125" style="9" hidden="1" customWidth="1"/>
    <col min="13317" max="13568" width="0" style="9" hidden="1"/>
    <col min="13569" max="13569" width="0" style="9" hidden="1" customWidth="1"/>
    <col min="13570" max="13570" width="13.85546875" style="9" hidden="1" customWidth="1"/>
    <col min="13571" max="13571" width="86.42578125" style="9" hidden="1" customWidth="1"/>
    <col min="13572" max="13572" width="11.42578125" style="9" hidden="1" customWidth="1"/>
    <col min="13573" max="13824" width="0" style="9" hidden="1"/>
    <col min="13825" max="13825" width="0" style="9" hidden="1" customWidth="1"/>
    <col min="13826" max="13826" width="13.85546875" style="9" hidden="1" customWidth="1"/>
    <col min="13827" max="13827" width="86.42578125" style="9" hidden="1" customWidth="1"/>
    <col min="13828" max="13828" width="11.42578125" style="9" hidden="1" customWidth="1"/>
    <col min="13829" max="14080" width="0" style="9" hidden="1"/>
    <col min="14081" max="14081" width="0" style="9" hidden="1" customWidth="1"/>
    <col min="14082" max="14082" width="13.85546875" style="9" hidden="1" customWidth="1"/>
    <col min="14083" max="14083" width="86.42578125" style="9" hidden="1" customWidth="1"/>
    <col min="14084" max="14084" width="11.42578125" style="9" hidden="1" customWidth="1"/>
    <col min="14085" max="14336" width="0" style="9" hidden="1"/>
    <col min="14337" max="14337" width="0" style="9" hidden="1" customWidth="1"/>
    <col min="14338" max="14338" width="13.85546875" style="9" hidden="1" customWidth="1"/>
    <col min="14339" max="14339" width="86.42578125" style="9" hidden="1" customWidth="1"/>
    <col min="14340" max="14340" width="11.42578125" style="9" hidden="1" customWidth="1"/>
    <col min="14341" max="14592" width="0" style="9" hidden="1"/>
    <col min="14593" max="14593" width="0" style="9" hidden="1" customWidth="1"/>
    <col min="14594" max="14594" width="13.85546875" style="9" hidden="1" customWidth="1"/>
    <col min="14595" max="14595" width="86.42578125" style="9" hidden="1" customWidth="1"/>
    <col min="14596" max="14596" width="11.42578125" style="9" hidden="1" customWidth="1"/>
    <col min="14597" max="14848" width="0" style="9" hidden="1"/>
    <col min="14849" max="14849" width="0" style="9" hidden="1" customWidth="1"/>
    <col min="14850" max="14850" width="13.85546875" style="9" hidden="1" customWidth="1"/>
    <col min="14851" max="14851" width="86.42578125" style="9" hidden="1" customWidth="1"/>
    <col min="14852" max="14852" width="11.42578125" style="9" hidden="1" customWidth="1"/>
    <col min="14853" max="15104" width="0" style="9" hidden="1"/>
    <col min="15105" max="15105" width="0" style="9" hidden="1" customWidth="1"/>
    <col min="15106" max="15106" width="13.85546875" style="9" hidden="1" customWidth="1"/>
    <col min="15107" max="15107" width="86.42578125" style="9" hidden="1" customWidth="1"/>
    <col min="15108" max="15108" width="11.42578125" style="9" hidden="1" customWidth="1"/>
    <col min="15109" max="15360" width="0" style="9" hidden="1"/>
    <col min="15361" max="15361" width="0" style="9" hidden="1" customWidth="1"/>
    <col min="15362" max="15362" width="13.85546875" style="9" hidden="1" customWidth="1"/>
    <col min="15363" max="15363" width="86.42578125" style="9" hidden="1" customWidth="1"/>
    <col min="15364" max="15364" width="11.42578125" style="9" hidden="1" customWidth="1"/>
    <col min="15365" max="15616" width="0" style="9" hidden="1"/>
    <col min="15617" max="15617" width="0" style="9" hidden="1" customWidth="1"/>
    <col min="15618" max="15618" width="13.85546875" style="9" hidden="1" customWidth="1"/>
    <col min="15619" max="15619" width="86.42578125" style="9" hidden="1" customWidth="1"/>
    <col min="15620" max="15620" width="11.42578125" style="9" hidden="1" customWidth="1"/>
    <col min="15621" max="15872" width="0" style="9" hidden="1"/>
    <col min="15873" max="15873" width="0" style="9" hidden="1" customWidth="1"/>
    <col min="15874" max="15874" width="13.85546875" style="9" hidden="1" customWidth="1"/>
    <col min="15875" max="15875" width="86.42578125" style="9" hidden="1" customWidth="1"/>
    <col min="15876" max="15876" width="11.42578125" style="9" hidden="1" customWidth="1"/>
    <col min="15877" max="16128" width="0" style="9" hidden="1"/>
    <col min="16129" max="16129" width="0" style="9" hidden="1" customWidth="1"/>
    <col min="16130" max="16130" width="13.85546875" style="9" hidden="1" customWidth="1"/>
    <col min="16131" max="16131" width="86.42578125" style="9" hidden="1" customWidth="1"/>
    <col min="16132" max="16132" width="11.42578125" style="9" hidden="1" customWidth="1"/>
    <col min="16133" max="16383" width="0" style="9" hidden="1"/>
    <col min="16384" max="16384" width="7.85546875" style="9" hidden="1" customWidth="1"/>
  </cols>
  <sheetData>
    <row r="1" spans="1:3" x14ac:dyDescent="0.2">
      <c r="A1" s="8"/>
    </row>
    <row r="2" spans="1:3" x14ac:dyDescent="0.2">
      <c r="A2" s="8"/>
    </row>
    <row r="3" spans="1:3" x14ac:dyDescent="0.2">
      <c r="A3" s="8"/>
    </row>
    <row r="4" spans="1:3" x14ac:dyDescent="0.2">
      <c r="A4" s="8"/>
      <c r="B4" s="10"/>
    </row>
    <row r="5" spans="1:3" x14ac:dyDescent="0.2">
      <c r="A5" s="8"/>
    </row>
    <row r="6" spans="1:3" ht="41.45" customHeight="1" x14ac:dyDescent="0.3">
      <c r="A6" s="8"/>
      <c r="C6" s="67" t="s">
        <v>191</v>
      </c>
    </row>
    <row r="7" spans="1:3" ht="39" x14ac:dyDescent="0.2">
      <c r="A7" s="8"/>
      <c r="C7" s="11" t="s">
        <v>106</v>
      </c>
    </row>
    <row r="8" spans="1:3" x14ac:dyDescent="0.2">
      <c r="A8" s="8"/>
    </row>
    <row r="9" spans="1:3" ht="19.5" customHeight="1" x14ac:dyDescent="0.2">
      <c r="A9" s="12" t="s">
        <v>95</v>
      </c>
    </row>
    <row r="10" spans="1:3" ht="19.5" customHeight="1" x14ac:dyDescent="0.2">
      <c r="A10" s="12" t="s">
        <v>96</v>
      </c>
      <c r="C10" s="153" t="s">
        <v>156</v>
      </c>
    </row>
    <row r="11" spans="1:3" ht="19.5" customHeight="1" x14ac:dyDescent="0.2">
      <c r="A11" s="12" t="s">
        <v>97</v>
      </c>
      <c r="C11" s="153" t="s">
        <v>155</v>
      </c>
    </row>
    <row r="12" spans="1:3" ht="19.5" customHeight="1" x14ac:dyDescent="0.2">
      <c r="A12" s="12" t="s">
        <v>98</v>
      </c>
      <c r="C12" s="153" t="s">
        <v>154</v>
      </c>
    </row>
    <row r="13" spans="1:3" ht="19.5" customHeight="1" x14ac:dyDescent="0.2">
      <c r="A13" s="12" t="s">
        <v>99</v>
      </c>
      <c r="C13" s="153" t="s">
        <v>189</v>
      </c>
    </row>
    <row r="14" spans="1:3" ht="19.5" customHeight="1" x14ac:dyDescent="0.2">
      <c r="A14" s="12" t="s">
        <v>100</v>
      </c>
    </row>
    <row r="15" spans="1:3" ht="19.5" customHeight="1" x14ac:dyDescent="0.2">
      <c r="A15" s="12" t="s">
        <v>101</v>
      </c>
    </row>
    <row r="16" spans="1:3" ht="19.5" customHeight="1" x14ac:dyDescent="0.2">
      <c r="C16" s="9" t="s">
        <v>102</v>
      </c>
    </row>
    <row r="17" spans="3:3" ht="19.5" customHeight="1" x14ac:dyDescent="0.2"/>
    <row r="18" spans="3:3" ht="19.5" customHeight="1" x14ac:dyDescent="0.2">
      <c r="C18" s="13" t="s">
        <v>103</v>
      </c>
    </row>
    <row r="19" spans="3:3" ht="19.5" customHeight="1" x14ac:dyDescent="0.2"/>
    <row r="20" spans="3:3" ht="19.5" customHeight="1" x14ac:dyDescent="0.2"/>
    <row r="21" spans="3:3" ht="19.5" customHeight="1" x14ac:dyDescent="0.2"/>
    <row r="22" spans="3:3" ht="19.5" customHeight="1" x14ac:dyDescent="0.2"/>
    <row r="23" spans="3:3" ht="19.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1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formula1>$A$9:$A$15</formula1>
    </dataValidation>
  </dataValidations>
  <hyperlinks>
    <hyperlink ref="C10" location="'1. Descript prod RC'!A1" display="Tableau 1 : Description de la production et du RC"/>
    <hyperlink ref="C11" location="'2. Besoins et montée en charge'!A1" display="Tableau 2 : Besoins du réseau et montée en charge"/>
    <hyperlink ref="C12" location="'3. Tableau des DN'!A1" display="Tableau 3 : Tableau des DN"/>
    <hyperlink ref="C13" location="'4. Impact aide sur prix vente'!A1" display="Tableau 4 : Impact de l'aid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55"/>
  <sheetViews>
    <sheetView zoomScale="120" zoomScaleNormal="120" workbookViewId="0"/>
  </sheetViews>
  <sheetFormatPr baseColWidth="10" defaultRowHeight="15" x14ac:dyDescent="0.25"/>
  <cols>
    <col min="1" max="1" width="4.5703125" customWidth="1"/>
    <col min="2" max="2" width="4.42578125" customWidth="1"/>
    <col min="3" max="3" width="34.7109375" customWidth="1"/>
    <col min="4" max="4" width="18" customWidth="1"/>
    <col min="5" max="5" width="14.7109375" customWidth="1"/>
    <col min="6" max="6" width="19.28515625" customWidth="1"/>
    <col min="7" max="7" width="4.85546875" customWidth="1"/>
    <col min="8" max="11" width="10.85546875" style="71"/>
  </cols>
  <sheetData>
    <row r="1" spans="1:12" ht="15.75" x14ac:dyDescent="0.25">
      <c r="A1" s="142" t="s">
        <v>143</v>
      </c>
      <c r="B1" s="2"/>
      <c r="C1" s="2"/>
      <c r="D1" s="2"/>
      <c r="E1" s="2"/>
      <c r="F1" s="2"/>
      <c r="G1" s="2"/>
      <c r="H1" s="72"/>
      <c r="I1" s="72"/>
      <c r="J1" s="72"/>
      <c r="K1" s="72"/>
      <c r="L1" s="2"/>
    </row>
    <row r="2" spans="1:12" ht="15.75" thickBot="1" x14ac:dyDescent="0.3">
      <c r="A2" s="2"/>
      <c r="B2" s="2"/>
      <c r="C2" s="2"/>
      <c r="D2" s="2"/>
      <c r="E2" s="2"/>
      <c r="F2" s="2"/>
      <c r="G2" s="2"/>
      <c r="H2" s="72"/>
      <c r="I2" s="72"/>
      <c r="J2" s="72"/>
      <c r="K2" s="72"/>
      <c r="L2" s="2"/>
    </row>
    <row r="3" spans="1:12" ht="21.75" customHeight="1" thickBot="1" x14ac:dyDescent="0.3">
      <c r="A3" s="141"/>
      <c r="B3" s="140"/>
      <c r="C3" s="139" t="s">
        <v>142</v>
      </c>
      <c r="D3" s="94" t="s">
        <v>74</v>
      </c>
      <c r="E3" s="94" t="s">
        <v>75</v>
      </c>
      <c r="F3" s="93" t="s">
        <v>141</v>
      </c>
      <c r="G3" s="2"/>
      <c r="H3" s="72"/>
      <c r="I3" s="72"/>
      <c r="J3" s="72"/>
      <c r="K3" s="72"/>
      <c r="L3" s="2"/>
    </row>
    <row r="4" spans="1:12" ht="13.5" customHeight="1" x14ac:dyDescent="0.25">
      <c r="A4" s="184" t="s">
        <v>140</v>
      </c>
      <c r="B4" s="187" t="s">
        <v>139</v>
      </c>
      <c r="C4" s="138" t="s">
        <v>138</v>
      </c>
      <c r="D4" s="134">
        <v>0</v>
      </c>
      <c r="E4" s="134">
        <v>20000</v>
      </c>
      <c r="F4" s="133">
        <f>E4-D4</f>
        <v>20000</v>
      </c>
      <c r="G4" s="2"/>
      <c r="H4" s="72"/>
      <c r="I4" s="72"/>
      <c r="J4" s="72"/>
      <c r="K4" s="72"/>
      <c r="L4" s="2"/>
    </row>
    <row r="5" spans="1:12" ht="13.5" customHeight="1" x14ac:dyDescent="0.25">
      <c r="A5" s="185"/>
      <c r="B5" s="188"/>
      <c r="C5" s="128" t="s">
        <v>127</v>
      </c>
      <c r="D5" s="132">
        <v>0</v>
      </c>
      <c r="E5" s="132">
        <v>23000</v>
      </c>
      <c r="F5" s="130">
        <f>E5-D5</f>
        <v>23000</v>
      </c>
      <c r="G5" s="2"/>
      <c r="H5" s="72"/>
      <c r="I5" s="72"/>
      <c r="J5" s="72"/>
      <c r="K5" s="72"/>
      <c r="L5" s="2"/>
    </row>
    <row r="6" spans="1:12" ht="13.5" customHeight="1" x14ac:dyDescent="0.25">
      <c r="A6" s="185"/>
      <c r="B6" s="188"/>
      <c r="C6" s="128" t="s">
        <v>137</v>
      </c>
      <c r="D6" s="132">
        <v>0</v>
      </c>
      <c r="E6" s="131">
        <f>E4/E5</f>
        <v>0.86956521739130432</v>
      </c>
      <c r="F6" s="130"/>
      <c r="G6" s="2"/>
      <c r="H6" s="72"/>
      <c r="I6" s="72"/>
      <c r="J6" s="72"/>
      <c r="K6" s="72"/>
      <c r="L6" s="2"/>
    </row>
    <row r="7" spans="1:12" ht="13.5" customHeight="1" x14ac:dyDescent="0.25">
      <c r="A7" s="185"/>
      <c r="B7" s="188"/>
      <c r="C7" s="128" t="s">
        <v>136</v>
      </c>
      <c r="D7" s="127">
        <v>0</v>
      </c>
      <c r="E7" s="127">
        <v>2.4</v>
      </c>
      <c r="F7" s="129">
        <f>E7-D7</f>
        <v>2.4</v>
      </c>
      <c r="G7" s="2"/>
      <c r="H7" s="72"/>
      <c r="I7" s="72"/>
      <c r="J7" s="72"/>
      <c r="K7" s="72"/>
      <c r="L7" s="2"/>
    </row>
    <row r="8" spans="1:12" ht="13.5" customHeight="1" thickBot="1" x14ac:dyDescent="0.3">
      <c r="A8" s="185"/>
      <c r="B8" s="188"/>
      <c r="C8" s="137" t="s">
        <v>124</v>
      </c>
      <c r="D8" s="136" t="e">
        <f>D4/$D$24</f>
        <v>#DIV/0!</v>
      </c>
      <c r="E8" s="136">
        <f>E4/$E$24</f>
        <v>0.66666666666666663</v>
      </c>
      <c r="F8" s="135"/>
      <c r="G8" s="2"/>
      <c r="H8" s="72"/>
      <c r="I8" s="72"/>
      <c r="J8" s="72"/>
      <c r="K8" s="72"/>
      <c r="L8" s="2"/>
    </row>
    <row r="9" spans="1:12" ht="13.5" customHeight="1" x14ac:dyDescent="0.25">
      <c r="A9" s="185"/>
      <c r="B9" s="189" t="s">
        <v>135</v>
      </c>
      <c r="C9" s="125" t="s">
        <v>134</v>
      </c>
      <c r="D9" s="134">
        <v>0</v>
      </c>
      <c r="E9" s="134">
        <v>10000</v>
      </c>
      <c r="F9" s="133">
        <f>E9-D9</f>
        <v>10000</v>
      </c>
      <c r="G9" s="2"/>
      <c r="H9" s="72"/>
      <c r="I9" s="72"/>
      <c r="J9" s="72"/>
      <c r="K9" s="72"/>
      <c r="L9" s="2"/>
    </row>
    <row r="10" spans="1:12" ht="13.5" customHeight="1" x14ac:dyDescent="0.25">
      <c r="A10" s="185"/>
      <c r="B10" s="190"/>
      <c r="C10" s="128" t="s">
        <v>127</v>
      </c>
      <c r="D10" s="132">
        <v>0</v>
      </c>
      <c r="E10" s="132">
        <v>11000</v>
      </c>
      <c r="F10" s="130">
        <f>E10-D10</f>
        <v>11000</v>
      </c>
      <c r="G10" s="2"/>
      <c r="H10" s="72"/>
      <c r="I10" s="72"/>
      <c r="J10" s="72"/>
      <c r="K10" s="72"/>
      <c r="L10" s="2"/>
    </row>
    <row r="11" spans="1:12" ht="13.5" customHeight="1" x14ac:dyDescent="0.25">
      <c r="A11" s="185"/>
      <c r="B11" s="190"/>
      <c r="C11" s="128" t="s">
        <v>133</v>
      </c>
      <c r="D11" s="131" t="e">
        <f>D9/D10</f>
        <v>#DIV/0!</v>
      </c>
      <c r="E11" s="131">
        <f>E9/E10</f>
        <v>0.90909090909090906</v>
      </c>
      <c r="F11" s="130"/>
      <c r="G11" s="2"/>
      <c r="H11" s="72"/>
      <c r="I11" s="72"/>
      <c r="J11" s="72"/>
      <c r="K11" s="72"/>
      <c r="L11" s="2"/>
    </row>
    <row r="12" spans="1:12" ht="13.5" customHeight="1" x14ac:dyDescent="0.25">
      <c r="A12" s="185"/>
      <c r="B12" s="190"/>
      <c r="C12" s="128" t="s">
        <v>132</v>
      </c>
      <c r="D12" s="127">
        <v>5</v>
      </c>
      <c r="E12" s="127">
        <v>5</v>
      </c>
      <c r="F12" s="129">
        <f>E12-D12</f>
        <v>0</v>
      </c>
      <c r="G12" s="2"/>
      <c r="H12" s="72"/>
      <c r="I12" s="72"/>
      <c r="J12" s="72"/>
      <c r="K12" s="72"/>
      <c r="L12" s="2"/>
    </row>
    <row r="13" spans="1:12" ht="13.5" customHeight="1" thickBot="1" x14ac:dyDescent="0.3">
      <c r="A13" s="185"/>
      <c r="B13" s="190"/>
      <c r="C13" s="128" t="s">
        <v>124</v>
      </c>
      <c r="D13" s="127" t="e">
        <f>D9/$D$24</f>
        <v>#DIV/0!</v>
      </c>
      <c r="E13" s="127">
        <f>E9/$E$24</f>
        <v>0.33333333333333331</v>
      </c>
      <c r="F13" s="126"/>
      <c r="G13" s="2"/>
      <c r="H13" s="72"/>
      <c r="I13" s="72"/>
      <c r="J13" s="72"/>
      <c r="K13" s="72"/>
      <c r="L13" s="2"/>
    </row>
    <row r="14" spans="1:12" ht="13.5" customHeight="1" x14ac:dyDescent="0.25">
      <c r="A14" s="185"/>
      <c r="B14" s="201" t="s">
        <v>131</v>
      </c>
      <c r="C14" s="125" t="s">
        <v>130</v>
      </c>
      <c r="D14" s="124">
        <v>0</v>
      </c>
      <c r="E14" s="124">
        <v>0</v>
      </c>
      <c r="F14" s="123">
        <f>E14-D14</f>
        <v>0</v>
      </c>
      <c r="G14" s="2"/>
      <c r="H14" s="72"/>
      <c r="I14" s="72"/>
      <c r="J14" s="72"/>
      <c r="K14" s="72"/>
      <c r="L14" s="2"/>
    </row>
    <row r="15" spans="1:12" ht="13.5" customHeight="1" x14ac:dyDescent="0.25">
      <c r="A15" s="185"/>
      <c r="B15" s="202"/>
      <c r="C15" s="119" t="s">
        <v>127</v>
      </c>
      <c r="D15" s="122">
        <v>0</v>
      </c>
      <c r="E15" s="122">
        <v>0</v>
      </c>
      <c r="F15" s="120">
        <f>E15-D15</f>
        <v>0</v>
      </c>
      <c r="G15" s="2"/>
      <c r="H15" s="72"/>
      <c r="I15" s="72"/>
      <c r="J15" s="72"/>
      <c r="K15" s="72"/>
      <c r="L15" s="2"/>
    </row>
    <row r="16" spans="1:12" ht="13.5" customHeight="1" x14ac:dyDescent="0.25">
      <c r="A16" s="185"/>
      <c r="B16" s="202"/>
      <c r="C16" s="119" t="s">
        <v>126</v>
      </c>
      <c r="D16" s="121" t="e">
        <f>D14/D15</f>
        <v>#DIV/0!</v>
      </c>
      <c r="E16" s="121" t="e">
        <f>E14/E15</f>
        <v>#DIV/0!</v>
      </c>
      <c r="F16" s="120"/>
      <c r="G16" s="2"/>
      <c r="H16" s="72"/>
      <c r="I16" s="72"/>
      <c r="J16" s="72"/>
      <c r="K16" s="72"/>
      <c r="L16" s="2"/>
    </row>
    <row r="17" spans="1:12" ht="13.5" customHeight="1" x14ac:dyDescent="0.25">
      <c r="A17" s="185"/>
      <c r="B17" s="202"/>
      <c r="C17" s="119" t="s">
        <v>125</v>
      </c>
      <c r="D17" s="118">
        <v>0</v>
      </c>
      <c r="E17" s="118">
        <v>0</v>
      </c>
      <c r="F17" s="117">
        <f>E17-D17</f>
        <v>0</v>
      </c>
      <c r="G17" s="2"/>
      <c r="H17" s="72"/>
      <c r="I17" s="72"/>
      <c r="J17" s="72"/>
      <c r="K17" s="72"/>
      <c r="L17" s="2"/>
    </row>
    <row r="18" spans="1:12" ht="13.5" customHeight="1" thickBot="1" x14ac:dyDescent="0.3">
      <c r="A18" s="185"/>
      <c r="B18" s="202"/>
      <c r="C18" s="119" t="s">
        <v>124</v>
      </c>
      <c r="D18" s="118">
        <v>0</v>
      </c>
      <c r="E18" s="118">
        <f>E14/$E$24</f>
        <v>0</v>
      </c>
      <c r="F18" s="117"/>
      <c r="G18" s="2"/>
      <c r="H18" s="72"/>
      <c r="I18" s="72"/>
      <c r="J18" s="72"/>
      <c r="K18" s="72"/>
      <c r="L18" s="2"/>
    </row>
    <row r="19" spans="1:12" ht="13.5" customHeight="1" x14ac:dyDescent="0.25">
      <c r="A19" s="185"/>
      <c r="B19" s="201" t="s">
        <v>129</v>
      </c>
      <c r="C19" s="125" t="s">
        <v>128</v>
      </c>
      <c r="D19" s="124">
        <v>0</v>
      </c>
      <c r="E19" s="124">
        <v>0</v>
      </c>
      <c r="F19" s="123">
        <f>E19-D19</f>
        <v>0</v>
      </c>
      <c r="G19" s="2"/>
      <c r="H19" s="72"/>
      <c r="I19" s="72"/>
      <c r="J19" s="72"/>
      <c r="K19" s="72"/>
      <c r="L19" s="2"/>
    </row>
    <row r="20" spans="1:12" ht="13.5" customHeight="1" x14ac:dyDescent="0.25">
      <c r="A20" s="185"/>
      <c r="B20" s="202"/>
      <c r="C20" s="119" t="s">
        <v>127</v>
      </c>
      <c r="D20" s="122">
        <v>0</v>
      </c>
      <c r="E20" s="122">
        <v>0</v>
      </c>
      <c r="F20" s="120">
        <f>E20-D20</f>
        <v>0</v>
      </c>
      <c r="G20" s="2"/>
      <c r="H20" s="72"/>
      <c r="I20" s="72"/>
      <c r="J20" s="72"/>
      <c r="K20" s="72"/>
      <c r="L20" s="2"/>
    </row>
    <row r="21" spans="1:12" ht="13.5" customHeight="1" x14ac:dyDescent="0.25">
      <c r="A21" s="185"/>
      <c r="B21" s="202"/>
      <c r="C21" s="119" t="s">
        <v>126</v>
      </c>
      <c r="D21" s="121" t="e">
        <f>D19/D20</f>
        <v>#DIV/0!</v>
      </c>
      <c r="E21" s="121" t="e">
        <f>E19/E20</f>
        <v>#DIV/0!</v>
      </c>
      <c r="F21" s="120"/>
      <c r="G21" s="2"/>
      <c r="H21" s="72"/>
      <c r="I21" s="72"/>
      <c r="J21" s="72"/>
      <c r="K21" s="72"/>
      <c r="L21" s="2"/>
    </row>
    <row r="22" spans="1:12" ht="13.5" customHeight="1" x14ac:dyDescent="0.25">
      <c r="A22" s="185"/>
      <c r="B22" s="202"/>
      <c r="C22" s="119" t="s">
        <v>125</v>
      </c>
      <c r="D22" s="118">
        <v>0</v>
      </c>
      <c r="E22" s="118">
        <v>0</v>
      </c>
      <c r="F22" s="117">
        <f>E22-D22</f>
        <v>0</v>
      </c>
      <c r="G22" s="2"/>
      <c r="H22" s="72"/>
      <c r="I22" s="72"/>
      <c r="J22" s="72"/>
      <c r="K22" s="72"/>
      <c r="L22" s="2"/>
    </row>
    <row r="23" spans="1:12" ht="13.5" customHeight="1" thickBot="1" x14ac:dyDescent="0.3">
      <c r="A23" s="185"/>
      <c r="B23" s="202"/>
      <c r="C23" s="119" t="s">
        <v>124</v>
      </c>
      <c r="D23" s="118">
        <v>0</v>
      </c>
      <c r="E23" s="118">
        <f>E19/$E$24</f>
        <v>0</v>
      </c>
      <c r="F23" s="117"/>
      <c r="G23" s="2"/>
      <c r="H23" s="72"/>
      <c r="I23" s="72"/>
      <c r="J23" s="72"/>
      <c r="K23" s="72"/>
      <c r="L23" s="2"/>
    </row>
    <row r="24" spans="1:12" ht="22.5" x14ac:dyDescent="0.25">
      <c r="A24" s="185"/>
      <c r="B24" s="187" t="s">
        <v>64</v>
      </c>
      <c r="C24" s="116" t="s">
        <v>123</v>
      </c>
      <c r="D24" s="115">
        <f>D4+D9+D14+D19</f>
        <v>0</v>
      </c>
      <c r="E24" s="114">
        <f>E4+E9+E14</f>
        <v>30000</v>
      </c>
      <c r="F24" s="113">
        <f>E24-D24</f>
        <v>30000</v>
      </c>
      <c r="G24" s="2"/>
      <c r="H24" s="72"/>
      <c r="I24" s="72"/>
      <c r="J24" s="72"/>
      <c r="K24" s="72"/>
      <c r="L24" s="2"/>
    </row>
    <row r="25" spans="1:12" ht="18.75" customHeight="1" x14ac:dyDescent="0.25">
      <c r="A25" s="185"/>
      <c r="B25" s="188"/>
      <c r="C25" s="222" t="s">
        <v>122</v>
      </c>
      <c r="D25" s="214">
        <v>0</v>
      </c>
      <c r="E25" s="214">
        <v>20000</v>
      </c>
      <c r="F25" s="112">
        <f>E25-D25</f>
        <v>20000</v>
      </c>
      <c r="G25" s="2"/>
      <c r="H25" s="72"/>
      <c r="I25" s="72"/>
      <c r="J25" s="72"/>
      <c r="K25" s="72"/>
      <c r="L25" s="2"/>
    </row>
    <row r="26" spans="1:12" ht="72" customHeight="1" x14ac:dyDescent="0.25">
      <c r="A26" s="185"/>
      <c r="B26" s="188"/>
      <c r="C26" s="223"/>
      <c r="D26" s="215"/>
      <c r="E26" s="215"/>
      <c r="F26" s="82" t="s">
        <v>121</v>
      </c>
      <c r="G26" s="2"/>
      <c r="H26" s="72"/>
      <c r="I26" s="72"/>
      <c r="J26" s="72"/>
      <c r="K26" s="72"/>
      <c r="L26" s="2"/>
    </row>
    <row r="27" spans="1:12" x14ac:dyDescent="0.25">
      <c r="A27" s="185"/>
      <c r="B27" s="188"/>
      <c r="C27" s="111" t="s">
        <v>120</v>
      </c>
      <c r="D27" s="110">
        <v>0</v>
      </c>
      <c r="E27" s="109">
        <f>E7+E12+E17</f>
        <v>7.4</v>
      </c>
      <c r="F27" s="75"/>
      <c r="G27" s="2"/>
      <c r="H27" s="72"/>
      <c r="I27" s="72"/>
      <c r="J27" s="72"/>
      <c r="K27" s="72"/>
      <c r="L27" s="2"/>
    </row>
    <row r="28" spans="1:12" ht="32.25" x14ac:dyDescent="0.25">
      <c r="A28" s="185"/>
      <c r="B28" s="188"/>
      <c r="C28" s="108" t="s">
        <v>119</v>
      </c>
      <c r="D28" s="107">
        <v>0</v>
      </c>
      <c r="E28" s="106">
        <f>E25/E24</f>
        <v>0.66666666666666663</v>
      </c>
      <c r="F28" s="105">
        <v>0.66700000000000004</v>
      </c>
      <c r="G28" s="2"/>
      <c r="I28" s="72"/>
      <c r="J28" s="72"/>
      <c r="K28" s="72"/>
      <c r="L28" s="2"/>
    </row>
    <row r="29" spans="1:12" ht="50.25" customHeight="1" x14ac:dyDescent="0.25">
      <c r="A29" s="185"/>
      <c r="B29" s="188"/>
      <c r="C29" s="216" t="s">
        <v>118</v>
      </c>
      <c r="D29" s="218">
        <f>D4/0.9*0.204</f>
        <v>0</v>
      </c>
      <c r="E29" s="218">
        <f>(E4+E14+E19)* (1/0.9*0.187*I30+1/0.9*0.266*J30+1/0.9*0.345*K30)</f>
        <v>4155.5555555555557</v>
      </c>
      <c r="F29" s="220">
        <f>E29-D29</f>
        <v>4155.5555555555557</v>
      </c>
      <c r="G29" s="104" t="s">
        <v>117</v>
      </c>
      <c r="H29" s="101" t="s">
        <v>116</v>
      </c>
      <c r="I29" s="103" t="s">
        <v>66</v>
      </c>
      <c r="J29" s="103" t="s">
        <v>115</v>
      </c>
      <c r="K29" s="103" t="s">
        <v>65</v>
      </c>
      <c r="L29" s="2"/>
    </row>
    <row r="30" spans="1:12" ht="9" customHeight="1" x14ac:dyDescent="0.25">
      <c r="A30" s="185"/>
      <c r="B30" s="203"/>
      <c r="C30" s="217"/>
      <c r="D30" s="219"/>
      <c r="E30" s="219"/>
      <c r="F30" s="221"/>
      <c r="G30" s="102"/>
      <c r="H30" s="101" t="s">
        <v>114</v>
      </c>
      <c r="I30" s="100">
        <v>1</v>
      </c>
      <c r="J30" s="100">
        <v>0</v>
      </c>
      <c r="K30" s="100">
        <v>0</v>
      </c>
      <c r="L30" s="2"/>
    </row>
    <row r="31" spans="1:12" ht="23.25" customHeight="1" thickBot="1" x14ac:dyDescent="0.3">
      <c r="A31" s="186"/>
      <c r="B31" s="204"/>
      <c r="C31" s="99" t="s">
        <v>113</v>
      </c>
      <c r="D31" s="98"/>
      <c r="E31" s="97" t="s">
        <v>112</v>
      </c>
      <c r="F31" s="96"/>
      <c r="G31" s="2"/>
      <c r="H31" s="72"/>
      <c r="I31" s="72"/>
      <c r="J31" s="72"/>
      <c r="K31" s="72"/>
      <c r="L31" s="2"/>
    </row>
    <row r="32" spans="1:12" ht="22.5" customHeight="1" x14ac:dyDescent="0.25">
      <c r="A32" s="191" t="s">
        <v>73</v>
      </c>
      <c r="B32" s="192"/>
      <c r="C32" s="95"/>
      <c r="D32" s="94" t="s">
        <v>74</v>
      </c>
      <c r="E32" s="94" t="s">
        <v>75</v>
      </c>
      <c r="F32" s="93" t="s">
        <v>76</v>
      </c>
      <c r="G32" s="2"/>
      <c r="H32" s="72"/>
      <c r="I32" s="72"/>
      <c r="J32" s="72"/>
      <c r="K32" s="72"/>
      <c r="L32" s="2"/>
    </row>
    <row r="33" spans="1:12" ht="13.5" customHeight="1" x14ac:dyDescent="0.25">
      <c r="A33" s="193"/>
      <c r="B33" s="194"/>
      <c r="C33" s="92" t="s">
        <v>0</v>
      </c>
      <c r="D33" s="91"/>
      <c r="E33" s="91"/>
      <c r="F33" s="90"/>
      <c r="G33" s="2"/>
      <c r="H33" s="72"/>
      <c r="I33" s="72"/>
      <c r="J33" s="72"/>
      <c r="K33" s="72"/>
      <c r="L33" s="2"/>
    </row>
    <row r="34" spans="1:12" ht="13.5" customHeight="1" x14ac:dyDescent="0.25">
      <c r="A34" s="193"/>
      <c r="B34" s="194"/>
      <c r="C34" s="77" t="s">
        <v>77</v>
      </c>
      <c r="D34" s="83"/>
      <c r="E34" s="83">
        <v>5000</v>
      </c>
      <c r="F34" s="89">
        <f>E34-D34</f>
        <v>5000</v>
      </c>
      <c r="G34" s="2"/>
      <c r="H34" s="72"/>
      <c r="I34" s="72"/>
      <c r="J34" s="72"/>
      <c r="K34" s="72"/>
      <c r="L34" s="2"/>
    </row>
    <row r="35" spans="1:12" ht="13.5" customHeight="1" x14ac:dyDescent="0.25">
      <c r="A35" s="193"/>
      <c r="B35" s="194"/>
      <c r="C35" s="88" t="s">
        <v>78</v>
      </c>
      <c r="D35" s="81"/>
      <c r="E35" s="81"/>
      <c r="F35" s="75"/>
      <c r="G35" s="2"/>
      <c r="H35" s="72"/>
      <c r="I35" s="72"/>
      <c r="J35" s="72"/>
      <c r="K35" s="72"/>
      <c r="L35" s="2"/>
    </row>
    <row r="36" spans="1:12" ht="13.5" customHeight="1" x14ac:dyDescent="0.25">
      <c r="A36" s="193"/>
      <c r="B36" s="194"/>
      <c r="C36" s="88" t="s">
        <v>79</v>
      </c>
      <c r="D36" s="81"/>
      <c r="E36" s="81"/>
      <c r="F36" s="75"/>
      <c r="G36" s="2"/>
      <c r="H36" s="72"/>
      <c r="I36" s="72"/>
      <c r="J36" s="72"/>
      <c r="K36" s="72"/>
      <c r="L36" s="2"/>
    </row>
    <row r="37" spans="1:12" ht="13.5" customHeight="1" x14ac:dyDescent="0.25">
      <c r="A37" s="193"/>
      <c r="B37" s="194"/>
      <c r="C37" s="88" t="s">
        <v>80</v>
      </c>
      <c r="D37" s="81"/>
      <c r="E37" s="81"/>
      <c r="F37" s="75"/>
      <c r="G37" s="2"/>
      <c r="H37" s="72"/>
      <c r="I37" s="72"/>
      <c r="J37" s="72"/>
      <c r="K37" s="72"/>
      <c r="L37" s="2"/>
    </row>
    <row r="38" spans="1:12" ht="13.5" customHeight="1" x14ac:dyDescent="0.25">
      <c r="A38" s="193"/>
      <c r="B38" s="194"/>
      <c r="C38" s="77" t="s">
        <v>111</v>
      </c>
      <c r="D38" s="84">
        <v>24000</v>
      </c>
      <c r="E38" s="84">
        <v>27000</v>
      </c>
      <c r="F38" s="75">
        <f>E38-D38</f>
        <v>3000</v>
      </c>
      <c r="G38" s="2"/>
      <c r="H38" s="72"/>
      <c r="I38" s="72"/>
      <c r="J38" s="72"/>
      <c r="K38" s="72"/>
      <c r="L38" s="2"/>
    </row>
    <row r="39" spans="1:12" x14ac:dyDescent="0.25">
      <c r="A39" s="193"/>
      <c r="B39" s="194"/>
      <c r="C39" s="197" t="s">
        <v>110</v>
      </c>
      <c r="D39" s="87" t="s">
        <v>109</v>
      </c>
      <c r="E39" s="86">
        <v>20000</v>
      </c>
      <c r="F39" s="85"/>
      <c r="H39"/>
      <c r="I39"/>
      <c r="J39"/>
      <c r="K39"/>
    </row>
    <row r="40" spans="1:12" x14ac:dyDescent="0.25">
      <c r="A40" s="193"/>
      <c r="B40" s="194"/>
      <c r="C40" s="198"/>
      <c r="D40" s="87" t="s">
        <v>108</v>
      </c>
      <c r="E40" s="86">
        <v>7000</v>
      </c>
      <c r="F40" s="85"/>
      <c r="H40"/>
      <c r="I40"/>
      <c r="J40"/>
      <c r="K40"/>
    </row>
    <row r="41" spans="1:12" ht="13.5" customHeight="1" x14ac:dyDescent="0.25">
      <c r="A41" s="193"/>
      <c r="B41" s="194"/>
      <c r="C41" s="77" t="s">
        <v>107</v>
      </c>
      <c r="D41" s="84"/>
      <c r="E41" s="84">
        <f>E28*E38</f>
        <v>18000</v>
      </c>
      <c r="F41" s="75">
        <f>E41-D41</f>
        <v>18000</v>
      </c>
      <c r="G41" s="2"/>
      <c r="H41" s="72"/>
      <c r="I41" s="72"/>
      <c r="J41" s="72"/>
      <c r="K41" s="72"/>
      <c r="L41" s="2"/>
    </row>
    <row r="42" spans="1:12" ht="21" customHeight="1" x14ac:dyDescent="0.25">
      <c r="A42" s="193"/>
      <c r="B42" s="194"/>
      <c r="C42" s="77" t="s">
        <v>81</v>
      </c>
      <c r="D42" s="83"/>
      <c r="E42" s="83">
        <v>25</v>
      </c>
      <c r="F42" s="82" t="str">
        <f>E42-D42&amp;" sous stations supplémentaires"</f>
        <v>25 sous stations supplémentaires</v>
      </c>
      <c r="G42" s="2"/>
      <c r="H42" s="72"/>
      <c r="I42" s="72"/>
      <c r="J42" s="72"/>
      <c r="K42" s="72"/>
      <c r="L42" s="2"/>
    </row>
    <row r="43" spans="1:12" ht="13.5" customHeight="1" x14ac:dyDescent="0.25">
      <c r="A43" s="193"/>
      <c r="B43" s="194"/>
      <c r="C43" s="77" t="s">
        <v>82</v>
      </c>
      <c r="D43" s="81"/>
      <c r="E43" s="81"/>
      <c r="F43" s="75"/>
      <c r="G43" s="2"/>
      <c r="H43" s="72"/>
      <c r="I43" s="72"/>
      <c r="J43" s="72"/>
      <c r="K43" s="72"/>
      <c r="L43" s="2"/>
    </row>
    <row r="44" spans="1:12" ht="13.5" customHeight="1" x14ac:dyDescent="0.25">
      <c r="A44" s="193"/>
      <c r="B44" s="194"/>
      <c r="C44" s="77" t="s">
        <v>83</v>
      </c>
      <c r="D44" s="81"/>
      <c r="E44" s="81"/>
      <c r="F44" s="75" t="str">
        <f>E44-D44&amp;" eq logts supplémentaires"</f>
        <v>0 eq logts supplémentaires</v>
      </c>
      <c r="G44" s="2"/>
      <c r="H44" s="72"/>
      <c r="I44" s="72"/>
      <c r="J44" s="72"/>
      <c r="K44" s="72"/>
      <c r="L44" s="2"/>
    </row>
    <row r="45" spans="1:12" ht="9.75" customHeight="1" x14ac:dyDescent="0.25">
      <c r="A45" s="193"/>
      <c r="B45" s="194"/>
      <c r="C45" s="199" t="s">
        <v>84</v>
      </c>
      <c r="D45" s="79"/>
      <c r="E45" s="79">
        <f>E38/E34</f>
        <v>5.4</v>
      </c>
      <c r="F45" s="78">
        <f>F38/F34</f>
        <v>0.6</v>
      </c>
      <c r="G45" s="2"/>
      <c r="H45" s="72"/>
      <c r="I45" s="72"/>
      <c r="J45" s="72"/>
      <c r="K45" s="72"/>
      <c r="L45" s="2"/>
    </row>
    <row r="46" spans="1:12" ht="12" customHeight="1" x14ac:dyDescent="0.25">
      <c r="A46" s="193"/>
      <c r="B46" s="194"/>
      <c r="C46" s="200"/>
      <c r="D46" s="205" t="s">
        <v>85</v>
      </c>
      <c r="E46" s="206"/>
      <c r="F46" s="207"/>
      <c r="G46" s="2"/>
      <c r="H46" s="72"/>
      <c r="I46" s="72"/>
      <c r="J46" s="72"/>
      <c r="K46" s="72"/>
      <c r="L46" s="2"/>
    </row>
    <row r="47" spans="1:12" ht="21.75" customHeight="1" x14ac:dyDescent="0.25">
      <c r="A47" s="193"/>
      <c r="B47" s="194"/>
      <c r="C47" s="80" t="s">
        <v>86</v>
      </c>
      <c r="D47" s="79"/>
      <c r="E47" s="79">
        <f>E41/E34</f>
        <v>3.6</v>
      </c>
      <c r="F47" s="78">
        <f>E47-D47</f>
        <v>3.6</v>
      </c>
      <c r="G47" s="2"/>
      <c r="H47" s="72"/>
      <c r="I47" s="72"/>
      <c r="J47" s="72"/>
      <c r="K47" s="72"/>
      <c r="L47" s="2"/>
    </row>
    <row r="48" spans="1:12" ht="13.5" customHeight="1" x14ac:dyDescent="0.25">
      <c r="A48" s="193"/>
      <c r="B48" s="194"/>
      <c r="C48" s="77" t="s">
        <v>87</v>
      </c>
      <c r="D48" s="76"/>
      <c r="E48" s="76">
        <f>E38/E24</f>
        <v>0.9</v>
      </c>
      <c r="F48" s="75"/>
      <c r="G48" s="2"/>
      <c r="H48" s="72"/>
      <c r="I48" s="72"/>
      <c r="J48" s="72"/>
      <c r="K48" s="72"/>
      <c r="L48" s="2"/>
    </row>
    <row r="49" spans="1:12" ht="13.5" customHeight="1" x14ac:dyDescent="0.25">
      <c r="A49" s="193"/>
      <c r="B49" s="194"/>
      <c r="C49" s="74" t="s">
        <v>88</v>
      </c>
      <c r="D49" s="208">
        <v>2016</v>
      </c>
      <c r="E49" s="209"/>
      <c r="F49" s="210"/>
      <c r="G49" s="2"/>
      <c r="H49" s="72"/>
      <c r="I49" s="72"/>
      <c r="J49" s="72"/>
      <c r="K49" s="72"/>
      <c r="L49" s="2"/>
    </row>
    <row r="50" spans="1:12" ht="16.5" customHeight="1" thickBot="1" x14ac:dyDescent="0.3">
      <c r="A50" s="195"/>
      <c r="B50" s="196"/>
      <c r="C50" s="73" t="s">
        <v>89</v>
      </c>
      <c r="D50" s="211"/>
      <c r="E50" s="212"/>
      <c r="F50" s="213"/>
      <c r="G50" s="2"/>
      <c r="H50" s="72"/>
      <c r="I50" s="72"/>
      <c r="J50" s="72"/>
      <c r="K50" s="72"/>
      <c r="L50" s="2"/>
    </row>
    <row r="51" spans="1:12" ht="24" customHeight="1" x14ac:dyDescent="0.25">
      <c r="A51" s="2"/>
      <c r="B51" s="2"/>
      <c r="C51" s="2"/>
      <c r="D51" s="2"/>
      <c r="E51" s="2"/>
      <c r="F51" s="2"/>
      <c r="G51" s="2"/>
      <c r="H51" s="72"/>
      <c r="I51" s="72"/>
      <c r="J51" s="72"/>
      <c r="K51" s="72"/>
      <c r="L51" s="2"/>
    </row>
    <row r="52" spans="1:12" x14ac:dyDescent="0.25">
      <c r="A52" s="2"/>
      <c r="B52" s="2"/>
      <c r="C52" s="2"/>
      <c r="D52" s="2"/>
      <c r="E52" s="2"/>
      <c r="F52" s="2"/>
      <c r="G52" s="2"/>
      <c r="H52" s="72"/>
      <c r="I52" s="72"/>
      <c r="J52" s="72"/>
      <c r="K52" s="72"/>
      <c r="L52" s="2"/>
    </row>
    <row r="53" spans="1:12" x14ac:dyDescent="0.25">
      <c r="A53" s="2"/>
      <c r="B53" s="2"/>
      <c r="C53" s="2"/>
      <c r="D53" s="2"/>
      <c r="E53" s="2"/>
      <c r="F53" s="2"/>
      <c r="G53" s="2"/>
      <c r="H53" s="72"/>
      <c r="I53" s="72"/>
      <c r="J53" s="72"/>
      <c r="K53" s="72"/>
      <c r="L53" s="2"/>
    </row>
    <row r="54" spans="1:12" x14ac:dyDescent="0.25">
      <c r="A54" s="2"/>
      <c r="B54" s="2"/>
      <c r="C54" s="2"/>
      <c r="D54" s="2"/>
      <c r="E54" s="2"/>
      <c r="F54" s="2"/>
      <c r="G54" s="2"/>
      <c r="H54" s="72"/>
      <c r="I54" s="72"/>
      <c r="J54" s="72"/>
      <c r="K54" s="72"/>
      <c r="L54" s="2"/>
    </row>
    <row r="55" spans="1:12" x14ac:dyDescent="0.25">
      <c r="A55" s="2"/>
      <c r="B55" s="2"/>
      <c r="C55" s="2"/>
      <c r="D55" s="2"/>
      <c r="E55" s="2"/>
      <c r="F55" s="2"/>
      <c r="G55" s="2"/>
      <c r="H55" s="72"/>
    </row>
  </sheetData>
  <mergeCells count="19">
    <mergeCell ref="D46:F46"/>
    <mergeCell ref="D49:F49"/>
    <mergeCell ref="D50:F50"/>
    <mergeCell ref="E25:E26"/>
    <mergeCell ref="C29:C30"/>
    <mergeCell ref="D29:D30"/>
    <mergeCell ref="E29:E30"/>
    <mergeCell ref="F29:F30"/>
    <mergeCell ref="C25:C26"/>
    <mergeCell ref="D25:D26"/>
    <mergeCell ref="A4:A31"/>
    <mergeCell ref="B4:B8"/>
    <mergeCell ref="B9:B13"/>
    <mergeCell ref="A32:B50"/>
    <mergeCell ref="C39:C40"/>
    <mergeCell ref="C45:C46"/>
    <mergeCell ref="B14:B18"/>
    <mergeCell ref="B19:B23"/>
    <mergeCell ref="B24: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R24"/>
  <sheetViews>
    <sheetView workbookViewId="0">
      <selection activeCell="I16" sqref="I16:I28"/>
    </sheetView>
  </sheetViews>
  <sheetFormatPr baseColWidth="10" defaultRowHeight="15" x14ac:dyDescent="0.25"/>
  <cols>
    <col min="10" max="10" width="13.5703125" customWidth="1"/>
    <col min="11" max="12" width="13.42578125" customWidth="1"/>
    <col min="13" max="13" width="14.140625" customWidth="1"/>
    <col min="17" max="17" width="21.7109375" customWidth="1"/>
    <col min="18" max="18" width="23.140625" customWidth="1"/>
  </cols>
  <sheetData>
    <row r="1" spans="1:18" x14ac:dyDescent="0.25">
      <c r="B1" s="69" t="s">
        <v>63</v>
      </c>
      <c r="C1" s="69"/>
      <c r="D1" s="69"/>
      <c r="E1" s="69"/>
      <c r="F1" s="69"/>
      <c r="G1" s="69"/>
      <c r="H1" s="69"/>
      <c r="I1" s="69"/>
      <c r="J1" s="69"/>
      <c r="K1" s="69"/>
      <c r="L1" s="69"/>
      <c r="M1" s="69"/>
      <c r="Q1" s="69"/>
    </row>
    <row r="2" spans="1:18" ht="15.75" thickBot="1" x14ac:dyDescent="0.3">
      <c r="A2" s="14" t="s">
        <v>152</v>
      </c>
      <c r="B2" s="15"/>
      <c r="C2" s="15"/>
      <c r="D2" s="15"/>
      <c r="E2" s="15"/>
      <c r="F2" s="15"/>
      <c r="G2" s="15"/>
      <c r="H2" s="15"/>
      <c r="I2" s="15"/>
      <c r="J2" s="15"/>
      <c r="K2" s="15"/>
      <c r="L2" s="15"/>
      <c r="M2" s="15"/>
      <c r="N2" s="15"/>
      <c r="O2" s="15"/>
      <c r="P2" s="15"/>
      <c r="Q2" s="15"/>
    </row>
    <row r="3" spans="1:18" ht="78.75" x14ac:dyDescent="0.25">
      <c r="A3" s="227" t="s">
        <v>90</v>
      </c>
      <c r="B3" s="227" t="s">
        <v>33</v>
      </c>
      <c r="C3" s="227" t="s">
        <v>34</v>
      </c>
      <c r="D3" s="227" t="s">
        <v>35</v>
      </c>
      <c r="E3" s="227" t="s">
        <v>36</v>
      </c>
      <c r="F3" s="227" t="s">
        <v>37</v>
      </c>
      <c r="G3" s="227" t="s">
        <v>38</v>
      </c>
      <c r="H3" s="227" t="s">
        <v>39</v>
      </c>
      <c r="I3" s="227" t="s">
        <v>40</v>
      </c>
      <c r="J3" s="16" t="s">
        <v>151</v>
      </c>
      <c r="K3" s="17" t="s">
        <v>150</v>
      </c>
      <c r="L3" s="224" t="s">
        <v>149</v>
      </c>
      <c r="M3" s="224" t="s">
        <v>148</v>
      </c>
      <c r="N3" s="18" t="s">
        <v>44</v>
      </c>
      <c r="O3" s="227" t="s">
        <v>46</v>
      </c>
      <c r="P3" s="18" t="s">
        <v>47</v>
      </c>
      <c r="Q3" s="147" t="s">
        <v>147</v>
      </c>
      <c r="R3" s="147" t="s">
        <v>146</v>
      </c>
    </row>
    <row r="4" spans="1:18" x14ac:dyDescent="0.25">
      <c r="A4" s="228"/>
      <c r="B4" s="228"/>
      <c r="C4" s="228"/>
      <c r="D4" s="228"/>
      <c r="E4" s="228"/>
      <c r="F4" s="228"/>
      <c r="G4" s="228"/>
      <c r="H4" s="228"/>
      <c r="I4" s="228"/>
      <c r="J4" s="19" t="s">
        <v>41</v>
      </c>
      <c r="K4" s="20" t="s">
        <v>42</v>
      </c>
      <c r="L4" s="225"/>
      <c r="M4" s="225"/>
      <c r="N4" s="21" t="s">
        <v>45</v>
      </c>
      <c r="O4" s="228"/>
      <c r="P4" s="21" t="s">
        <v>48</v>
      </c>
      <c r="Q4" s="146" t="s">
        <v>145</v>
      </c>
      <c r="R4" s="146" t="s">
        <v>145</v>
      </c>
    </row>
    <row r="5" spans="1:18" ht="45.75" thickBot="1" x14ac:dyDescent="0.3">
      <c r="A5" s="229"/>
      <c r="B5" s="229"/>
      <c r="C5" s="229"/>
      <c r="D5" s="229"/>
      <c r="E5" s="229"/>
      <c r="F5" s="229"/>
      <c r="G5" s="229"/>
      <c r="H5" s="229"/>
      <c r="I5" s="229"/>
      <c r="J5" s="22"/>
      <c r="K5" s="145" t="s">
        <v>43</v>
      </c>
      <c r="L5" s="226"/>
      <c r="M5" s="226"/>
      <c r="N5" s="23"/>
      <c r="O5" s="229"/>
      <c r="P5" s="23"/>
      <c r="Q5" s="144"/>
      <c r="R5" s="144"/>
    </row>
    <row r="6" spans="1:18" ht="15.75" thickBot="1" x14ac:dyDescent="0.3">
      <c r="A6" s="24" t="s">
        <v>91</v>
      </c>
      <c r="B6" s="25" t="s">
        <v>49</v>
      </c>
      <c r="C6" s="25" t="s">
        <v>50</v>
      </c>
      <c r="D6" s="25" t="s">
        <v>51</v>
      </c>
      <c r="E6" s="25" t="s">
        <v>52</v>
      </c>
      <c r="F6" s="26">
        <v>2012</v>
      </c>
      <c r="G6" s="25" t="s">
        <v>53</v>
      </c>
      <c r="H6" s="25"/>
      <c r="I6" s="25"/>
      <c r="J6" s="25"/>
      <c r="K6" s="25"/>
      <c r="L6" s="27"/>
      <c r="M6" s="27"/>
      <c r="N6" s="25"/>
      <c r="O6" s="25" t="e">
        <f t="shared" ref="O6:O13" si="0">K6/I6</f>
        <v>#DIV/0!</v>
      </c>
      <c r="P6" s="25"/>
      <c r="Q6" s="25"/>
      <c r="R6" s="25"/>
    </row>
    <row r="7" spans="1:18" ht="15.75" thickBot="1" x14ac:dyDescent="0.3">
      <c r="A7" s="24" t="s">
        <v>91</v>
      </c>
      <c r="B7" s="25" t="s">
        <v>54</v>
      </c>
      <c r="C7" s="25"/>
      <c r="D7" s="25"/>
      <c r="E7" s="25"/>
      <c r="F7" s="25"/>
      <c r="G7" s="25"/>
      <c r="H7" s="25"/>
      <c r="I7" s="25"/>
      <c r="J7" s="25"/>
      <c r="K7" s="25"/>
      <c r="L7" s="27"/>
      <c r="M7" s="27"/>
      <c r="N7" s="25"/>
      <c r="O7" s="25" t="e">
        <f t="shared" si="0"/>
        <v>#DIV/0!</v>
      </c>
      <c r="P7" s="25"/>
      <c r="Q7" s="25"/>
      <c r="R7" s="25"/>
    </row>
    <row r="8" spans="1:18" ht="34.5" thickBot="1" x14ac:dyDescent="0.3">
      <c r="A8" s="70" t="s">
        <v>104</v>
      </c>
      <c r="B8" s="28"/>
      <c r="C8" s="28"/>
      <c r="D8" s="28"/>
      <c r="E8" s="28"/>
      <c r="F8" s="28"/>
      <c r="G8" s="28"/>
      <c r="H8" s="28">
        <f t="shared" ref="H8:N8" si="1">SUM(H6:H7)</f>
        <v>0</v>
      </c>
      <c r="I8" s="28">
        <f t="shared" si="1"/>
        <v>0</v>
      </c>
      <c r="J8" s="29">
        <f t="shared" si="1"/>
        <v>0</v>
      </c>
      <c r="K8" s="30">
        <f t="shared" si="1"/>
        <v>0</v>
      </c>
      <c r="L8" s="28">
        <f t="shared" si="1"/>
        <v>0</v>
      </c>
      <c r="M8" s="28">
        <f t="shared" si="1"/>
        <v>0</v>
      </c>
      <c r="N8" s="28">
        <f t="shared" si="1"/>
        <v>0</v>
      </c>
      <c r="O8" s="31" t="e">
        <f t="shared" si="0"/>
        <v>#DIV/0!</v>
      </c>
      <c r="P8" s="28"/>
      <c r="Q8" s="143">
        <f>SUM(Q6:Q7)</f>
        <v>0</v>
      </c>
      <c r="R8" s="143">
        <f>SUM(R6:R7)</f>
        <v>0</v>
      </c>
    </row>
    <row r="9" spans="1:18" ht="23.25" thickBot="1" x14ac:dyDescent="0.3">
      <c r="A9" s="24" t="s">
        <v>92</v>
      </c>
      <c r="B9" s="25" t="s">
        <v>55</v>
      </c>
      <c r="C9" s="25" t="s">
        <v>56</v>
      </c>
      <c r="D9" s="25" t="s">
        <v>57</v>
      </c>
      <c r="E9" s="25" t="s">
        <v>52</v>
      </c>
      <c r="F9" s="26">
        <v>2014</v>
      </c>
      <c r="G9" s="25" t="s">
        <v>58</v>
      </c>
      <c r="H9" s="27"/>
      <c r="I9" s="27"/>
      <c r="J9" s="25"/>
      <c r="K9" s="25"/>
      <c r="L9" s="27"/>
      <c r="M9" s="27"/>
      <c r="N9" s="25"/>
      <c r="O9" s="25" t="e">
        <f t="shared" si="0"/>
        <v>#DIV/0!</v>
      </c>
      <c r="P9" s="25"/>
      <c r="Q9" s="25"/>
      <c r="R9" s="25"/>
    </row>
    <row r="10" spans="1:18" ht="23.25" thickBot="1" x14ac:dyDescent="0.3">
      <c r="A10" s="24" t="s">
        <v>93</v>
      </c>
      <c r="B10" s="25"/>
      <c r="C10" s="25" t="s">
        <v>59</v>
      </c>
      <c r="D10" s="25" t="s">
        <v>60</v>
      </c>
      <c r="E10" s="25" t="s">
        <v>61</v>
      </c>
      <c r="F10" s="26">
        <v>2014</v>
      </c>
      <c r="G10" s="25" t="s">
        <v>62</v>
      </c>
      <c r="H10" s="25"/>
      <c r="I10" s="25"/>
      <c r="J10" s="25"/>
      <c r="K10" s="25"/>
      <c r="L10" s="27"/>
      <c r="M10" s="27"/>
      <c r="N10" s="25"/>
      <c r="O10" s="25" t="e">
        <f t="shared" si="0"/>
        <v>#DIV/0!</v>
      </c>
      <c r="P10" s="25"/>
      <c r="Q10" s="25"/>
      <c r="R10" s="25"/>
    </row>
    <row r="11" spans="1:18" ht="23.25" thickBot="1" x14ac:dyDescent="0.3">
      <c r="A11" s="24" t="s">
        <v>94</v>
      </c>
      <c r="B11" s="25"/>
      <c r="C11" s="25"/>
      <c r="D11" s="25"/>
      <c r="E11" s="25"/>
      <c r="F11" s="25"/>
      <c r="G11" s="25"/>
      <c r="H11" s="25"/>
      <c r="I11" s="25"/>
      <c r="J11" s="25"/>
      <c r="K11" s="25"/>
      <c r="L11" s="27"/>
      <c r="M11" s="27"/>
      <c r="N11" s="25"/>
      <c r="O11" s="25" t="e">
        <f t="shared" si="0"/>
        <v>#DIV/0!</v>
      </c>
      <c r="P11" s="25"/>
      <c r="Q11" s="25"/>
      <c r="R11" s="25"/>
    </row>
    <row r="12" spans="1:18" ht="23.25" thickBot="1" x14ac:dyDescent="0.3">
      <c r="A12" s="70" t="s">
        <v>105</v>
      </c>
      <c r="B12" s="28"/>
      <c r="C12" s="28"/>
      <c r="D12" s="28"/>
      <c r="E12" s="28"/>
      <c r="F12" s="28"/>
      <c r="G12" s="28"/>
      <c r="H12" s="28">
        <f t="shared" ref="H12:N12" si="2">SUM(H9:H11)</f>
        <v>0</v>
      </c>
      <c r="I12" s="28">
        <f t="shared" si="2"/>
        <v>0</v>
      </c>
      <c r="J12" s="29">
        <f t="shared" si="2"/>
        <v>0</v>
      </c>
      <c r="K12" s="30">
        <f t="shared" si="2"/>
        <v>0</v>
      </c>
      <c r="L12" s="28">
        <f t="shared" si="2"/>
        <v>0</v>
      </c>
      <c r="M12" s="28">
        <f t="shared" si="2"/>
        <v>0</v>
      </c>
      <c r="N12" s="28">
        <f t="shared" si="2"/>
        <v>0</v>
      </c>
      <c r="O12" s="31" t="e">
        <f t="shared" si="0"/>
        <v>#DIV/0!</v>
      </c>
      <c r="P12" s="28"/>
      <c r="Q12" s="143">
        <f>SUM(Q9:Q11)</f>
        <v>0</v>
      </c>
      <c r="R12" s="143">
        <f>SUM(R9:R11)</f>
        <v>0</v>
      </c>
    </row>
    <row r="13" spans="1:18" ht="15.75" thickBot="1" x14ac:dyDescent="0.3">
      <c r="A13" s="70" t="s">
        <v>8</v>
      </c>
      <c r="B13" s="28"/>
      <c r="C13" s="28"/>
      <c r="D13" s="28"/>
      <c r="E13" s="28"/>
      <c r="F13" s="28"/>
      <c r="G13" s="28"/>
      <c r="H13" s="28">
        <f t="shared" ref="H13:N13" si="3">H12+H8</f>
        <v>0</v>
      </c>
      <c r="I13" s="28">
        <f t="shared" si="3"/>
        <v>0</v>
      </c>
      <c r="J13" s="29">
        <f t="shared" si="3"/>
        <v>0</v>
      </c>
      <c r="K13" s="30">
        <f t="shared" si="3"/>
        <v>0</v>
      </c>
      <c r="L13" s="28">
        <f t="shared" si="3"/>
        <v>0</v>
      </c>
      <c r="M13" s="28">
        <f t="shared" si="3"/>
        <v>0</v>
      </c>
      <c r="N13" s="28">
        <f t="shared" si="3"/>
        <v>0</v>
      </c>
      <c r="O13" s="31" t="e">
        <f t="shared" si="0"/>
        <v>#DIV/0!</v>
      </c>
      <c r="P13" s="28"/>
      <c r="Q13" s="143">
        <f>Q12+Q8</f>
        <v>0</v>
      </c>
      <c r="R13" s="143">
        <f>R12+R8</f>
        <v>0</v>
      </c>
    </row>
    <row r="14" spans="1:18" x14ac:dyDescent="0.25">
      <c r="A14" s="15"/>
      <c r="B14" s="15"/>
      <c r="C14" s="15"/>
      <c r="D14" s="15"/>
      <c r="E14" s="15"/>
      <c r="F14" s="15"/>
      <c r="G14" s="15"/>
      <c r="H14" s="15"/>
      <c r="I14" s="15"/>
      <c r="J14" s="15"/>
      <c r="K14" s="15"/>
      <c r="L14" s="15"/>
      <c r="M14" s="15"/>
      <c r="N14" s="15"/>
      <c r="O14" s="15"/>
      <c r="P14" s="15"/>
      <c r="Q14" s="15"/>
    </row>
    <row r="15" spans="1:18" x14ac:dyDescent="0.25">
      <c r="A15" s="15"/>
      <c r="B15" s="15"/>
      <c r="C15" s="15"/>
      <c r="D15" s="15"/>
      <c r="E15" s="15"/>
      <c r="F15" s="15"/>
      <c r="G15" s="15"/>
      <c r="H15" s="15"/>
      <c r="I15" s="15"/>
      <c r="J15" s="15"/>
      <c r="K15" s="15"/>
      <c r="L15" s="15"/>
      <c r="M15" s="15"/>
      <c r="N15" s="15"/>
      <c r="O15" s="15"/>
      <c r="P15" s="15"/>
      <c r="Q15" s="15"/>
    </row>
    <row r="16" spans="1:18" ht="15.75" thickBot="1" x14ac:dyDescent="0.3">
      <c r="A16" s="14" t="s">
        <v>144</v>
      </c>
      <c r="B16" s="15"/>
      <c r="C16" s="15"/>
      <c r="D16" s="15"/>
      <c r="E16" s="15"/>
      <c r="F16" s="15"/>
      <c r="G16" s="15"/>
      <c r="H16" s="15"/>
      <c r="I16" s="15"/>
      <c r="J16" s="15"/>
      <c r="K16" s="15"/>
      <c r="L16" s="15"/>
      <c r="M16" s="15"/>
      <c r="N16" s="15"/>
      <c r="O16" s="15"/>
      <c r="P16" s="15"/>
      <c r="Q16" s="15"/>
    </row>
    <row r="17" spans="1:17" ht="51.75" thickBot="1" x14ac:dyDescent="0.3">
      <c r="A17" s="3" t="s">
        <v>67</v>
      </c>
      <c r="B17" s="4" t="s">
        <v>68</v>
      </c>
      <c r="C17" s="4" t="s">
        <v>69</v>
      </c>
      <c r="D17" s="4" t="s">
        <v>70</v>
      </c>
      <c r="E17" s="4" t="s">
        <v>71</v>
      </c>
      <c r="F17" s="4" t="s">
        <v>72</v>
      </c>
      <c r="G17" s="15"/>
      <c r="H17" s="15"/>
      <c r="I17" s="15"/>
      <c r="J17" s="15"/>
      <c r="K17" s="15"/>
      <c r="L17" s="15"/>
      <c r="M17" s="15"/>
      <c r="N17" s="15"/>
      <c r="O17" s="15"/>
      <c r="P17" s="15"/>
      <c r="Q17" s="15"/>
    </row>
    <row r="18" spans="1:17" ht="15.75" thickBot="1" x14ac:dyDescent="0.3">
      <c r="A18" s="5"/>
      <c r="B18" s="6"/>
      <c r="C18" s="6"/>
      <c r="D18" s="6"/>
      <c r="E18" s="7"/>
      <c r="F18" s="7"/>
      <c r="G18" s="15"/>
      <c r="H18" s="15"/>
      <c r="I18" s="15"/>
      <c r="J18" s="15"/>
      <c r="K18" s="15"/>
      <c r="L18" s="15"/>
      <c r="M18" s="15"/>
      <c r="N18" s="15"/>
      <c r="O18" s="15"/>
      <c r="P18" s="15"/>
      <c r="Q18" s="15"/>
    </row>
    <row r="19" spans="1:17" ht="15.75" thickBot="1" x14ac:dyDescent="0.3">
      <c r="A19" s="5"/>
      <c r="B19" s="6"/>
      <c r="C19" s="6"/>
      <c r="D19" s="6"/>
      <c r="E19" s="7"/>
      <c r="F19" s="7"/>
      <c r="G19" s="15"/>
      <c r="H19" s="15"/>
      <c r="I19" s="15"/>
      <c r="J19" s="15"/>
      <c r="K19" s="15"/>
      <c r="L19" s="15"/>
      <c r="M19" s="15"/>
      <c r="N19" s="15"/>
      <c r="O19" s="15"/>
      <c r="P19" s="15"/>
      <c r="Q19" s="15"/>
    </row>
    <row r="20" spans="1:17" ht="15.75" thickBot="1" x14ac:dyDescent="0.3">
      <c r="A20" s="5"/>
      <c r="B20" s="6"/>
      <c r="C20" s="6"/>
      <c r="D20" s="6"/>
      <c r="E20" s="7"/>
      <c r="F20" s="7"/>
      <c r="G20" s="15"/>
      <c r="H20" s="15"/>
      <c r="I20" s="15"/>
      <c r="J20" s="15"/>
      <c r="K20" s="15"/>
      <c r="L20" s="15"/>
      <c r="M20" s="15"/>
      <c r="N20" s="15"/>
      <c r="O20" s="15"/>
      <c r="P20" s="15"/>
      <c r="Q20" s="15"/>
    </row>
    <row r="21" spans="1:17" ht="15.75" thickBot="1" x14ac:dyDescent="0.3">
      <c r="A21" s="5"/>
      <c r="B21" s="6"/>
      <c r="C21" s="6"/>
      <c r="D21" s="6"/>
      <c r="E21" s="7"/>
      <c r="F21" s="7"/>
      <c r="G21" s="15"/>
      <c r="H21" s="15"/>
      <c r="I21" s="15"/>
      <c r="J21" s="15"/>
      <c r="K21" s="15"/>
      <c r="L21" s="15"/>
      <c r="M21" s="15"/>
      <c r="N21" s="15"/>
      <c r="O21" s="15"/>
      <c r="P21" s="15"/>
      <c r="Q21" s="15"/>
    </row>
    <row r="22" spans="1:17" ht="15.75" thickBot="1" x14ac:dyDescent="0.3">
      <c r="A22" s="5"/>
      <c r="B22" s="6"/>
      <c r="C22" s="6"/>
      <c r="D22" s="6"/>
      <c r="E22" s="7"/>
      <c r="F22" s="7"/>
      <c r="G22" s="15"/>
      <c r="H22" s="15"/>
      <c r="I22" s="15"/>
      <c r="J22" s="15"/>
      <c r="K22" s="15"/>
      <c r="L22" s="15"/>
      <c r="M22" s="15"/>
      <c r="N22" s="15"/>
      <c r="O22" s="15"/>
      <c r="P22" s="15"/>
      <c r="Q22" s="15"/>
    </row>
    <row r="23" spans="1:17" ht="15.75" thickBot="1" x14ac:dyDescent="0.3">
      <c r="A23" s="5"/>
      <c r="B23" s="6"/>
      <c r="C23" s="6"/>
      <c r="D23" s="6"/>
      <c r="E23" s="6"/>
      <c r="F23" s="6"/>
      <c r="G23" s="15"/>
      <c r="H23" s="15"/>
      <c r="I23" s="15"/>
      <c r="J23" s="15"/>
      <c r="K23" s="15"/>
      <c r="L23" s="15"/>
      <c r="M23" s="15"/>
      <c r="N23" s="15"/>
      <c r="O23" s="15"/>
      <c r="P23" s="15"/>
      <c r="Q23" s="15"/>
    </row>
    <row r="24" spans="1:17" x14ac:dyDescent="0.25">
      <c r="A24" s="15"/>
      <c r="B24" s="15"/>
      <c r="C24" s="15"/>
      <c r="D24" s="15"/>
      <c r="E24" s="15"/>
      <c r="F24" s="15"/>
      <c r="G24" s="15"/>
      <c r="H24" s="15"/>
      <c r="I24" s="15"/>
      <c r="J24" s="15"/>
      <c r="K24" s="15"/>
      <c r="L24" s="15"/>
      <c r="M24" s="15"/>
      <c r="N24" s="15"/>
      <c r="O24" s="15"/>
      <c r="P24" s="15"/>
      <c r="Q24" s="15"/>
    </row>
  </sheetData>
  <mergeCells count="12">
    <mergeCell ref="A3:A5"/>
    <mergeCell ref="B3:B5"/>
    <mergeCell ref="C3:C5"/>
    <mergeCell ref="D3:D5"/>
    <mergeCell ref="E3:E5"/>
    <mergeCell ref="M3:M5"/>
    <mergeCell ref="O3:O5"/>
    <mergeCell ref="F3:F5"/>
    <mergeCell ref="G3:G5"/>
    <mergeCell ref="H3:H5"/>
    <mergeCell ref="I3:I5"/>
    <mergeCell ref="L3:L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D27" sqref="D27"/>
    </sheetView>
  </sheetViews>
  <sheetFormatPr baseColWidth="10" defaultColWidth="11.5703125" defaultRowHeight="15" x14ac:dyDescent="0.25"/>
  <cols>
    <col min="1" max="1" width="4" style="2" customWidth="1"/>
    <col min="2" max="2" width="19.85546875" style="2" customWidth="1"/>
    <col min="3" max="3" width="28.140625" style="2" customWidth="1"/>
    <col min="4" max="4" width="27.5703125" style="2" customWidth="1"/>
    <col min="5" max="16384" width="11.5703125" style="2"/>
  </cols>
  <sheetData>
    <row r="1" spans="1:5" x14ac:dyDescent="0.25">
      <c r="A1" s="68" t="s">
        <v>153</v>
      </c>
    </row>
    <row r="2" spans="1:5" x14ac:dyDescent="0.25">
      <c r="B2" s="230" t="s">
        <v>32</v>
      </c>
      <c r="C2" s="231"/>
      <c r="D2" s="231"/>
      <c r="E2" s="232"/>
    </row>
    <row r="3" spans="1:5" ht="15.75" thickBot="1" x14ac:dyDescent="0.3">
      <c r="B3" s="32"/>
      <c r="C3" s="32"/>
      <c r="D3" s="32"/>
      <c r="E3" s="32"/>
    </row>
    <row r="4" spans="1:5" ht="18" customHeight="1" thickBot="1" x14ac:dyDescent="0.3">
      <c r="B4" s="33" t="s">
        <v>7</v>
      </c>
      <c r="C4" s="34" t="s">
        <v>30</v>
      </c>
      <c r="D4" s="35" t="s">
        <v>31</v>
      </c>
      <c r="E4" s="32"/>
    </row>
    <row r="5" spans="1:5" ht="18" customHeight="1" thickBot="1" x14ac:dyDescent="0.3">
      <c r="B5" s="36" t="s">
        <v>9</v>
      </c>
      <c r="C5" s="37"/>
      <c r="D5" s="38">
        <f>SUM(C5:C9)</f>
        <v>0</v>
      </c>
      <c r="E5" s="32"/>
    </row>
    <row r="6" spans="1:5" ht="18" customHeight="1" x14ac:dyDescent="0.25">
      <c r="B6" s="39" t="s">
        <v>10</v>
      </c>
      <c r="C6" s="40"/>
      <c r="D6" s="41"/>
      <c r="E6" s="32"/>
    </row>
    <row r="7" spans="1:5" ht="18" customHeight="1" x14ac:dyDescent="0.25">
      <c r="B7" s="39" t="s">
        <v>11</v>
      </c>
      <c r="C7" s="40"/>
      <c r="D7" s="41"/>
      <c r="E7" s="32"/>
    </row>
    <row r="8" spans="1:5" ht="18" customHeight="1" x14ac:dyDescent="0.25">
      <c r="B8" s="39" t="s">
        <v>12</v>
      </c>
      <c r="C8" s="40"/>
      <c r="D8" s="41"/>
      <c r="E8" s="32"/>
    </row>
    <row r="9" spans="1:5" ht="18" customHeight="1" thickBot="1" x14ac:dyDescent="0.3">
      <c r="B9" s="39" t="s">
        <v>13</v>
      </c>
      <c r="C9" s="40"/>
      <c r="D9" s="41"/>
      <c r="E9" s="32"/>
    </row>
    <row r="10" spans="1:5" ht="18" customHeight="1" thickBot="1" x14ac:dyDescent="0.3">
      <c r="B10" s="148" t="s">
        <v>14</v>
      </c>
      <c r="C10" s="149"/>
      <c r="D10" s="152">
        <f>SUM(C10:C12)</f>
        <v>0</v>
      </c>
      <c r="E10" s="32"/>
    </row>
    <row r="11" spans="1:5" ht="18" customHeight="1" x14ac:dyDescent="0.25">
      <c r="B11" s="148" t="s">
        <v>15</v>
      </c>
      <c r="C11" s="149"/>
      <c r="D11" s="41"/>
      <c r="E11" s="32"/>
    </row>
    <row r="12" spans="1:5" ht="18" customHeight="1" thickBot="1" x14ac:dyDescent="0.3">
      <c r="B12" s="150" t="s">
        <v>16</v>
      </c>
      <c r="C12" s="151"/>
      <c r="D12" s="42"/>
      <c r="E12" s="32"/>
    </row>
    <row r="13" spans="1:5" ht="18" customHeight="1" thickBot="1" x14ac:dyDescent="0.3">
      <c r="B13" s="43" t="s">
        <v>17</v>
      </c>
      <c r="C13" s="44"/>
      <c r="D13" s="45">
        <f>SUM(C13:C15)</f>
        <v>0</v>
      </c>
      <c r="E13" s="32"/>
    </row>
    <row r="14" spans="1:5" ht="18" customHeight="1" x14ac:dyDescent="0.25">
      <c r="B14" s="46" t="s">
        <v>18</v>
      </c>
      <c r="C14" s="47"/>
      <c r="D14" s="41"/>
      <c r="E14" s="32"/>
    </row>
    <row r="15" spans="1:5" ht="18" customHeight="1" thickBot="1" x14ac:dyDescent="0.3">
      <c r="B15" s="48" t="s">
        <v>19</v>
      </c>
      <c r="C15" s="49"/>
      <c r="D15" s="42"/>
      <c r="E15" s="32"/>
    </row>
    <row r="16" spans="1:5" ht="18" customHeight="1" thickBot="1" x14ac:dyDescent="0.3">
      <c r="B16" s="50" t="s">
        <v>20</v>
      </c>
      <c r="C16" s="51"/>
      <c r="D16" s="52">
        <f>SUM(C16:C18)</f>
        <v>0</v>
      </c>
      <c r="E16" s="32"/>
    </row>
    <row r="17" spans="2:5" ht="18" customHeight="1" x14ac:dyDescent="0.25">
      <c r="B17" s="53" t="s">
        <v>21</v>
      </c>
      <c r="C17" s="54"/>
      <c r="D17" s="41"/>
      <c r="E17" s="32"/>
    </row>
    <row r="18" spans="2:5" ht="18" customHeight="1" thickBot="1" x14ac:dyDescent="0.3">
      <c r="B18" s="55" t="s">
        <v>22</v>
      </c>
      <c r="C18" s="56"/>
      <c r="D18" s="42"/>
      <c r="E18" s="32"/>
    </row>
    <row r="19" spans="2:5" ht="18" customHeight="1" thickBot="1" x14ac:dyDescent="0.3">
      <c r="B19" s="57" t="s">
        <v>23</v>
      </c>
      <c r="C19" s="58"/>
      <c r="D19" s="59">
        <f>SUM(C19:C25)</f>
        <v>0</v>
      </c>
      <c r="E19" s="32"/>
    </row>
    <row r="20" spans="2:5" ht="18" customHeight="1" x14ac:dyDescent="0.25">
      <c r="B20" s="60" t="s">
        <v>24</v>
      </c>
      <c r="C20" s="61"/>
      <c r="D20" s="62"/>
      <c r="E20" s="32"/>
    </row>
    <row r="21" spans="2:5" ht="18" customHeight="1" x14ac:dyDescent="0.25">
      <c r="B21" s="60" t="s">
        <v>25</v>
      </c>
      <c r="C21" s="61"/>
      <c r="D21" s="41"/>
      <c r="E21" s="32"/>
    </row>
    <row r="22" spans="2:5" ht="18" customHeight="1" x14ac:dyDescent="0.25">
      <c r="B22" s="60" t="s">
        <v>26</v>
      </c>
      <c r="C22" s="61"/>
      <c r="D22" s="41"/>
      <c r="E22" s="32"/>
    </row>
    <row r="23" spans="2:5" ht="18" customHeight="1" x14ac:dyDescent="0.25">
      <c r="B23" s="60" t="s">
        <v>27</v>
      </c>
      <c r="C23" s="61"/>
      <c r="D23" s="41"/>
      <c r="E23" s="32"/>
    </row>
    <row r="24" spans="2:5" ht="18" customHeight="1" x14ac:dyDescent="0.25">
      <c r="B24" s="60" t="s">
        <v>28</v>
      </c>
      <c r="C24" s="61"/>
      <c r="D24" s="41"/>
      <c r="E24" s="32"/>
    </row>
    <row r="25" spans="2:5" ht="18" customHeight="1" thickBot="1" x14ac:dyDescent="0.3">
      <c r="B25" s="63" t="s">
        <v>29</v>
      </c>
      <c r="C25" s="64"/>
      <c r="D25" s="41"/>
      <c r="E25" s="32"/>
    </row>
    <row r="26" spans="2:5" ht="15.75" thickBot="1" x14ac:dyDescent="0.3">
      <c r="B26" s="32"/>
      <c r="C26" s="65" t="s">
        <v>64</v>
      </c>
      <c r="D26" s="66">
        <f>SUM(D5:D19)</f>
        <v>0</v>
      </c>
      <c r="E26" s="32"/>
    </row>
  </sheetData>
  <mergeCells count="1">
    <mergeCell ref="B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32"/>
  <sheetViews>
    <sheetView zoomScaleNormal="100" workbookViewId="0"/>
  </sheetViews>
  <sheetFormatPr baseColWidth="10" defaultRowHeight="15" x14ac:dyDescent="0.25"/>
  <cols>
    <col min="1" max="1" width="3.42578125" customWidth="1"/>
    <col min="2" max="3" width="21.140625" customWidth="1"/>
    <col min="6" max="7" width="13.140625" customWidth="1"/>
    <col min="8" max="8" width="12.140625" customWidth="1"/>
    <col min="9" max="9" width="14.5703125" customWidth="1"/>
    <col min="10" max="10" width="13.28515625" customWidth="1"/>
    <col min="11" max="11" width="13.85546875" customWidth="1"/>
    <col min="12" max="12" width="13.28515625" customWidth="1"/>
    <col min="13" max="13" width="13.140625" customWidth="1"/>
    <col min="14" max="14" width="13" customWidth="1"/>
    <col min="15" max="15" width="13.140625" customWidth="1"/>
    <col min="17" max="17" width="13" customWidth="1"/>
    <col min="18" max="18" width="13.42578125" customWidth="1"/>
    <col min="20" max="20" width="12.85546875" customWidth="1"/>
  </cols>
  <sheetData>
    <row r="1" spans="1:12" x14ac:dyDescent="0.25">
      <c r="A1" s="68" t="s">
        <v>190</v>
      </c>
    </row>
    <row r="2" spans="1:12" ht="15.75" thickBot="1" x14ac:dyDescent="0.3"/>
    <row r="3" spans="1:12" ht="26.1" customHeight="1" x14ac:dyDescent="0.25">
      <c r="B3" s="233" t="s">
        <v>188</v>
      </c>
      <c r="C3" s="233" t="s">
        <v>187</v>
      </c>
      <c r="D3" s="233" t="s">
        <v>186</v>
      </c>
      <c r="E3" s="233" t="s">
        <v>185</v>
      </c>
      <c r="F3" s="233" t="s">
        <v>184</v>
      </c>
      <c r="G3" s="233" t="s">
        <v>183</v>
      </c>
      <c r="H3" s="233" t="s">
        <v>182</v>
      </c>
      <c r="I3" s="183" t="s">
        <v>181</v>
      </c>
      <c r="J3" s="183" t="s">
        <v>180</v>
      </c>
      <c r="K3" s="183" t="s">
        <v>179</v>
      </c>
      <c r="L3" s="183" t="s">
        <v>178</v>
      </c>
    </row>
    <row r="4" spans="1:12" ht="21" customHeight="1" thickBot="1" x14ac:dyDescent="0.3">
      <c r="B4" s="234"/>
      <c r="C4" s="234"/>
      <c r="D4" s="234"/>
      <c r="E4" s="234"/>
      <c r="F4" s="234"/>
      <c r="G4" s="234"/>
      <c r="H4" s="234"/>
      <c r="I4" s="182" t="s">
        <v>177</v>
      </c>
      <c r="J4" s="182" t="s">
        <v>177</v>
      </c>
      <c r="K4" s="182" t="s">
        <v>177</v>
      </c>
      <c r="L4" s="182" t="s">
        <v>177</v>
      </c>
    </row>
    <row r="5" spans="1:12" ht="15.75" thickBot="1" x14ac:dyDescent="0.3">
      <c r="B5" s="181">
        <v>0</v>
      </c>
      <c r="C5" s="180">
        <v>0</v>
      </c>
      <c r="D5" s="179"/>
      <c r="E5" s="179"/>
      <c r="F5" s="179"/>
      <c r="G5" s="179"/>
      <c r="H5" s="179"/>
      <c r="I5" s="179"/>
      <c r="J5" s="179"/>
      <c r="K5" s="179"/>
      <c r="L5" s="179"/>
    </row>
    <row r="6" spans="1:12" ht="15.75" thickBot="1" x14ac:dyDescent="0.3">
      <c r="B6" s="181">
        <v>0.05</v>
      </c>
      <c r="C6" s="180"/>
      <c r="D6" s="179"/>
      <c r="E6" s="179"/>
      <c r="F6" s="179"/>
      <c r="G6" s="179"/>
      <c r="H6" s="179"/>
      <c r="I6" s="179"/>
      <c r="J6" s="179"/>
      <c r="K6" s="179"/>
      <c r="L6" s="179"/>
    </row>
    <row r="7" spans="1:12" ht="15.75" thickBot="1" x14ac:dyDescent="0.3">
      <c r="B7" s="181">
        <v>0.1</v>
      </c>
      <c r="C7" s="180"/>
      <c r="D7" s="179"/>
      <c r="E7" s="179"/>
      <c r="F7" s="179"/>
      <c r="G7" s="179"/>
      <c r="H7" s="179"/>
      <c r="I7" s="179"/>
      <c r="J7" s="179"/>
      <c r="K7" s="179"/>
      <c r="L7" s="179"/>
    </row>
    <row r="8" spans="1:12" ht="15.75" thickBot="1" x14ac:dyDescent="0.3">
      <c r="B8" s="181">
        <v>0.15</v>
      </c>
      <c r="C8" s="180"/>
      <c r="D8" s="179"/>
      <c r="E8" s="179"/>
      <c r="F8" s="179"/>
      <c r="G8" s="179"/>
      <c r="H8" s="179"/>
      <c r="I8" s="179"/>
      <c r="J8" s="179"/>
      <c r="K8" s="179"/>
      <c r="L8" s="179"/>
    </row>
    <row r="9" spans="1:12" ht="15.75" thickBot="1" x14ac:dyDescent="0.3">
      <c r="B9" s="181">
        <v>0.2</v>
      </c>
      <c r="C9" s="180"/>
      <c r="D9" s="179"/>
      <c r="E9" s="179"/>
      <c r="F9" s="179"/>
      <c r="G9" s="179"/>
      <c r="H9" s="179"/>
      <c r="I9" s="179"/>
      <c r="J9" s="179"/>
      <c r="K9" s="179"/>
      <c r="L9" s="179"/>
    </row>
    <row r="10" spans="1:12" ht="15.75" thickBot="1" x14ac:dyDescent="0.3">
      <c r="B10" s="181">
        <v>0.25</v>
      </c>
      <c r="C10" s="180"/>
      <c r="D10" s="179"/>
      <c r="E10" s="179"/>
      <c r="F10" s="179"/>
      <c r="G10" s="179"/>
      <c r="H10" s="179"/>
      <c r="I10" s="179"/>
      <c r="J10" s="179"/>
      <c r="K10" s="179"/>
      <c r="L10" s="179"/>
    </row>
    <row r="11" spans="1:12" ht="15.75" thickBot="1" x14ac:dyDescent="0.3">
      <c r="B11" s="181">
        <v>0.3</v>
      </c>
      <c r="C11" s="180"/>
      <c r="D11" s="179"/>
      <c r="E11" s="179"/>
      <c r="F11" s="179"/>
      <c r="G11" s="179"/>
      <c r="H11" s="179"/>
      <c r="I11" s="179"/>
      <c r="J11" s="179"/>
      <c r="K11" s="179"/>
      <c r="L11" s="179"/>
    </row>
    <row r="12" spans="1:12" ht="15.75" thickBot="1" x14ac:dyDescent="0.3">
      <c r="B12" s="181">
        <v>0.35</v>
      </c>
      <c r="C12" s="180"/>
      <c r="D12" s="179"/>
      <c r="E12" s="179"/>
      <c r="F12" s="179"/>
      <c r="G12" s="179"/>
      <c r="H12" s="179"/>
      <c r="I12" s="179"/>
      <c r="J12" s="179"/>
      <c r="K12" s="179"/>
      <c r="L12" s="179"/>
    </row>
    <row r="13" spans="1:12" ht="15.75" thickBot="1" x14ac:dyDescent="0.3">
      <c r="B13" s="181">
        <v>0.4</v>
      </c>
      <c r="C13" s="180"/>
      <c r="D13" s="179"/>
      <c r="E13" s="179"/>
      <c r="F13" s="179"/>
      <c r="G13" s="179"/>
      <c r="H13" s="179"/>
      <c r="I13" s="179"/>
      <c r="J13" s="179"/>
      <c r="K13" s="179"/>
      <c r="L13" s="179"/>
    </row>
    <row r="14" spans="1:12" ht="15.75" thickBot="1" x14ac:dyDescent="0.3">
      <c r="B14" s="181">
        <v>0.45</v>
      </c>
      <c r="C14" s="180"/>
      <c r="D14" s="179"/>
      <c r="E14" s="179"/>
      <c r="F14" s="179"/>
      <c r="G14" s="179"/>
      <c r="H14" s="179"/>
      <c r="I14" s="179"/>
      <c r="J14" s="179"/>
      <c r="K14" s="179"/>
      <c r="L14" s="179"/>
    </row>
    <row r="15" spans="1:12" ht="15.75" thickBot="1" x14ac:dyDescent="0.3">
      <c r="B15" s="181">
        <v>0.5</v>
      </c>
      <c r="C15" s="180"/>
      <c r="D15" s="179"/>
      <c r="E15" s="179"/>
      <c r="F15" s="179"/>
      <c r="G15" s="179"/>
      <c r="H15" s="179"/>
      <c r="I15" s="179"/>
      <c r="J15" s="179"/>
      <c r="K15" s="179"/>
      <c r="L15" s="179"/>
    </row>
    <row r="16" spans="1:12" ht="15.75" thickBot="1" x14ac:dyDescent="0.3">
      <c r="B16" s="181">
        <v>0.55000000000000004</v>
      </c>
      <c r="C16" s="180"/>
      <c r="D16" s="179"/>
      <c r="E16" s="179"/>
      <c r="F16" s="179"/>
      <c r="G16" s="179"/>
      <c r="H16" s="179"/>
      <c r="I16" s="179"/>
      <c r="J16" s="179"/>
      <c r="K16" s="179"/>
      <c r="L16" s="179"/>
    </row>
    <row r="17" spans="1:15" ht="15.75" thickBot="1" x14ac:dyDescent="0.3">
      <c r="B17" s="181">
        <v>0.6</v>
      </c>
      <c r="C17" s="180"/>
      <c r="D17" s="179"/>
      <c r="E17" s="179"/>
      <c r="F17" s="179"/>
      <c r="G17" s="179"/>
      <c r="H17" s="179"/>
      <c r="I17" s="179"/>
      <c r="J17" s="179"/>
      <c r="K17" s="179"/>
      <c r="L17" s="179"/>
    </row>
    <row r="18" spans="1:15" ht="15.75" thickBot="1" x14ac:dyDescent="0.3">
      <c r="B18" s="181">
        <v>0.65</v>
      </c>
      <c r="C18" s="180"/>
      <c r="D18" s="179"/>
      <c r="E18" s="179"/>
      <c r="F18" s="179"/>
      <c r="G18" s="179"/>
      <c r="H18" s="179"/>
      <c r="I18" s="179"/>
      <c r="J18" s="179"/>
      <c r="K18" s="179"/>
      <c r="L18" s="179"/>
    </row>
    <row r="19" spans="1:15" ht="15.75" thickBot="1" x14ac:dyDescent="0.3">
      <c r="B19" s="181">
        <v>0.7</v>
      </c>
      <c r="C19" s="180"/>
      <c r="D19" s="179"/>
      <c r="E19" s="179"/>
      <c r="F19" s="179"/>
      <c r="G19" s="179"/>
      <c r="H19" s="179"/>
      <c r="I19" s="179"/>
      <c r="J19" s="179"/>
      <c r="K19" s="179"/>
      <c r="L19" s="179"/>
    </row>
    <row r="20" spans="1:15" ht="15.75" thickBot="1" x14ac:dyDescent="0.3">
      <c r="B20" s="178" t="s">
        <v>176</v>
      </c>
      <c r="C20" s="177"/>
      <c r="D20" s="177"/>
      <c r="E20" s="177"/>
      <c r="F20" s="177"/>
      <c r="G20" s="177"/>
      <c r="H20" s="177"/>
      <c r="I20" s="177"/>
      <c r="J20" s="177"/>
      <c r="K20" s="177"/>
      <c r="L20" s="176"/>
    </row>
    <row r="21" spans="1:15" ht="15.75" thickBot="1" x14ac:dyDescent="0.3">
      <c r="B21" s="237" t="s">
        <v>175</v>
      </c>
      <c r="C21" s="238"/>
      <c r="D21" s="175"/>
      <c r="E21" s="175"/>
      <c r="F21" s="175"/>
      <c r="G21" s="175"/>
      <c r="H21" s="175"/>
      <c r="I21" s="175"/>
      <c r="J21" s="175"/>
      <c r="K21" s="175"/>
      <c r="L21" s="175"/>
    </row>
    <row r="23" spans="1:15" s="173" customFormat="1" ht="15.75" thickBot="1" x14ac:dyDescent="0.3">
      <c r="A23" s="174" t="s">
        <v>174</v>
      </c>
    </row>
    <row r="24" spans="1:15" x14ac:dyDescent="0.25">
      <c r="A24" s="173"/>
      <c r="B24" s="239"/>
      <c r="C24" s="240"/>
      <c r="D24" s="172" t="s">
        <v>173</v>
      </c>
      <c r="E24" s="171"/>
      <c r="F24" s="171"/>
      <c r="G24" s="170"/>
      <c r="H24" s="172" t="s">
        <v>172</v>
      </c>
      <c r="I24" s="171"/>
      <c r="J24" s="171"/>
      <c r="K24" s="170"/>
      <c r="L24" s="172" t="s">
        <v>171</v>
      </c>
      <c r="M24" s="171"/>
      <c r="N24" s="171"/>
      <c r="O24" s="170"/>
    </row>
    <row r="25" spans="1:15" ht="75" x14ac:dyDescent="0.25">
      <c r="B25" s="235" t="s">
        <v>170</v>
      </c>
      <c r="C25" s="236"/>
      <c r="D25" s="169" t="s">
        <v>169</v>
      </c>
      <c r="E25" s="168" t="s">
        <v>167</v>
      </c>
      <c r="F25" s="168" t="s">
        <v>166</v>
      </c>
      <c r="G25" s="167" t="s">
        <v>165</v>
      </c>
      <c r="H25" s="169" t="s">
        <v>169</v>
      </c>
      <c r="I25" s="168" t="s">
        <v>167</v>
      </c>
      <c r="J25" s="168" t="s">
        <v>166</v>
      </c>
      <c r="K25" s="167" t="s">
        <v>165</v>
      </c>
      <c r="L25" s="169" t="s">
        <v>168</v>
      </c>
      <c r="M25" s="168" t="s">
        <v>167</v>
      </c>
      <c r="N25" s="168" t="s">
        <v>166</v>
      </c>
      <c r="O25" s="167" t="s">
        <v>165</v>
      </c>
    </row>
    <row r="26" spans="1:15" x14ac:dyDescent="0.25">
      <c r="B26" s="236" t="s">
        <v>164</v>
      </c>
      <c r="C26" s="241"/>
      <c r="D26" s="169"/>
      <c r="E26" s="168"/>
      <c r="F26" s="168"/>
      <c r="G26" s="167"/>
      <c r="H26" s="169"/>
      <c r="I26" s="168"/>
      <c r="J26" s="168"/>
      <c r="K26" s="167"/>
      <c r="L26" s="169"/>
      <c r="M26" s="168"/>
      <c r="N26" s="168"/>
      <c r="O26" s="167"/>
    </row>
    <row r="27" spans="1:15" ht="26.45" customHeight="1" x14ac:dyDescent="0.25">
      <c r="B27" s="242" t="s">
        <v>163</v>
      </c>
      <c r="C27" s="243"/>
      <c r="D27" s="166"/>
      <c r="E27" s="165"/>
      <c r="F27" s="165"/>
      <c r="G27" s="164"/>
      <c r="H27" s="166"/>
      <c r="I27" s="165"/>
      <c r="J27" s="165"/>
      <c r="K27" s="164"/>
      <c r="L27" s="163"/>
      <c r="M27" s="162"/>
      <c r="N27" s="162"/>
      <c r="O27" s="161"/>
    </row>
    <row r="28" spans="1:15" x14ac:dyDescent="0.25">
      <c r="B28" s="235" t="s">
        <v>162</v>
      </c>
      <c r="C28" s="236"/>
      <c r="D28" s="160"/>
      <c r="E28" s="159"/>
      <c r="F28" s="159"/>
      <c r="G28" s="158"/>
      <c r="H28" s="160"/>
      <c r="I28" s="159"/>
      <c r="J28" s="159"/>
      <c r="K28" s="158"/>
      <c r="L28" s="160"/>
      <c r="M28" s="159"/>
      <c r="N28" s="159"/>
      <c r="O28" s="158"/>
    </row>
    <row r="29" spans="1:15" x14ac:dyDescent="0.25">
      <c r="B29" s="235" t="s">
        <v>161</v>
      </c>
      <c r="C29" s="236"/>
      <c r="D29" s="160"/>
      <c r="E29" s="159"/>
      <c r="F29" s="159"/>
      <c r="G29" s="158"/>
      <c r="H29" s="160"/>
      <c r="I29" s="159"/>
      <c r="J29" s="159"/>
      <c r="K29" s="158"/>
      <c r="L29" s="160"/>
      <c r="M29" s="159"/>
      <c r="N29" s="159"/>
      <c r="O29" s="158"/>
    </row>
    <row r="30" spans="1:15" ht="42.75" x14ac:dyDescent="0.25">
      <c r="B30" s="235" t="s">
        <v>160</v>
      </c>
      <c r="C30" s="157" t="s">
        <v>159</v>
      </c>
      <c r="D30" s="160"/>
      <c r="E30" s="159"/>
      <c r="F30" s="159"/>
      <c r="G30" s="158"/>
      <c r="H30" s="160"/>
      <c r="I30" s="159"/>
      <c r="J30" s="159"/>
      <c r="K30" s="158"/>
      <c r="L30" s="160"/>
      <c r="M30" s="159"/>
      <c r="N30" s="159"/>
      <c r="O30" s="158"/>
    </row>
    <row r="31" spans="1:15" ht="57" x14ac:dyDescent="0.25">
      <c r="B31" s="235"/>
      <c r="C31" s="157" t="s">
        <v>158</v>
      </c>
      <c r="D31" s="160"/>
      <c r="E31" s="159"/>
      <c r="F31" s="159"/>
      <c r="G31" s="158"/>
      <c r="H31" s="160"/>
      <c r="I31" s="159"/>
      <c r="J31" s="159"/>
      <c r="K31" s="158"/>
      <c r="L31" s="160"/>
      <c r="M31" s="159"/>
      <c r="N31" s="159"/>
      <c r="O31" s="158"/>
    </row>
    <row r="32" spans="1:15" ht="57.75" thickBot="1" x14ac:dyDescent="0.3">
      <c r="B32" s="235"/>
      <c r="C32" s="157" t="s">
        <v>157</v>
      </c>
      <c r="D32" s="156"/>
      <c r="E32" s="155"/>
      <c r="F32" s="155"/>
      <c r="G32" s="154"/>
      <c r="H32" s="156"/>
      <c r="I32" s="155"/>
      <c r="J32" s="155"/>
      <c r="K32" s="154"/>
      <c r="L32" s="156"/>
      <c r="M32" s="155"/>
      <c r="N32" s="155"/>
      <c r="O32" s="154"/>
    </row>
  </sheetData>
  <mergeCells count="15">
    <mergeCell ref="B28:C28"/>
    <mergeCell ref="B29:C29"/>
    <mergeCell ref="B30:B32"/>
    <mergeCell ref="H3:H4"/>
    <mergeCell ref="B21:C21"/>
    <mergeCell ref="B24:C24"/>
    <mergeCell ref="B25:C25"/>
    <mergeCell ref="B26:C26"/>
    <mergeCell ref="B27:C27"/>
    <mergeCell ref="B3:B4"/>
    <mergeCell ref="C3:C4"/>
    <mergeCell ref="D3:D4"/>
    <mergeCell ref="E3:E4"/>
    <mergeCell ref="F3:F4"/>
    <mergeCell ref="G3:G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9"/>
  <sheetViews>
    <sheetView workbookViewId="0">
      <selection activeCell="B5" sqref="B5:B9"/>
    </sheetView>
  </sheetViews>
  <sheetFormatPr baseColWidth="10" defaultRowHeight="15" x14ac:dyDescent="0.25"/>
  <cols>
    <col min="2" max="2" width="24" customWidth="1"/>
  </cols>
  <sheetData>
    <row r="4" spans="2:2" x14ac:dyDescent="0.25">
      <c r="B4" s="1" t="s">
        <v>4</v>
      </c>
    </row>
    <row r="5" spans="2:2" x14ac:dyDescent="0.25">
      <c r="B5" t="s">
        <v>3</v>
      </c>
    </row>
    <row r="6" spans="2:2" x14ac:dyDescent="0.25">
      <c r="B6" t="s">
        <v>2</v>
      </c>
    </row>
    <row r="7" spans="2:2" x14ac:dyDescent="0.25">
      <c r="B7" t="s">
        <v>1</v>
      </c>
    </row>
    <row r="8" spans="2:2" x14ac:dyDescent="0.25">
      <c r="B8" t="s">
        <v>5</v>
      </c>
    </row>
    <row r="9" spans="2:2" x14ac:dyDescent="0.25">
      <c r="B9" t="s">
        <v>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accueil</vt:lpstr>
      <vt:lpstr>1. Descript prod RC</vt:lpstr>
      <vt:lpstr>2. Besoins et montée en charge</vt:lpstr>
      <vt:lpstr>3. Tableau des DN</vt:lpstr>
      <vt:lpstr>4. Impact aide sur prix vente</vt:lpstr>
      <vt:lpstr>Choix multiples</vt:lpstr>
      <vt:lpstr>Fluide</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ADEME Agence de l Environnement et de la Maîtrise de l Energie</dc:creator>
  <cp:lastModifiedBy>THOUIN Simon</cp:lastModifiedBy>
  <dcterms:created xsi:type="dcterms:W3CDTF">2018-07-26T07:47:34Z</dcterms:created>
  <dcterms:modified xsi:type="dcterms:W3CDTF">2021-12-10T16:04:24Z</dcterms:modified>
</cp:coreProperties>
</file>