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defaultThemeVersion="166925"/>
  <mc:AlternateContent xmlns:mc="http://schemas.openxmlformats.org/markup-compatibility/2006">
    <mc:Choice Requires="x15">
      <x15ac:absPath xmlns:x15ac="http://schemas.microsoft.com/office/spreadsheetml/2010/11/ac" url="Y:\PROJETS\FRANCE_2030\3-POLES-PROCEDURES\1-INSTRUCTION\TRAMES DOCUMENTS\Dossier Projet\01 - Dossier(s) de demande d'aide\"/>
    </mc:Choice>
  </mc:AlternateContent>
  <xr:revisionPtr revIDLastSave="0" documentId="13_ncr:1_{17B1DA5E-1667-46BF-BF52-F426BB33E95F}" xr6:coauthVersionLast="47" xr6:coauthVersionMax="47" xr10:uidLastSave="{00000000-0000-0000-0000-000000000000}"/>
  <bookViews>
    <workbookView xWindow="-120" yWindow="-120" windowWidth="27585" windowHeight="16440" tabRatio="804" xr2:uid="{00000000-000D-0000-FFFF-FFFF00000000}"/>
  </bookViews>
  <sheets>
    <sheet name="Mode d'emploi " sheetId="18" r:id="rId1"/>
    <sheet name="Feuil1" sheetId="7" state="hidden" r:id="rId2"/>
    <sheet name="Eval° quali (multicritères)" sheetId="9" r:id="rId3"/>
    <sheet name="Eval° quanti (simplifiée GES)" sheetId="10" r:id="rId4"/>
    <sheet name="Indicateur spécifique" sheetId="23" r:id="rId5"/>
    <sheet name="Impacts R&amp;D " sheetId="11" r:id="rId6"/>
    <sheet name="ODD" sheetId="24" r:id="rId7"/>
    <sheet name="LISTES" sheetId="1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2" i="10" l="1"/>
  <c r="K92" i="10" s="1"/>
  <c r="H93" i="10"/>
  <c r="K93" i="10" s="1"/>
  <c r="H94" i="10"/>
  <c r="K94" i="10" s="1"/>
  <c r="H95" i="10"/>
  <c r="K95" i="10" s="1"/>
  <c r="H91" i="10"/>
  <c r="K91" i="10" s="1"/>
  <c r="H81" i="10"/>
  <c r="K81" i="10" s="1"/>
  <c r="H82" i="10"/>
  <c r="K82" i="10" s="1"/>
  <c r="H83" i="10"/>
  <c r="K83" i="10" s="1"/>
  <c r="H84" i="10"/>
  <c r="K84" i="10" s="1"/>
  <c r="H85" i="10"/>
  <c r="K85" i="10" s="1"/>
  <c r="H80" i="10"/>
  <c r="K80" i="10" s="1"/>
  <c r="J80" i="10" l="1"/>
  <c r="I46" i="10" l="1"/>
  <c r="I79" i="10"/>
  <c r="J95" i="10" l="1"/>
  <c r="J94" i="10"/>
  <c r="J93" i="10"/>
  <c r="J92" i="10"/>
  <c r="J91" i="10"/>
  <c r="J81" i="10"/>
  <c r="J82" i="10"/>
  <c r="J83" i="10"/>
  <c r="J84" i="10"/>
  <c r="J85" i="10"/>
  <c r="I90" i="10"/>
  <c r="J86" i="10" l="1"/>
  <c r="J96" i="10"/>
  <c r="H50" i="10"/>
  <c r="D72" i="10"/>
  <c r="J50" i="10" l="1"/>
  <c r="K50" i="10"/>
  <c r="B72" i="10"/>
  <c r="H48" i="10" l="1"/>
  <c r="H47" i="10"/>
  <c r="J47" i="10" l="1"/>
  <c r="K47" i="10"/>
  <c r="J48" i="10"/>
  <c r="I49" i="10"/>
  <c r="K48" i="10" s="1"/>
  <c r="J49" i="10" l="1"/>
  <c r="J51" i="10" s="1"/>
  <c r="K49" i="10"/>
  <c r="K51" i="10" s="1"/>
  <c r="D29" i="10" l="1"/>
  <c r="H29" i="10" s="1"/>
  <c r="F28" i="10"/>
  <c r="D28" i="10"/>
  <c r="J29" i="10" l="1"/>
  <c r="K29" i="10"/>
  <c r="H28" i="10"/>
  <c r="J28" i="10" l="1"/>
  <c r="J30" i="10" s="1"/>
  <c r="K28" i="10"/>
  <c r="K30" i="10" s="1"/>
  <c r="K86" i="10" l="1"/>
  <c r="K96" i="10"/>
  <c r="B73" i="10" l="1"/>
</calcChain>
</file>

<file path=xl/sharedStrings.xml><?xml version="1.0" encoding="utf-8"?>
<sst xmlns="http://schemas.openxmlformats.org/spreadsheetml/2006/main" count="217" uniqueCount="190">
  <si>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</si>
  <si>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</si>
  <si>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</si>
  <si>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</si>
  <si>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</si>
  <si>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</si>
  <si>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</si>
  <si>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</si>
  <si>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</si>
  <si>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</si>
  <si>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</si>
  <si>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</si>
  <si>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</si>
  <si>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</si>
  <si>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</si>
  <si>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</si>
  <si>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</si>
  <si>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</si>
  <si>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</si>
  <si>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</si>
  <si>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</si>
  <si>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</si>
  <si>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</si>
  <si>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</si>
  <si>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</si>
  <si>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</si>
  <si>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</si>
  <si>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</si>
  <si>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 xml:space="preserve">TRL 1 : Observation du principe de base, </t>
  </si>
  <si>
    <t xml:space="preserve">TRL 2 : Formulation du concept technologique, </t>
  </si>
  <si>
    <t xml:space="preserve">TRL 3 : Preuve expérimentale de concept (fonction critique analysée et expérimentée), </t>
  </si>
  <si>
    <t xml:space="preserve">TRL 4 : Validation de la technologie (composants) en laboratoire, </t>
  </si>
  <si>
    <t xml:space="preserve">TRL 5 : Validation de la technologie (composants) en environnement représentatif (ou réel simulé), </t>
  </si>
  <si>
    <t xml:space="preserve">TRL 6 : Démonstration de la technologie (prototype) en environnement représentatif (ou réel simulé), </t>
  </si>
  <si>
    <t xml:space="preserve">TRL 7 : Démonstration du système complet (démonstrateur) en environnement opérationnel (réel), </t>
  </si>
  <si>
    <t xml:space="preserve">TRL 8 : Qualification d'un système complet final par des tests en environnement opérationnel, </t>
  </si>
  <si>
    <t>TRL 9 : Validation d'un système réel en environnement opérationnel, prêt à être commercialisé</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</si>
  <si>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</si>
  <si>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</si>
  <si>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</si>
  <si>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</si>
  <si>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</si>
  <si>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Solution étudiée pour le projet</t>
  </si>
  <si>
    <t>Cumul des émissions de "CO2 évités"</t>
  </si>
  <si>
    <t>AIDE (déplier les lignes)</t>
  </si>
  <si>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</si>
  <si>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</si>
  <si>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</si>
  <si>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</si>
  <si>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</si>
  <si>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</si>
  <si>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</si>
  <si>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</si>
  <si>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</si>
  <si>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</si>
  <si>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</si>
  <si>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</si>
  <si>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</si>
  <si>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</si>
  <si>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</si>
  <si>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</si>
  <si>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</si>
  <si>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</si>
  <si>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</si>
  <si>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</si>
  <si>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</si>
  <si>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</si>
  <si>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</si>
  <si>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</si>
  <si>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Le TRL est ici à compléter uniquement par le chef de file, à l'échelle du projet dans son ensemble</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</si>
  <si>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</si>
  <si>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</si>
  <si>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</si>
  <si>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</si>
  <si>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</si>
  <si>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</si>
  <si>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</si>
  <si>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</si>
  <si>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</si>
  <si>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</si>
  <si>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</si>
  <si>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</si>
  <si>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 xml:space="preserve">Emissions de CO2 eq/an (t) pour la quantité annuelle produite </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</si>
  <si>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</si>
  <si>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</si>
  <si>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</si>
  <si>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</si>
  <si>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</si>
  <si>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t>Pour le projet</t>
  </si>
  <si>
    <t>Indicateur</t>
  </si>
  <si>
    <t>Commentaire</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</si>
  <si>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</si>
  <si>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</si>
  <si>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</si>
  <si>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</si>
  <si>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</si>
  <si>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</si>
  <si>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</si>
  <si>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</si>
  <si>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</si>
  <si>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</si>
  <si>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</si>
  <si>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</si>
  <si>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</si>
  <si>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</si>
  <si>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</si>
  <si>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</si>
  <si>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</si>
  <si>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</si>
  <si>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</si>
  <si>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</si>
  <si>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</si>
  <si>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</si>
  <si>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</si>
  <si>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</si>
  <si>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</si>
  <si>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</si>
  <si>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</si>
  <si>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</si>
  <si>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</si>
  <si>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</si>
  <si>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</si>
  <si>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 xml:space="preserve">Quantité considérée par an pour une unité </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</si>
  <si>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</si>
  <si>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</si>
  <si>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</si>
  <si>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</si>
  <si>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</si>
  <si>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</si>
  <si>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</si>
  <si>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</si>
  <si>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 xml:space="preserve">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t>
  </si>
  <si>
    <r>
      <t>Valeur 
(</t>
    </r>
    <r>
      <rPr>
        <b/>
        <sz val="12"/>
        <color rgb="FFFF0000"/>
        <rFont val="Calibri"/>
        <family val="2"/>
        <scheme val="minor"/>
      </rPr>
      <t>unité à compléter</t>
    </r>
    <r>
      <rPr>
        <b/>
        <sz val="12"/>
        <color theme="0"/>
        <rFont val="Calibri"/>
        <family val="2"/>
        <scheme val="minor"/>
      </rPr>
      <t>)</t>
    </r>
  </si>
  <si>
    <r>
      <t>Production d’énergie renouvelable supplémentaire (</t>
    </r>
    <r>
      <rPr>
        <sz val="11"/>
        <color rgb="FFFF0000"/>
        <rFont val="Calibri"/>
        <family val="2"/>
        <scheme val="minor"/>
      </rPr>
      <t>unité à compléter</t>
    </r>
    <r>
      <rPr>
        <sz val="11"/>
        <rFont val="Calibri"/>
        <family val="2"/>
        <scheme val="minor"/>
      </rPr>
      <t>) pour une unité</t>
    </r>
  </si>
  <si>
    <r>
      <t>Production d’énergie renouvelable supplémentaire (</t>
    </r>
    <r>
      <rPr>
        <sz val="11"/>
        <color rgb="FFFF0000"/>
        <rFont val="Calibri"/>
        <family val="2"/>
        <scheme val="minor"/>
      </rPr>
      <t>unité à compléter</t>
    </r>
    <r>
      <rPr>
        <sz val="11"/>
        <rFont val="Calibri"/>
        <family val="2"/>
        <scheme val="minor"/>
      </rPr>
      <t xml:space="preserve">) en cas de réalisation du business plan, </t>
    </r>
    <r>
      <rPr>
        <b/>
        <sz val="11"/>
        <rFont val="Calibri"/>
        <family val="2"/>
        <scheme val="minor"/>
      </rPr>
      <t>en cumul à 5 ans post projet</t>
    </r>
  </si>
  <si>
    <t>Les brevets sont à compléter uniquement par le chef de file, à l'échelle du projet dans son ensemble</t>
  </si>
  <si>
    <t>BREVETS</t>
  </si>
  <si>
    <t>SI oui, combien ?</t>
  </si>
  <si>
    <t>Si non, pourquoi ?</t>
  </si>
  <si>
    <t xml:space="preserve">Des brevets seront-ils déposés dans le cadre du projet ? </t>
  </si>
  <si>
    <t>,</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</si>
  <si>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</si>
  <si>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</si>
  <si>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</si>
  <si>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</si>
  <si>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</si>
  <si>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</si>
  <si>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</si>
  <si>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</si>
  <si>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</si>
  <si>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</si>
  <si>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</si>
  <si>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</si>
  <si>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</si>
  <si>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</si>
  <si>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</si>
  <si>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</si>
  <si>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</si>
  <si>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</si>
  <si>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</si>
  <si>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</si>
  <si>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</si>
  <si>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</si>
  <si>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</si>
  <si>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</si>
  <si>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t>Exemples</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</si>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</sst>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9">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2"/>
      <color rgb="FFFF0000"/>
      <name val="Arial1"/>
    </font>
    <font>
      <i/>
      <sz val="12"/>
      <name val="Arial1"/>
    </font>
    <font>
      <sz val="12"/>
      <color rgb="FF000000"/>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b/>
      <i/>
      <sz val="12"/>
      <color theme="0"/>
      <name val="Calibri"/>
      <family val="2"/>
      <scheme val="minor"/>
    </font>
    <font>
      <sz val="12"/>
      <color theme="0"/>
      <name val="Calibri"/>
      <family val="2"/>
      <scheme val="minor"/>
    </font>
    <font>
      <sz val="11"/>
      <color rgb="FF000000"/>
      <name val="Calibri"/>
      <family val="2"/>
      <scheme val="minor"/>
    </font>
    <font>
      <b/>
      <sz val="12"/>
      <color theme="0"/>
      <name val="Calibri"/>
      <family val="2"/>
      <scheme val="minor"/>
    </font>
    <font>
      <b/>
      <sz val="12"/>
      <color rgb="FFFF0000"/>
      <name val="Calibri"/>
      <family val="2"/>
      <scheme val="minor"/>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hair">
        <color auto="1"/>
      </left>
      <right/>
      <top style="hair">
        <color auto="1"/>
      </top>
      <bottom/>
      <diagonal/>
    </border>
    <border>
      <left/>
      <right style="hair">
        <color auto="1"/>
      </right>
      <top style="hair">
        <color auto="1"/>
      </top>
      <bottom/>
      <diagonal/>
    </border>
    <border>
      <left style="hair">
        <color indexed="64"/>
      </left>
      <right/>
      <top style="thin">
        <color indexed="64"/>
      </top>
      <bottom style="hair">
        <color indexed="64"/>
      </bottom>
      <diagonal/>
    </border>
    <border>
      <left/>
      <right style="hair">
        <color auto="1"/>
      </right>
      <top/>
      <bottom/>
      <diagonal/>
    </border>
    <border>
      <left style="hair">
        <color indexed="64"/>
      </left>
      <right style="hair">
        <color indexed="64"/>
      </right>
      <top style="thin">
        <color indexed="64"/>
      </top>
      <bottom style="hair">
        <color indexed="64"/>
      </bottom>
      <diagonal/>
    </border>
    <border>
      <left/>
      <right style="hair">
        <color auto="1"/>
      </right>
      <top/>
      <bottom style="hair">
        <color auto="1"/>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8" fillId="0" borderId="0"/>
    <xf numFmtId="0" fontId="21" fillId="0" borderId="0" applyNumberFormat="0" applyFill="0" applyBorder="0" applyAlignment="0" applyProtection="0"/>
  </cellStyleXfs>
  <cellXfs count="338">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2" fillId="0" borderId="0" xfId="0" quotePrefix="1" applyFont="1" applyBorder="1" applyAlignment="1">
      <alignment horizontal="center" vertical="center" wrapText="1"/>
    </xf>
    <xf numFmtId="0" fontId="0" fillId="0" borderId="0" xfId="0" applyBorder="1"/>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2" xfId="0" applyBorder="1" applyAlignment="1">
      <alignment horizont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0" fillId="0" borderId="0" xfId="2" applyFont="1" applyAlignment="1"/>
    <xf numFmtId="0" fontId="11" fillId="0" borderId="0" xfId="2" applyFont="1"/>
    <xf numFmtId="0" fontId="12" fillId="0" borderId="0" xfId="2" applyFont="1"/>
    <xf numFmtId="0" fontId="13" fillId="0" borderId="0" xfId="2" applyFont="1"/>
    <xf numFmtId="0" fontId="14" fillId="0" borderId="0" xfId="0" applyFont="1"/>
    <xf numFmtId="0" fontId="4" fillId="0" borderId="20" xfId="0" applyFont="1" applyBorder="1" applyAlignment="1">
      <alignment horizontal="left" vertical="center"/>
    </xf>
    <xf numFmtId="0" fontId="4" fillId="0" borderId="0" xfId="0" applyFont="1" applyBorder="1" applyAlignment="1">
      <alignment horizontal="left" vertical="center"/>
    </xf>
    <xf numFmtId="0" fontId="15" fillId="4" borderId="15" xfId="0" applyFont="1" applyFill="1" applyBorder="1" applyAlignment="1">
      <alignment horizontal="center" vertical="center"/>
    </xf>
    <xf numFmtId="0" fontId="1" fillId="6" borderId="15" xfId="0" applyFont="1" applyFill="1" applyBorder="1" applyAlignment="1">
      <alignment horizontal="center" vertical="center"/>
    </xf>
    <xf numFmtId="0" fontId="0" fillId="5" borderId="15" xfId="0" applyFill="1" applyBorder="1" applyAlignment="1">
      <alignment horizontal="left" vertical="center" wrapText="1"/>
    </xf>
    <xf numFmtId="0" fontId="0" fillId="0" borderId="0" xfId="0"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15" fontId="0" fillId="0" borderId="0" xfId="0" applyNumberFormat="1" applyAlignment="1">
      <alignment horizontal="left" vertical="top" wrapText="1"/>
    </xf>
    <xf numFmtId="0" fontId="7" fillId="0" borderId="15" xfId="0" applyFont="1" applyBorder="1" applyAlignment="1">
      <alignment horizontal="left" vertical="center" wrapText="1"/>
    </xf>
    <xf numFmtId="0" fontId="0" fillId="0" borderId="15" xfId="0" applyFont="1" applyBorder="1" applyAlignment="1">
      <alignment horizontal="left" vertical="center" wrapText="1"/>
    </xf>
    <xf numFmtId="0" fontId="0" fillId="5" borderId="15" xfId="0" applyFill="1" applyBorder="1" applyAlignment="1">
      <alignment horizontal="left" vertical="center"/>
    </xf>
    <xf numFmtId="0" fontId="15" fillId="7" borderId="0" xfId="0" applyFont="1" applyFill="1" applyAlignment="1">
      <alignment vertical="top"/>
    </xf>
    <xf numFmtId="43" fontId="0" fillId="0" borderId="0" xfId="1" applyNumberFormat="1" applyFont="1" applyAlignment="1">
      <alignment horizontal="center" vertical="top"/>
    </xf>
    <xf numFmtId="0" fontId="0" fillId="0" borderId="0" xfId="0" applyAlignment="1">
      <alignment horizontal="center" vertical="top"/>
    </xf>
    <xf numFmtId="0" fontId="20" fillId="7" borderId="0" xfId="0" applyFont="1" applyFill="1" applyAlignment="1">
      <alignment vertical="top"/>
    </xf>
    <xf numFmtId="43" fontId="20" fillId="7" borderId="0" xfId="1" applyNumberFormat="1" applyFont="1" applyFill="1" applyAlignment="1">
      <alignment horizontal="center" vertical="top"/>
    </xf>
    <xf numFmtId="0" fontId="0" fillId="0" borderId="15" xfId="0" applyFill="1" applyBorder="1" applyAlignment="1">
      <alignment horizontal="left" vertical="top"/>
    </xf>
    <xf numFmtId="0" fontId="18" fillId="0" borderId="0" xfId="0" applyFont="1" applyAlignment="1">
      <alignment vertical="top"/>
    </xf>
    <xf numFmtId="0" fontId="16" fillId="8" borderId="0" xfId="0" applyFont="1" applyFill="1" applyAlignment="1">
      <alignment horizontal="left" vertical="top" wrapText="1"/>
    </xf>
    <xf numFmtId="0" fontId="21" fillId="0" borderId="0" xfId="3" applyAlignment="1">
      <alignment vertical="top"/>
    </xf>
    <xf numFmtId="0" fontId="25" fillId="0" borderId="10" xfId="0" applyFont="1" applyBorder="1" applyAlignment="1">
      <alignment vertical="top"/>
    </xf>
    <xf numFmtId="0" fontId="18" fillId="0" borderId="19" xfId="0" applyFont="1" applyFill="1" applyBorder="1" applyAlignment="1">
      <alignment vertical="top"/>
    </xf>
    <xf numFmtId="0" fontId="18" fillId="0" borderId="19" xfId="0" applyFont="1" applyBorder="1" applyAlignment="1">
      <alignment vertical="top"/>
    </xf>
    <xf numFmtId="0" fontId="18" fillId="0" borderId="4" xfId="0" applyFont="1" applyBorder="1" applyAlignment="1">
      <alignment vertical="top"/>
    </xf>
    <xf numFmtId="0" fontId="18" fillId="0" borderId="0" xfId="0" applyFont="1" applyFill="1" applyAlignment="1">
      <alignment vertical="top"/>
    </xf>
    <xf numFmtId="0" fontId="18" fillId="0" borderId="7" xfId="0" applyFont="1" applyBorder="1" applyAlignment="1">
      <alignment vertical="top"/>
    </xf>
    <xf numFmtId="0" fontId="18" fillId="0" borderId="0" xfId="0" applyFont="1" applyFill="1" applyBorder="1" applyAlignment="1">
      <alignment vertical="top"/>
    </xf>
    <xf numFmtId="0" fontId="18" fillId="0" borderId="0" xfId="0" applyFont="1" applyBorder="1" applyAlignment="1">
      <alignment vertical="top"/>
    </xf>
    <xf numFmtId="43" fontId="18" fillId="0" borderId="0" xfId="1" applyNumberFormat="1" applyFont="1" applyBorder="1" applyAlignment="1">
      <alignment horizontal="center" vertical="top"/>
    </xf>
    <xf numFmtId="0" fontId="18" fillId="0" borderId="8" xfId="0" applyFont="1" applyBorder="1" applyAlignment="1">
      <alignment vertical="top"/>
    </xf>
    <xf numFmtId="0" fontId="18" fillId="0" borderId="7" xfId="0" applyFont="1" applyFill="1" applyBorder="1" applyAlignment="1">
      <alignment vertical="top" wrapText="1"/>
    </xf>
    <xf numFmtId="0" fontId="18" fillId="0" borderId="0" xfId="0" applyFont="1" applyAlignment="1">
      <alignment vertical="top" wrapText="1"/>
    </xf>
    <xf numFmtId="0" fontId="18" fillId="0" borderId="0" xfId="0" applyFont="1" applyFill="1" applyAlignment="1">
      <alignment vertical="top" wrapText="1"/>
    </xf>
    <xf numFmtId="0" fontId="18" fillId="0" borderId="7" xfId="0" applyFont="1" applyFill="1" applyBorder="1" applyAlignment="1">
      <alignment horizontal="right" vertical="top"/>
    </xf>
    <xf numFmtId="0" fontId="16" fillId="8" borderId="0" xfId="0" applyFont="1" applyFill="1" applyBorder="1" applyAlignment="1">
      <alignment vertical="top" wrapText="1"/>
    </xf>
    <xf numFmtId="0" fontId="24" fillId="0" borderId="0" xfId="0" applyFont="1" applyBorder="1" applyAlignment="1">
      <alignment horizontal="center" vertical="top"/>
    </xf>
    <xf numFmtId="0" fontId="24" fillId="0" borderId="0" xfId="0" applyFont="1" applyAlignment="1">
      <alignment horizontal="center" vertical="top"/>
    </xf>
    <xf numFmtId="0" fontId="16" fillId="8" borderId="0" xfId="0" applyFont="1" applyFill="1" applyAlignment="1">
      <alignment horizontal="left" vertical="center" wrapText="1"/>
    </xf>
    <xf numFmtId="43" fontId="23" fillId="0" borderId="16" xfId="1" applyNumberFormat="1" applyFont="1" applyBorder="1" applyAlignment="1">
      <alignment horizontal="left" vertical="center"/>
    </xf>
    <xf numFmtId="0" fontId="0" fillId="0" borderId="17" xfId="0" applyBorder="1" applyAlignment="1">
      <alignment horizontal="left" vertical="center"/>
    </xf>
    <xf numFmtId="43" fontId="0" fillId="0" borderId="0" xfId="1" applyNumberFormat="1" applyFont="1" applyAlignment="1">
      <alignment horizontal="left" vertical="center"/>
    </xf>
    <xf numFmtId="0" fontId="0" fillId="0" borderId="0" xfId="0" applyFill="1" applyAlignment="1">
      <alignment horizontal="left" vertical="center"/>
    </xf>
    <xf numFmtId="0" fontId="8" fillId="0" borderId="0" xfId="2" applyAlignment="1">
      <alignment wrapText="1"/>
    </xf>
    <xf numFmtId="0" fontId="8" fillId="0" borderId="0" xfId="2" applyAlignment="1">
      <alignment horizontal="center" vertical="top"/>
    </xf>
    <xf numFmtId="0" fontId="15" fillId="4" borderId="0" xfId="0" applyFont="1" applyFill="1" applyAlignment="1">
      <alignment vertical="top"/>
    </xf>
    <xf numFmtId="0" fontId="20" fillId="4" borderId="0" xfId="0" applyFont="1" applyFill="1" applyAlignment="1">
      <alignment vertical="top"/>
    </xf>
    <xf numFmtId="43" fontId="20" fillId="4" borderId="0" xfId="1" applyNumberFormat="1" applyFont="1" applyFill="1" applyAlignment="1">
      <alignment horizontal="center" vertical="top"/>
    </xf>
    <xf numFmtId="0" fontId="15" fillId="4" borderId="15" xfId="0" applyFont="1" applyFill="1" applyBorder="1" applyAlignment="1">
      <alignment horizontal="center" vertical="center" wrapText="1"/>
    </xf>
    <xf numFmtId="0" fontId="15" fillId="4" borderId="15" xfId="0" applyFont="1" applyFill="1" applyBorder="1" applyAlignment="1">
      <alignment horizontal="left" vertical="center" wrapText="1"/>
    </xf>
    <xf numFmtId="49" fontId="0" fillId="0" borderId="0" xfId="0" applyNumberFormat="1"/>
    <xf numFmtId="49" fontId="0" fillId="0" borderId="0" xfId="0" applyNumberFormat="1" applyBorder="1" applyAlignment="1">
      <alignment horizontal="left" vertical="center" wrapText="1"/>
    </xf>
    <xf numFmtId="49" fontId="1" fillId="0" borderId="0" xfId="0" applyNumberFormat="1" applyFont="1" applyAlignment="1">
      <alignment horizontal="center" vertical="center"/>
    </xf>
    <xf numFmtId="0" fontId="26" fillId="4" borderId="0" xfId="0" applyFont="1" applyFill="1" applyAlignment="1">
      <alignment horizontal="left" vertical="top" wrapText="1"/>
    </xf>
    <xf numFmtId="0" fontId="0" fillId="0" borderId="2" xfId="0" applyBorder="1" applyAlignment="1">
      <alignment horizontal="left" vertical="top" wrapText="1"/>
    </xf>
    <xf numFmtId="0" fontId="34" fillId="8" borderId="0" xfId="0" applyFont="1" applyFill="1" applyBorder="1" applyAlignment="1">
      <alignment vertical="top" wrapText="1"/>
    </xf>
    <xf numFmtId="0" fontId="36" fillId="0" borderId="0" xfId="2" applyFont="1"/>
    <xf numFmtId="0" fontId="0" fillId="0" borderId="0" xfId="0" applyBorder="1" applyAlignment="1">
      <alignment vertical="top"/>
    </xf>
    <xf numFmtId="43" fontId="0" fillId="0" borderId="0" xfId="1" applyNumberFormat="1" applyFont="1" applyBorder="1" applyAlignment="1">
      <alignment horizontal="center" vertical="top"/>
    </xf>
    <xf numFmtId="43" fontId="23" fillId="0" borderId="0" xfId="1" applyFont="1" applyBorder="1" applyAlignment="1">
      <alignment horizontal="center" vertical="top"/>
    </xf>
    <xf numFmtId="43" fontId="18" fillId="0" borderId="0" xfId="1" applyNumberFormat="1" applyFont="1" applyFill="1" applyBorder="1" applyAlignment="1">
      <alignment horizontal="center" vertical="top"/>
    </xf>
    <xf numFmtId="0" fontId="18" fillId="0" borderId="0" xfId="0" applyFont="1" applyFill="1" applyBorder="1" applyAlignment="1">
      <alignment horizontal="center" vertical="top"/>
    </xf>
    <xf numFmtId="164" fontId="18" fillId="0" borderId="0" xfId="0" applyNumberFormat="1" applyFont="1" applyFill="1" applyBorder="1" applyAlignment="1">
      <alignment horizontal="center" vertical="top"/>
    </xf>
    <xf numFmtId="164" fontId="18" fillId="0" borderId="8" xfId="0" applyNumberFormat="1" applyFont="1" applyFill="1" applyBorder="1" applyAlignment="1">
      <alignment horizontal="center" vertical="top"/>
    </xf>
    <xf numFmtId="0" fontId="39" fillId="0" borderId="0" xfId="0" applyFont="1" applyAlignment="1">
      <alignment horizontal="left"/>
    </xf>
    <xf numFmtId="0" fontId="0" fillId="0" borderId="0" xfId="0" applyAlignment="1">
      <alignment vertical="top"/>
    </xf>
    <xf numFmtId="43" fontId="18" fillId="0" borderId="0" xfId="1" applyNumberFormat="1" applyFont="1" applyBorder="1" applyAlignment="1">
      <alignment horizontal="left" vertical="top"/>
    </xf>
    <xf numFmtId="164" fontId="25" fillId="0" borderId="0" xfId="0" applyNumberFormat="1" applyFont="1" applyFill="1" applyBorder="1" applyAlignment="1">
      <alignment horizontal="left" vertical="top" wrapText="1"/>
    </xf>
    <xf numFmtId="43" fontId="24" fillId="0" borderId="0" xfId="1" applyFont="1" applyBorder="1" applyAlignment="1">
      <alignment horizontal="center" vertical="top"/>
    </xf>
    <xf numFmtId="0" fontId="0" fillId="0" borderId="0" xfId="0" applyAlignment="1">
      <alignment vertical="top"/>
    </xf>
    <xf numFmtId="0" fontId="0" fillId="0" borderId="7" xfId="0" applyBorder="1" applyAlignment="1">
      <alignment vertical="top"/>
    </xf>
    <xf numFmtId="0" fontId="0" fillId="0" borderId="0" xfId="0" applyAlignment="1">
      <alignment vertical="top"/>
    </xf>
    <xf numFmtId="0" fontId="0" fillId="0" borderId="8" xfId="0" applyBorder="1" applyAlignment="1">
      <alignment vertical="top"/>
    </xf>
    <xf numFmtId="0" fontId="0" fillId="0" borderId="22" xfId="0" applyBorder="1" applyAlignment="1">
      <alignment vertical="top"/>
    </xf>
    <xf numFmtId="0" fontId="18" fillId="0" borderId="8" xfId="0" applyFont="1" applyFill="1" applyBorder="1" applyAlignment="1">
      <alignment vertical="top" wrapText="1"/>
    </xf>
    <xf numFmtId="0" fontId="18" fillId="0" borderId="22" xfId="0" applyFont="1" applyFill="1" applyBorder="1" applyAlignment="1">
      <alignment vertical="top" wrapText="1"/>
    </xf>
    <xf numFmtId="0" fontId="6" fillId="7" borderId="18"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33" fillId="7" borderId="18"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0" fillId="9" borderId="18" xfId="0" applyFill="1" applyBorder="1" applyAlignment="1">
      <alignment horizontal="center" vertical="center" wrapText="1"/>
    </xf>
    <xf numFmtId="43" fontId="24" fillId="0" borderId="8" xfId="1" applyFont="1" applyBorder="1" applyAlignment="1">
      <alignment horizontal="center" vertical="top"/>
    </xf>
    <xf numFmtId="0" fontId="43" fillId="0" borderId="0" xfId="0" applyFont="1" applyAlignment="1">
      <alignment horizontal="center" vertical="top"/>
    </xf>
    <xf numFmtId="0" fontId="39" fillId="0" borderId="0" xfId="0" applyFont="1" applyBorder="1" applyAlignment="1">
      <alignment vertical="top"/>
    </xf>
    <xf numFmtId="0" fontId="27" fillId="0" borderId="0" xfId="0" applyFont="1" applyBorder="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8" fillId="0" borderId="26" xfId="0" applyFont="1" applyBorder="1" applyAlignment="1">
      <alignment vertical="top"/>
    </xf>
    <xf numFmtId="0" fontId="0" fillId="0" borderId="19" xfId="0" applyBorder="1" applyAlignment="1">
      <alignment vertical="top"/>
    </xf>
    <xf numFmtId="43" fontId="42" fillId="9" borderId="18" xfId="1" applyNumberFormat="1" applyFont="1" applyFill="1" applyBorder="1" applyAlignment="1">
      <alignment horizontal="center" vertical="center" wrapText="1"/>
    </xf>
    <xf numFmtId="0" fontId="18" fillId="0" borderId="27" xfId="0" applyFont="1" applyFill="1" applyBorder="1" applyAlignment="1">
      <alignment vertical="top"/>
    </xf>
    <xf numFmtId="43" fontId="18" fillId="0" borderId="27" xfId="1" applyNumberFormat="1" applyFont="1" applyFill="1" applyBorder="1" applyAlignment="1">
      <alignment horizontal="center" vertical="top"/>
    </xf>
    <xf numFmtId="0" fontId="18" fillId="0" borderId="27" xfId="0" applyFont="1" applyFill="1" applyBorder="1" applyAlignment="1">
      <alignment horizontal="center" vertical="top"/>
    </xf>
    <xf numFmtId="164" fontId="18" fillId="0" borderId="27" xfId="0" applyNumberFormat="1" applyFont="1" applyFill="1" applyBorder="1" applyAlignment="1">
      <alignment horizontal="center" vertical="top"/>
    </xf>
    <xf numFmtId="43" fontId="18" fillId="0" borderId="27" xfId="1" applyFont="1" applyBorder="1" applyAlignment="1">
      <alignment horizontal="center" vertical="top"/>
    </xf>
    <xf numFmtId="43" fontId="41" fillId="0" borderId="27" xfId="1" applyNumberFormat="1" applyFont="1" applyFill="1" applyBorder="1" applyAlignment="1">
      <alignment horizontal="center" vertical="top"/>
    </xf>
    <xf numFmtId="164" fontId="41" fillId="0" borderId="27" xfId="0" applyNumberFormat="1" applyFont="1" applyFill="1" applyBorder="1" applyAlignment="1">
      <alignment horizontal="center" vertical="top"/>
    </xf>
    <xf numFmtId="43" fontId="6" fillId="0" borderId="27" xfId="1" applyFont="1" applyBorder="1" applyAlignment="1">
      <alignment horizontal="center" vertical="top"/>
    </xf>
    <xf numFmtId="0" fontId="1" fillId="8" borderId="46" xfId="0" applyFont="1" applyFill="1" applyBorder="1" applyAlignment="1">
      <alignment horizontal="center" vertical="center" wrapText="1"/>
    </xf>
    <xf numFmtId="43" fontId="18" fillId="0" borderId="40" xfId="1" applyFont="1" applyBorder="1" applyAlignment="1">
      <alignment horizontal="center" vertical="top"/>
    </xf>
    <xf numFmtId="0" fontId="7" fillId="0" borderId="0" xfId="0" applyFont="1" applyFill="1" applyAlignment="1">
      <alignment vertical="top"/>
    </xf>
    <xf numFmtId="43" fontId="18" fillId="0" borderId="49" xfId="1" applyFont="1" applyBorder="1" applyAlignment="1">
      <alignment horizontal="center" vertical="top"/>
    </xf>
    <xf numFmtId="43" fontId="6" fillId="0" borderId="49" xfId="1" applyFont="1" applyBorder="1" applyAlignment="1">
      <alignment horizontal="center" vertical="top"/>
    </xf>
    <xf numFmtId="0" fontId="0" fillId="0" borderId="0" xfId="0" applyFill="1" applyBorder="1" applyAlignment="1">
      <alignment vertical="top"/>
    </xf>
    <xf numFmtId="0" fontId="43" fillId="0" borderId="0" xfId="0" applyFont="1" applyFill="1" applyAlignment="1">
      <alignment horizontal="center" vertical="top"/>
    </xf>
    <xf numFmtId="43" fontId="14" fillId="0" borderId="16" xfId="1" applyNumberFormat="1" applyFont="1" applyBorder="1" applyAlignment="1">
      <alignment horizontal="left" vertical="center"/>
    </xf>
    <xf numFmtId="0" fontId="18" fillId="0" borderId="53" xfId="0" applyFont="1" applyFill="1" applyBorder="1" applyAlignment="1">
      <alignment vertical="top"/>
    </xf>
    <xf numFmtId="0" fontId="27" fillId="0" borderId="0" xfId="0" applyFont="1" applyAlignment="1">
      <alignment horizontal="left" vertical="top" wrapText="1"/>
    </xf>
    <xf numFmtId="0" fontId="42" fillId="9" borderId="18" xfId="0" applyFont="1" applyFill="1" applyBorder="1" applyAlignment="1">
      <alignment horizontal="center" vertical="center" wrapText="1"/>
    </xf>
    <xf numFmtId="0" fontId="42" fillId="3" borderId="25" xfId="0" applyFont="1" applyFill="1" applyBorder="1" applyAlignment="1">
      <alignment horizontal="center" vertical="top"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43" fontId="7" fillId="9" borderId="18" xfId="1" applyNumberFormat="1" applyFont="1" applyFill="1" applyBorder="1" applyAlignment="1">
      <alignment horizontal="center" vertical="center" wrapText="1"/>
    </xf>
    <xf numFmtId="0" fontId="7" fillId="9" borderId="18" xfId="0" applyFont="1" applyFill="1" applyBorder="1" applyAlignment="1">
      <alignment horizontal="center" vertical="center" wrapText="1"/>
    </xf>
    <xf numFmtId="0" fontId="0" fillId="9" borderId="55" xfId="0" applyFont="1" applyFill="1" applyBorder="1" applyAlignment="1">
      <alignment horizontal="center" vertical="center" wrapText="1"/>
    </xf>
    <xf numFmtId="43" fontId="0" fillId="9" borderId="54" xfId="1" applyNumberFormat="1" applyFont="1" applyFill="1" applyBorder="1" applyAlignment="1">
      <alignment horizontal="center" vertical="center" wrapText="1"/>
    </xf>
    <xf numFmtId="0" fontId="47" fillId="4" borderId="15" xfId="0" applyFont="1" applyFill="1" applyBorder="1" applyAlignment="1">
      <alignment horizontal="center" vertical="center" wrapText="1"/>
    </xf>
    <xf numFmtId="0" fontId="18" fillId="0" borderId="23" xfId="0" applyFont="1" applyBorder="1" applyAlignment="1">
      <alignment vertical="top"/>
    </xf>
    <xf numFmtId="0" fontId="42" fillId="12" borderId="56" xfId="0" applyFont="1" applyFill="1" applyBorder="1" applyAlignment="1">
      <alignment horizontal="center" vertical="top" wrapText="1"/>
    </xf>
    <xf numFmtId="0" fontId="42" fillId="12" borderId="18" xfId="0" applyFont="1" applyFill="1" applyBorder="1" applyAlignment="1">
      <alignment horizontal="center" vertical="center" wrapText="1"/>
    </xf>
    <xf numFmtId="0" fontId="46" fillId="12" borderId="57" xfId="0" applyFont="1" applyFill="1" applyBorder="1" applyAlignment="1">
      <alignment horizontal="center" vertical="center" wrapText="1"/>
    </xf>
    <xf numFmtId="0" fontId="42" fillId="3" borderId="54" xfId="0" applyFont="1" applyFill="1" applyBorder="1" applyAlignment="1">
      <alignment horizontal="center" vertical="top" wrapText="1"/>
    </xf>
    <xf numFmtId="0" fontId="18" fillId="10" borderId="18" xfId="0" applyFont="1" applyFill="1" applyBorder="1" applyAlignment="1">
      <alignment horizontal="center" vertical="center" wrapText="1"/>
    </xf>
    <xf numFmtId="0" fontId="46" fillId="10" borderId="61" xfId="0" applyFont="1" applyFill="1" applyBorder="1" applyAlignment="1">
      <alignment horizontal="center" vertical="center" wrapText="1"/>
    </xf>
    <xf numFmtId="0" fontId="42" fillId="12" borderId="60" xfId="0" applyFont="1" applyFill="1" applyBorder="1" applyAlignment="1">
      <alignment horizontal="center" vertical="top" wrapText="1"/>
    </xf>
    <xf numFmtId="0" fontId="46" fillId="10" borderId="58" xfId="0" applyFont="1" applyFill="1" applyBorder="1" applyAlignment="1">
      <alignment horizontal="center" vertical="center" wrapText="1"/>
    </xf>
    <xf numFmtId="0" fontId="42" fillId="12" borderId="62" xfId="0" applyFont="1" applyFill="1" applyBorder="1" applyAlignment="1">
      <alignment horizontal="center" vertical="top" wrapText="1"/>
    </xf>
    <xf numFmtId="0" fontId="42" fillId="0" borderId="7" xfId="0" applyFont="1" applyBorder="1" applyAlignment="1">
      <alignment vertical="top"/>
    </xf>
    <xf numFmtId="0" fontId="27" fillId="0" borderId="0" xfId="0" applyFont="1" applyAlignment="1">
      <alignment horizontal="left" vertical="top"/>
    </xf>
    <xf numFmtId="0" fontId="1" fillId="6" borderId="21" xfId="0" applyFont="1" applyFill="1" applyBorder="1" applyAlignment="1">
      <alignment horizontal="left"/>
    </xf>
    <xf numFmtId="0" fontId="1" fillId="6" borderId="22" xfId="0" applyFont="1" applyFill="1" applyBorder="1" applyAlignment="1">
      <alignment horizontal="left"/>
    </xf>
    <xf numFmtId="0" fontId="21" fillId="0" borderId="0" xfId="3" applyAlignment="1">
      <alignment vertical="center"/>
    </xf>
    <xf numFmtId="0" fontId="27" fillId="0" borderId="0" xfId="0" applyFont="1" applyAlignment="1">
      <alignment horizontal="left" vertical="center"/>
    </xf>
    <xf numFmtId="0" fontId="0" fillId="0" borderId="0" xfId="0" applyFill="1" applyAlignment="1">
      <alignment vertical="center"/>
    </xf>
    <xf numFmtId="43" fontId="0" fillId="0" borderId="0" xfId="1" applyNumberFormat="1" applyFont="1" applyAlignment="1">
      <alignment horizontal="center" vertical="center"/>
    </xf>
    <xf numFmtId="49" fontId="0" fillId="5" borderId="15" xfId="0" applyNumberFormat="1" applyFill="1" applyBorder="1" applyAlignment="1">
      <alignment horizontal="left" vertical="center" wrapText="1"/>
    </xf>
    <xf numFmtId="0" fontId="0" fillId="6" borderId="0" xfId="0" applyFill="1" applyBorder="1" applyAlignment="1">
      <alignment horizontal="center" vertical="center"/>
    </xf>
    <xf numFmtId="0" fontId="1" fillId="9" borderId="18" xfId="0" applyFont="1" applyFill="1" applyBorder="1" applyAlignment="1">
      <alignment horizontal="center" vertical="center" wrapText="1"/>
    </xf>
    <xf numFmtId="0" fontId="0" fillId="0" borderId="27" xfId="0" applyNumberFormat="1" applyBorder="1" applyAlignment="1">
      <alignment horizontal="center" vertical="top"/>
    </xf>
    <xf numFmtId="0" fontId="0" fillId="6" borderId="27" xfId="0" applyNumberFormat="1" applyFill="1" applyBorder="1" applyAlignment="1">
      <alignment horizontal="center" vertical="top"/>
    </xf>
    <xf numFmtId="0" fontId="0" fillId="0" borderId="32" xfId="0" applyNumberFormat="1" applyBorder="1" applyAlignment="1">
      <alignment horizontal="center" vertical="top"/>
    </xf>
    <xf numFmtId="0" fontId="0" fillId="0" borderId="42" xfId="0" applyNumberFormat="1" applyBorder="1" applyAlignment="1">
      <alignment horizontal="center" vertical="top"/>
    </xf>
    <xf numFmtId="0" fontId="0" fillId="0" borderId="28" xfId="0" applyNumberFormat="1" applyBorder="1" applyAlignment="1">
      <alignment horizontal="center" vertical="top"/>
    </xf>
    <xf numFmtId="0" fontId="0" fillId="6" borderId="50" xfId="1" applyNumberFormat="1" applyFont="1" applyFill="1" applyBorder="1" applyAlignment="1">
      <alignment horizontal="center" vertical="top"/>
    </xf>
    <xf numFmtId="0" fontId="0" fillId="6" borderId="38" xfId="0" applyNumberFormat="1" applyFill="1" applyBorder="1" applyAlignment="1">
      <alignment horizontal="center" vertical="top"/>
    </xf>
    <xf numFmtId="0" fontId="0" fillId="6" borderId="76" xfId="1" applyNumberFormat="1" applyFont="1" applyFill="1" applyBorder="1" applyAlignment="1">
      <alignment horizontal="center" vertical="top"/>
    </xf>
    <xf numFmtId="0" fontId="0" fillId="6" borderId="28" xfId="0" applyNumberFormat="1" applyFill="1" applyBorder="1" applyAlignment="1">
      <alignment horizontal="center" vertical="top"/>
    </xf>
    <xf numFmtId="0" fontId="0" fillId="0" borderId="39" xfId="0" applyNumberFormat="1" applyBorder="1" applyAlignment="1">
      <alignment horizontal="center" vertical="top"/>
    </xf>
    <xf numFmtId="0" fontId="0" fillId="6" borderId="34" xfId="1" applyNumberFormat="1" applyFont="1" applyFill="1" applyBorder="1" applyAlignment="1">
      <alignment horizontal="center" vertical="top"/>
    </xf>
    <xf numFmtId="0" fontId="0" fillId="0" borderId="40" xfId="0" applyNumberFormat="1" applyBorder="1" applyAlignment="1">
      <alignment horizontal="center" vertical="top"/>
    </xf>
    <xf numFmtId="0" fontId="0" fillId="6" borderId="23" xfId="0" applyNumberFormat="1" applyFill="1" applyBorder="1" applyAlignment="1">
      <alignment horizontal="center" vertical="top"/>
    </xf>
    <xf numFmtId="0" fontId="0" fillId="6" borderId="27" xfId="1" applyNumberFormat="1" applyFont="1" applyFill="1" applyBorder="1" applyAlignment="1">
      <alignment horizontal="center" vertical="top"/>
    </xf>
    <xf numFmtId="0" fontId="0" fillId="6" borderId="16" xfId="0" applyNumberFormat="1" applyFill="1" applyBorder="1" applyAlignment="1">
      <alignment horizontal="center" vertical="top"/>
    </xf>
    <xf numFmtId="0" fontId="0" fillId="6" borderId="33" xfId="0" applyNumberFormat="1" applyFill="1" applyBorder="1" applyAlignment="1">
      <alignment horizontal="center" vertical="top"/>
    </xf>
    <xf numFmtId="0" fontId="0" fillId="6" borderId="77" xfId="0" applyNumberFormat="1" applyFill="1" applyBorder="1" applyAlignment="1">
      <alignment horizontal="center" vertical="top"/>
    </xf>
    <xf numFmtId="0" fontId="0" fillId="6" borderId="51" xfId="0" applyNumberFormat="1" applyFill="1" applyBorder="1" applyAlignment="1">
      <alignment horizontal="center" vertical="top"/>
    </xf>
    <xf numFmtId="0" fontId="0" fillId="6" borderId="36" xfId="0" applyNumberFormat="1" applyFill="1" applyBorder="1" applyAlignment="1">
      <alignment horizontal="center" vertical="top"/>
    </xf>
    <xf numFmtId="0" fontId="0" fillId="6" borderId="52" xfId="0" applyNumberFormat="1" applyFill="1" applyBorder="1" applyAlignment="1">
      <alignment horizontal="center" vertical="top"/>
    </xf>
    <xf numFmtId="0" fontId="0" fillId="6" borderId="37" xfId="0" applyNumberFormat="1" applyFill="1" applyBorder="1" applyAlignment="1">
      <alignment horizontal="center" vertical="top"/>
    </xf>
    <xf numFmtId="0" fontId="0" fillId="6" borderId="73" xfId="0" applyNumberFormat="1" applyFill="1" applyBorder="1" applyAlignment="1">
      <alignment horizontal="center" vertical="top"/>
    </xf>
    <xf numFmtId="0" fontId="0" fillId="6" borderId="74" xfId="0" applyNumberFormat="1" applyFill="1" applyBorder="1" applyAlignment="1">
      <alignment horizontal="center" vertical="top"/>
    </xf>
    <xf numFmtId="0" fontId="0" fillId="6" borderId="35" xfId="0" applyNumberFormat="1" applyFill="1" applyBorder="1" applyAlignment="1">
      <alignment horizontal="center" vertical="top"/>
    </xf>
    <xf numFmtId="0" fontId="0" fillId="6" borderId="75" xfId="0" applyNumberFormat="1" applyFill="1" applyBorder="1" applyAlignment="1">
      <alignment horizontal="center" vertical="top"/>
    </xf>
    <xf numFmtId="0" fontId="0" fillId="6" borderId="41" xfId="0" applyNumberFormat="1" applyFill="1" applyBorder="1" applyAlignment="1">
      <alignment horizontal="center" vertical="top"/>
    </xf>
    <xf numFmtId="0" fontId="0" fillId="6" borderId="40" xfId="0" applyNumberFormat="1" applyFill="1" applyBorder="1" applyAlignment="1">
      <alignment horizontal="center" vertical="top"/>
    </xf>
    <xf numFmtId="0" fontId="0" fillId="6" borderId="78" xfId="1" applyNumberFormat="1" applyFont="1" applyFill="1" applyBorder="1" applyAlignment="1">
      <alignment horizontal="center" vertical="top"/>
    </xf>
    <xf numFmtId="0" fontId="0" fillId="6" borderId="43" xfId="0" applyNumberFormat="1" applyFill="1" applyBorder="1" applyAlignment="1">
      <alignment horizontal="center" vertical="top"/>
    </xf>
    <xf numFmtId="0" fontId="0" fillId="6" borderId="47" xfId="0" applyNumberFormat="1" applyFill="1" applyBorder="1" applyAlignment="1">
      <alignment horizontal="center" vertical="top"/>
    </xf>
    <xf numFmtId="0" fontId="0" fillId="6" borderId="34" xfId="0" applyNumberFormat="1" applyFill="1" applyBorder="1" applyAlignment="1">
      <alignment horizontal="center" vertical="top"/>
    </xf>
    <xf numFmtId="0" fontId="0" fillId="6" borderId="45" xfId="0" applyNumberFormat="1" applyFill="1" applyBorder="1" applyAlignment="1">
      <alignment horizontal="center" vertical="top"/>
    </xf>
    <xf numFmtId="0" fontId="0" fillId="6" borderId="79" xfId="1" applyNumberFormat="1" applyFont="1" applyFill="1" applyBorder="1" applyAlignment="1">
      <alignment horizontal="center" vertical="top"/>
    </xf>
    <xf numFmtId="0" fontId="0" fillId="6" borderId="44" xfId="0" applyNumberFormat="1" applyFill="1" applyBorder="1" applyAlignment="1">
      <alignment horizontal="center" vertical="top"/>
    </xf>
    <xf numFmtId="0" fontId="0" fillId="6" borderId="48" xfId="0" applyNumberFormat="1" applyFill="1" applyBorder="1" applyAlignment="1">
      <alignment horizontal="center" vertical="top"/>
    </xf>
    <xf numFmtId="43" fontId="7" fillId="0" borderId="16" xfId="1" applyNumberFormat="1" applyFont="1" applyBorder="1" applyAlignment="1">
      <alignment horizontal="center" vertical="center"/>
    </xf>
    <xf numFmtId="43" fontId="23" fillId="13" borderId="16" xfId="1" applyNumberFormat="1" applyFont="1" applyFill="1" applyBorder="1" applyAlignment="1">
      <alignment horizontal="left" vertical="center"/>
    </xf>
    <xf numFmtId="0" fontId="46" fillId="3" borderId="59" xfId="0" applyFont="1" applyFill="1" applyBorder="1" applyAlignment="1">
      <alignment horizontal="center" vertical="top" wrapText="1"/>
    </xf>
    <xf numFmtId="43" fontId="24" fillId="0" borderId="80" xfId="1" applyFont="1" applyBorder="1" applyAlignment="1">
      <alignment horizontal="center" vertical="top"/>
    </xf>
    <xf numFmtId="0" fontId="40" fillId="0" borderId="0" xfId="2" applyFont="1" applyFill="1" applyBorder="1" applyAlignment="1">
      <alignment horizontal="left" vertical="center"/>
    </xf>
    <xf numFmtId="0" fontId="49" fillId="0" borderId="0" xfId="2" applyFont="1" applyFill="1" applyBorder="1" applyAlignment="1">
      <alignment horizontal="left" vertical="center"/>
    </xf>
    <xf numFmtId="0" fontId="50" fillId="4" borderId="11" xfId="2" applyFont="1" applyFill="1" applyBorder="1" applyAlignment="1">
      <alignment horizontal="left" vertical="center"/>
    </xf>
    <xf numFmtId="0" fontId="51" fillId="0" borderId="0" xfId="2" applyFont="1"/>
    <xf numFmtId="0" fontId="52" fillId="0" borderId="0" xfId="2" applyFont="1"/>
    <xf numFmtId="0" fontId="50" fillId="4" borderId="63" xfId="2" applyFont="1" applyFill="1" applyBorder="1" applyAlignment="1">
      <alignment horizontal="left" vertical="center" wrapText="1"/>
    </xf>
    <xf numFmtId="0" fontId="53" fillId="4" borderId="63" xfId="2" applyFont="1" applyFill="1" applyBorder="1" applyAlignment="1">
      <alignment horizontal="center" vertical="center" wrapText="1"/>
    </xf>
    <xf numFmtId="0" fontId="7" fillId="2" borderId="65" xfId="2" applyFont="1" applyFill="1" applyBorder="1" applyAlignment="1">
      <alignment horizontal="left" vertical="center" wrapText="1"/>
    </xf>
    <xf numFmtId="0" fontId="55" fillId="6" borderId="14" xfId="2" applyFont="1" applyFill="1" applyBorder="1" applyAlignment="1">
      <alignment vertical="center"/>
    </xf>
    <xf numFmtId="0" fontId="55" fillId="6" borderId="0" xfId="2" applyFont="1" applyFill="1" applyBorder="1" applyAlignment="1">
      <alignment horizontal="center" vertical="center"/>
    </xf>
    <xf numFmtId="0" fontId="55" fillId="6" borderId="66" xfId="2" applyFont="1" applyFill="1" applyBorder="1" applyAlignment="1">
      <alignment horizontal="center" vertical="center"/>
    </xf>
    <xf numFmtId="0" fontId="55" fillId="6" borderId="67" xfId="2" applyFont="1" applyFill="1" applyBorder="1" applyAlignment="1">
      <alignment vertical="center"/>
    </xf>
    <xf numFmtId="0" fontId="56" fillId="0" borderId="0" xfId="2" applyFont="1" applyFill="1" applyBorder="1" applyAlignment="1">
      <alignment horizontal="left" vertical="center"/>
    </xf>
    <xf numFmtId="0" fontId="58" fillId="0" borderId="2" xfId="2" applyFont="1" applyBorder="1"/>
    <xf numFmtId="0" fontId="58" fillId="6" borderId="2" xfId="2" applyFont="1" applyFill="1" applyBorder="1"/>
    <xf numFmtId="0" fontId="58" fillId="0" borderId="81" xfId="2" applyFont="1" applyBorder="1" applyAlignment="1">
      <alignment vertical="center" wrapText="1"/>
    </xf>
    <xf numFmtId="0" fontId="58" fillId="0" borderId="2" xfId="2" applyFont="1" applyBorder="1" applyAlignment="1">
      <alignment vertical="center"/>
    </xf>
    <xf numFmtId="0" fontId="29" fillId="0" borderId="0" xfId="0" applyFont="1" applyAlignment="1">
      <alignment horizontal="left" vertical="top" wrapText="1"/>
    </xf>
    <xf numFmtId="0" fontId="0" fillId="0" borderId="16" xfId="0" applyBorder="1" applyAlignment="1">
      <alignment horizontal="center" vertical="center"/>
    </xf>
    <xf numFmtId="0" fontId="0" fillId="0" borderId="16" xfId="0" applyBorder="1" applyAlignment="1">
      <alignment vertical="top"/>
    </xf>
    <xf numFmtId="43" fontId="7" fillId="0" borderId="23" xfId="1" applyNumberFormat="1"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1" fillId="6" borderId="19" xfId="0" applyFont="1" applyFill="1" applyBorder="1" applyAlignment="1">
      <alignment horizontal="left"/>
    </xf>
    <xf numFmtId="0" fontId="1" fillId="6" borderId="4" xfId="0" applyFont="1" applyFill="1" applyBorder="1" applyAlignment="1">
      <alignment horizontal="left"/>
    </xf>
    <xf numFmtId="0" fontId="1" fillId="6" borderId="0" xfId="0" applyFont="1" applyFill="1" applyBorder="1" applyAlignment="1">
      <alignment horizontal="left"/>
    </xf>
    <xf numFmtId="0" fontId="1" fillId="6" borderId="8" xfId="0" applyFont="1" applyFill="1" applyBorder="1" applyAlignment="1">
      <alignment horizontal="left"/>
    </xf>
    <xf numFmtId="0" fontId="1" fillId="6" borderId="21" xfId="0" applyFont="1" applyFill="1" applyBorder="1" applyAlignment="1">
      <alignment horizontal="left"/>
    </xf>
    <xf numFmtId="0" fontId="1" fillId="6" borderId="22" xfId="0" applyFont="1" applyFill="1" applyBorder="1" applyAlignment="1">
      <alignment horizontal="left"/>
    </xf>
    <xf numFmtId="0" fontId="15" fillId="4" borderId="10"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15" xfId="0" applyFont="1" applyFill="1" applyBorder="1" applyAlignment="1">
      <alignment horizontal="center" vertical="center"/>
    </xf>
    <xf numFmtId="0" fontId="1" fillId="11" borderId="24"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46" fillId="0" borderId="0" xfId="0" applyFont="1" applyAlignment="1">
      <alignment horizontal="left" vertical="top" wrapText="1"/>
    </xf>
    <xf numFmtId="0" fontId="15" fillId="4" borderId="19" xfId="0" applyFont="1" applyFill="1" applyBorder="1" applyAlignment="1">
      <alignment horizontal="center" vertical="center" wrapText="1"/>
    </xf>
    <xf numFmtId="2" fontId="15" fillId="4" borderId="15" xfId="0" applyNumberFormat="1" applyFont="1" applyFill="1" applyBorder="1" applyAlignment="1">
      <alignment horizontal="left" vertical="top" wrapText="1"/>
    </xf>
    <xf numFmtId="0" fontId="1" fillId="11" borderId="15" xfId="0" applyFont="1" applyFill="1" applyBorder="1" applyAlignment="1">
      <alignment horizontal="left" vertical="center" wrapText="1"/>
    </xf>
    <xf numFmtId="0" fontId="1" fillId="11" borderId="24" xfId="0" applyFont="1" applyFill="1" applyBorder="1" applyAlignment="1">
      <alignment horizontal="left" vertical="center" wrapText="1"/>
    </xf>
    <xf numFmtId="0" fontId="1" fillId="11" borderId="17" xfId="0" applyFont="1" applyFill="1" applyBorder="1" applyAlignment="1">
      <alignment horizontal="left" vertical="center" wrapText="1"/>
    </xf>
    <xf numFmtId="0" fontId="15" fillId="4" borderId="69" xfId="0" applyFont="1" applyFill="1" applyBorder="1" applyAlignment="1">
      <alignment horizontal="center" vertical="center" wrapText="1"/>
    </xf>
    <xf numFmtId="0" fontId="15" fillId="4" borderId="72" xfId="0" applyFont="1" applyFill="1" applyBorder="1" applyAlignment="1">
      <alignment horizontal="center" vertical="center" wrapText="1"/>
    </xf>
    <xf numFmtId="0" fontId="15" fillId="4" borderId="70" xfId="0" applyFont="1" applyFill="1" applyBorder="1" applyAlignment="1">
      <alignment horizontal="center" vertical="center" wrapText="1"/>
    </xf>
    <xf numFmtId="0" fontId="15" fillId="4" borderId="71" xfId="0" applyFont="1" applyFill="1" applyBorder="1" applyAlignment="1">
      <alignment horizontal="center" vertical="center" wrapText="1"/>
    </xf>
    <xf numFmtId="0" fontId="0" fillId="0" borderId="14" xfId="0" applyFill="1" applyBorder="1" applyAlignment="1">
      <alignment horizontal="center" vertical="top" wrapText="1"/>
    </xf>
    <xf numFmtId="0" fontId="0" fillId="0" borderId="0" xfId="0" applyFill="1" applyBorder="1" applyAlignment="1">
      <alignment horizontal="center" vertical="top" wrapText="1"/>
    </xf>
    <xf numFmtId="0" fontId="0" fillId="6" borderId="14" xfId="0" applyFill="1" applyBorder="1" applyAlignment="1">
      <alignment horizontal="center" vertical="top" wrapText="1"/>
    </xf>
    <xf numFmtId="0" fontId="0" fillId="6" borderId="0" xfId="0" applyFill="1" applyBorder="1" applyAlignment="1">
      <alignment horizontal="center" vertical="top" wrapText="1"/>
    </xf>
    <xf numFmtId="0" fontId="18" fillId="0" borderId="7" xfId="0" applyFont="1" applyFill="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42" fillId="0" borderId="0" xfId="0" applyFont="1" applyFill="1" applyBorder="1" applyAlignment="1">
      <alignment vertical="top" wrapText="1"/>
    </xf>
    <xf numFmtId="0" fontId="7" fillId="0" borderId="0" xfId="0" applyFont="1" applyBorder="1" applyAlignment="1">
      <alignment vertical="top"/>
    </xf>
    <xf numFmtId="0" fontId="7" fillId="0" borderId="21" xfId="0" applyFont="1" applyBorder="1" applyAlignment="1">
      <alignment vertical="top"/>
    </xf>
    <xf numFmtId="0" fontId="18" fillId="0" borderId="0" xfId="0" applyFont="1" applyFill="1" applyBorder="1" applyAlignment="1">
      <alignment vertical="top" wrapText="1"/>
    </xf>
    <xf numFmtId="0" fontId="42" fillId="0" borderId="21" xfId="0" applyFont="1" applyFill="1" applyBorder="1" applyAlignment="1">
      <alignment vertical="top" wrapText="1"/>
    </xf>
    <xf numFmtId="0" fontId="53" fillId="4" borderId="18" xfId="2" applyFont="1" applyFill="1" applyBorder="1" applyAlignment="1">
      <alignment horizontal="center" vertical="center" wrapText="1"/>
    </xf>
    <xf numFmtId="0" fontId="53" fillId="4" borderId="64" xfId="2" applyFont="1" applyFill="1" applyBorder="1" applyAlignment="1">
      <alignment horizontal="center" vertical="center" wrapText="1"/>
    </xf>
    <xf numFmtId="0" fontId="55" fillId="6" borderId="13" xfId="2" applyFont="1" applyFill="1" applyBorder="1" applyAlignment="1">
      <alignment horizontal="center" vertical="center"/>
    </xf>
    <xf numFmtId="0" fontId="55" fillId="6" borderId="68" xfId="2" applyFont="1" applyFill="1" applyBorder="1" applyAlignment="1">
      <alignment horizontal="center" vertical="center"/>
    </xf>
    <xf numFmtId="0" fontId="40" fillId="0" borderId="0" xfId="2" applyFont="1" applyFill="1" applyBorder="1" applyAlignment="1">
      <alignment horizontal="left" vertical="center" wrapText="1"/>
    </xf>
    <xf numFmtId="0" fontId="59" fillId="0" borderId="0" xfId="2" applyFont="1" applyFill="1" applyBorder="1" applyAlignment="1">
      <alignment vertical="center" wrapText="1"/>
    </xf>
    <xf numFmtId="0" fontId="57" fillId="4" borderId="81" xfId="2" applyFont="1" applyFill="1" applyBorder="1" applyAlignment="1">
      <alignment horizontal="center" vertical="center" wrapText="1"/>
    </xf>
    <xf numFmtId="0" fontId="57" fillId="4" borderId="82" xfId="2" applyFont="1" applyFill="1" applyBorder="1" applyAlignment="1">
      <alignment horizontal="center" vertical="center" wrapText="1"/>
    </xf>
    <xf numFmtId="0" fontId="7" fillId="0" borderId="0" xfId="3" applyFont="1" applyAlignment="1">
      <alignment vertical="center"/>
    </xf>
    <xf numFmtId="0" fontId="21" fillId="0" borderId="0" xfId="3" applyAlignment="1">
      <alignment horizontal="left" vertical="center" indent="2"/>
    </xf>
    <xf numFmtId="0" fontId="7" fillId="0" borderId="0" xfId="3" applyFont="1" applyAlignment="1">
      <alignment horizontal="left" vertical="center" indent="2"/>
    </xf>
    <xf numFmtId="0" fontId="0" fillId="5" borderId="0" xfId="0" applyFont="1" applyFill="1" applyAlignment="1">
      <alignment horizontal="left" vertical="center"/>
    </xf>
    <xf numFmtId="0" fontId="0" fillId="5" borderId="0" xfId="0" applyFont="1" applyFill="1" applyAlignment="1">
      <alignment horizontal="left" vertical="top" wrapText="1"/>
    </xf>
    <xf numFmtId="0" fontId="3" fillId="5" borderId="0" xfId="0" applyFont="1" applyFill="1" applyAlignment="1">
      <alignment horizontal="left" vertical="center"/>
    </xf>
    <xf numFmtId="0" fontId="0" fillId="5" borderId="0" xfId="0" applyFont="1" applyFill="1"/>
    <xf numFmtId="0" fontId="0" fillId="5" borderId="0" xfId="0" quotePrefix="1" applyFont="1" applyFill="1" applyAlignment="1">
      <alignment horizontal="left" vertical="center"/>
    </xf>
    <xf numFmtId="0" fontId="0" fillId="5" borderId="0" xfId="0" applyFill="1"/>
    <xf numFmtId="0" fontId="1" fillId="5" borderId="1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85"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84" xfId="0" applyFont="1" applyFill="1" applyBorder="1" applyAlignment="1">
      <alignment horizontal="center" vertical="center" wrapText="1"/>
    </xf>
    <xf numFmtId="0" fontId="63" fillId="5" borderId="29" xfId="0" applyFont="1" applyFill="1" applyBorder="1" applyAlignment="1">
      <alignment horizontal="center" vertical="center" wrapText="1"/>
    </xf>
    <xf numFmtId="0" fontId="63" fillId="5" borderId="31" xfId="0" applyFont="1" applyFill="1" applyBorder="1" applyAlignment="1">
      <alignment horizontal="center" vertical="center" wrapText="1"/>
    </xf>
    <xf numFmtId="0" fontId="64" fillId="5" borderId="8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83" xfId="0" applyFont="1" applyFill="1" applyBorder="1" applyAlignment="1">
      <alignment horizontal="center" vertical="center" wrapText="1"/>
    </xf>
    <xf numFmtId="0" fontId="68" fillId="5" borderId="22" xfId="0" applyFont="1" applyFill="1" applyBorder="1" applyAlignment="1">
      <alignment horizontal="center" vertical="center" wrapText="1"/>
    </xf>
    <xf numFmtId="0" fontId="64" fillId="5" borderId="83" xfId="0" applyFont="1" applyFill="1" applyBorder="1" applyAlignment="1">
      <alignment horizontal="center" vertical="center" wrapText="1"/>
    </xf>
    <xf numFmtId="0" fontId="1" fillId="5" borderId="85" xfId="0" applyFont="1" applyFill="1" applyBorder="1" applyAlignment="1">
      <alignment vertical="center" wrapText="1"/>
    </xf>
    <xf numFmtId="0" fontId="65" fillId="5" borderId="85" xfId="0" applyFont="1" applyFill="1" applyBorder="1" applyAlignment="1">
      <alignment horizontal="center" vertical="center" wrapText="1"/>
    </xf>
    <xf numFmtId="0" fontId="66" fillId="5" borderId="85" xfId="0" applyFont="1" applyFill="1" applyBorder="1" applyAlignment="1">
      <alignment horizontal="center" vertical="center" wrapText="1"/>
    </xf>
    <xf numFmtId="0" fontId="0" fillId="5" borderId="85" xfId="0" applyFill="1" applyBorder="1" applyAlignment="1">
      <alignment horizontal="center" vertical="center" wrapText="1"/>
    </xf>
    <xf numFmtId="0" fontId="1" fillId="5" borderId="84" xfId="0" applyFont="1" applyFill="1" applyBorder="1" applyAlignment="1">
      <alignment vertical="center" wrapText="1"/>
    </xf>
    <xf numFmtId="0" fontId="65" fillId="5" borderId="84" xfId="0" applyFont="1" applyFill="1" applyBorder="1" applyAlignment="1">
      <alignment horizontal="center" vertical="center" wrapText="1"/>
    </xf>
    <xf numFmtId="0" fontId="66" fillId="5" borderId="84" xfId="0" applyFont="1" applyFill="1" applyBorder="1" applyAlignment="1">
      <alignment horizontal="center" vertical="center" wrapText="1"/>
    </xf>
    <xf numFmtId="0" fontId="0" fillId="5" borderId="84" xfId="0" applyFill="1" applyBorder="1" applyAlignment="1">
      <alignment horizontal="center" vertical="center" wrapText="1"/>
    </xf>
    <xf numFmtId="0" fontId="1" fillId="5" borderId="83" xfId="0" applyFont="1" applyFill="1" applyBorder="1" applyAlignment="1">
      <alignment vertical="center" wrapText="1"/>
    </xf>
    <xf numFmtId="0" fontId="65" fillId="5" borderId="83" xfId="0" applyFont="1" applyFill="1" applyBorder="1" applyAlignment="1">
      <alignment horizontal="center" vertical="center" wrapText="1"/>
    </xf>
    <xf numFmtId="0" fontId="66" fillId="5" borderId="83" xfId="0" applyFont="1" applyFill="1" applyBorder="1" applyAlignment="1">
      <alignment horizontal="center" vertical="center" wrapText="1"/>
    </xf>
    <xf numFmtId="0" fontId="0" fillId="5" borderId="83" xfId="0" applyFill="1" applyBorder="1" applyAlignment="1">
      <alignment horizontal="center" vertical="center" wrapText="1"/>
    </xf>
    <xf numFmtId="0" fontId="1" fillId="5" borderId="83"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67" fillId="5" borderId="22" xfId="0" applyFont="1" applyFill="1" applyBorder="1" applyAlignment="1">
      <alignment horizontal="justify" vertical="center" wrapText="1"/>
    </xf>
    <xf numFmtId="0" fontId="0" fillId="5" borderId="22" xfId="0" applyFill="1" applyBorder="1" applyAlignment="1">
      <alignment horizontal="center" vertical="center" wrapText="1"/>
    </xf>
    <xf numFmtId="0" fontId="14" fillId="5" borderId="22" xfId="0" applyFont="1" applyFill="1" applyBorder="1" applyAlignment="1">
      <alignment horizontal="left" vertical="center" wrapText="1" indent="5"/>
    </xf>
    <xf numFmtId="0" fontId="66" fillId="5" borderId="85" xfId="0" applyFont="1" applyFill="1" applyBorder="1" applyAlignment="1">
      <alignment vertical="center" wrapText="1"/>
    </xf>
    <xf numFmtId="0" fontId="66" fillId="5" borderId="84" xfId="0" applyFont="1" applyFill="1" applyBorder="1" applyAlignment="1">
      <alignment vertical="center" wrapText="1"/>
    </xf>
    <xf numFmtId="0" fontId="66" fillId="5" borderId="83" xfId="0" applyFont="1" applyFill="1" applyBorder="1" applyAlignment="1">
      <alignment vertical="center" wrapText="1"/>
    </xf>
  </cellXfs>
  <cellStyles count="4">
    <cellStyle name="Lien hypertexte" xfId="3" builtinId="8"/>
    <cellStyle name="Milliers" xfId="1" builtinId="3"/>
    <cellStyle name="Normal" xfId="0" builtinId="0"/>
    <cellStyle name="Normal 2" xfId="2"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6715363" y="2996352"/>
          <a:ext cx="3077700" cy="2386446"/>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76</xdr:row>
      <xdr:rowOff>789214</xdr:rowOff>
    </xdr:from>
    <xdr:to>
      <xdr:col>0</xdr:col>
      <xdr:colOff>1741714</xdr:colOff>
      <xdr:row>83</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87</xdr:row>
      <xdr:rowOff>925284</xdr:rowOff>
    </xdr:from>
    <xdr:to>
      <xdr:col>0</xdr:col>
      <xdr:colOff>1741714</xdr:colOff>
      <xdr:row>93</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77</xdr:row>
      <xdr:rowOff>33866</xdr:rowOff>
    </xdr:from>
    <xdr:to>
      <xdr:col>3</xdr:col>
      <xdr:colOff>1241426</xdr:colOff>
      <xdr:row>77</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77</xdr:row>
      <xdr:rowOff>128966</xdr:rowOff>
    </xdr:from>
    <xdr:to>
      <xdr:col>4</xdr:col>
      <xdr:colOff>884857</xdr:colOff>
      <xdr:row>77</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77</xdr:row>
      <xdr:rowOff>66193</xdr:rowOff>
    </xdr:from>
    <xdr:to>
      <xdr:col>5</xdr:col>
      <xdr:colOff>761999</xdr:colOff>
      <xdr:row>77</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77</xdr:row>
      <xdr:rowOff>133156</xdr:rowOff>
    </xdr:from>
    <xdr:to>
      <xdr:col>7</xdr:col>
      <xdr:colOff>482601</xdr:colOff>
      <xdr:row>77</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77</xdr:row>
      <xdr:rowOff>50801</xdr:rowOff>
    </xdr:from>
    <xdr:to>
      <xdr:col>7</xdr:col>
      <xdr:colOff>1261533</xdr:colOff>
      <xdr:row>77</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24</xdr:row>
      <xdr:rowOff>201687</xdr:rowOff>
    </xdr:from>
    <xdr:to>
      <xdr:col>3</xdr:col>
      <xdr:colOff>996530</xdr:colOff>
      <xdr:row>25</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24</xdr:row>
      <xdr:rowOff>195639</xdr:rowOff>
    </xdr:from>
    <xdr:to>
      <xdr:col>5</xdr:col>
      <xdr:colOff>997687</xdr:colOff>
      <xdr:row>25</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24</xdr:row>
      <xdr:rowOff>198965</xdr:rowOff>
    </xdr:from>
    <xdr:to>
      <xdr:col>7</xdr:col>
      <xdr:colOff>1065170</xdr:colOff>
      <xdr:row>25</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24</xdr:row>
      <xdr:rowOff>148968</xdr:rowOff>
    </xdr:from>
    <xdr:to>
      <xdr:col>7</xdr:col>
      <xdr:colOff>421092</xdr:colOff>
      <xdr:row>25</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24</xdr:row>
      <xdr:rowOff>301365</xdr:rowOff>
    </xdr:from>
    <xdr:to>
      <xdr:col>4</xdr:col>
      <xdr:colOff>871317</xdr:colOff>
      <xdr:row>25</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88</xdr:row>
      <xdr:rowOff>231560</xdr:rowOff>
    </xdr:from>
    <xdr:to>
      <xdr:col>4</xdr:col>
      <xdr:colOff>1166314</xdr:colOff>
      <xdr:row>88</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88</xdr:row>
      <xdr:rowOff>110067</xdr:rowOff>
    </xdr:from>
    <xdr:to>
      <xdr:col>5</xdr:col>
      <xdr:colOff>694267</xdr:colOff>
      <xdr:row>88</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88</xdr:row>
      <xdr:rowOff>237068</xdr:rowOff>
    </xdr:from>
    <xdr:to>
      <xdr:col>7</xdr:col>
      <xdr:colOff>643468</xdr:colOff>
      <xdr:row>88</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88</xdr:row>
      <xdr:rowOff>110066</xdr:rowOff>
    </xdr:from>
    <xdr:to>
      <xdr:col>7</xdr:col>
      <xdr:colOff>1397000</xdr:colOff>
      <xdr:row>88</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88</xdr:row>
      <xdr:rowOff>127000</xdr:rowOff>
    </xdr:from>
    <xdr:to>
      <xdr:col>3</xdr:col>
      <xdr:colOff>1320800</xdr:colOff>
      <xdr:row>88</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42</xdr:row>
      <xdr:rowOff>116417</xdr:rowOff>
    </xdr:from>
    <xdr:to>
      <xdr:col>3</xdr:col>
      <xdr:colOff>999250</xdr:colOff>
      <xdr:row>44</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43</xdr:row>
      <xdr:rowOff>52916</xdr:rowOff>
    </xdr:from>
    <xdr:to>
      <xdr:col>4</xdr:col>
      <xdr:colOff>862446</xdr:colOff>
      <xdr:row>44</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42</xdr:row>
      <xdr:rowOff>105833</xdr:rowOff>
    </xdr:from>
    <xdr:to>
      <xdr:col>5</xdr:col>
      <xdr:colOff>1052167</xdr:colOff>
      <xdr:row>44</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42</xdr:row>
      <xdr:rowOff>105833</xdr:rowOff>
    </xdr:from>
    <xdr:to>
      <xdr:col>7</xdr:col>
      <xdr:colOff>222330</xdr:colOff>
      <xdr:row>44</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42</xdr:row>
      <xdr:rowOff>74084</xdr:rowOff>
    </xdr:from>
    <xdr:to>
      <xdr:col>7</xdr:col>
      <xdr:colOff>1041583</xdr:colOff>
      <xdr:row>44</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68580</xdr:colOff>
      <xdr:row>0</xdr:row>
      <xdr:rowOff>0</xdr:rowOff>
    </xdr:from>
    <xdr:to>
      <xdr:col>6</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xdr:from>
      <xdr:col>1</xdr:col>
      <xdr:colOff>175261</xdr:colOff>
      <xdr:row>11</xdr:row>
      <xdr:rowOff>53340</xdr:rowOff>
    </xdr:from>
    <xdr:to>
      <xdr:col>3</xdr:col>
      <xdr:colOff>1295400</xdr:colOff>
      <xdr:row>22</xdr:row>
      <xdr:rowOff>99060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41961" y="4030980"/>
          <a:ext cx="6370319"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u="sng">
              <a:solidFill>
                <a:schemeClr val="dk1"/>
              </a:solidFill>
              <a:effectLst/>
              <a:latin typeface="+mn-lt"/>
              <a:ea typeface="+mn-ea"/>
              <a:cs typeface="+mn-cs"/>
            </a:rPr>
            <a:t>Liste de choix de TRL</a:t>
          </a:r>
          <a:endParaRPr lang="fr-FR" b="1" u="sng">
            <a:effectLst/>
          </a:endParaRPr>
        </a:p>
        <a:p>
          <a:pPr rtl="0" eaLnBrk="1" fontAlgn="t" latinLnBrk="0" hangingPunct="1"/>
          <a:r>
            <a:rPr lang="fr-FR" sz="1100">
              <a:solidFill>
                <a:schemeClr val="dk1"/>
              </a:solidFill>
              <a:effectLst/>
              <a:latin typeface="+mn-lt"/>
              <a:ea typeface="+mn-ea"/>
              <a:cs typeface="+mn-cs"/>
            </a:rPr>
            <a:t>TRL 1 : Observation du principe de base</a:t>
          </a:r>
          <a:endParaRPr lang="fr-FR">
            <a:effectLst/>
          </a:endParaRPr>
        </a:p>
        <a:p>
          <a:pPr rtl="0" eaLnBrk="1" fontAlgn="t" latinLnBrk="0" hangingPunct="1"/>
          <a:r>
            <a:rPr lang="fr-FR" sz="1100">
              <a:solidFill>
                <a:schemeClr val="dk1"/>
              </a:solidFill>
              <a:effectLst/>
              <a:latin typeface="+mn-lt"/>
              <a:ea typeface="+mn-ea"/>
              <a:cs typeface="+mn-cs"/>
            </a:rPr>
            <a:t>TRL 2 : Formulation du concept technologique</a:t>
          </a:r>
          <a:endParaRPr lang="fr-FR">
            <a:effectLst/>
          </a:endParaRPr>
        </a:p>
        <a:p>
          <a:pPr rtl="0" eaLnBrk="1" fontAlgn="t" latinLnBrk="0" hangingPunct="1"/>
          <a:r>
            <a:rPr lang="fr-FR" sz="1100">
              <a:solidFill>
                <a:schemeClr val="dk1"/>
              </a:solidFill>
              <a:effectLst/>
              <a:latin typeface="+mn-lt"/>
              <a:ea typeface="+mn-ea"/>
              <a:cs typeface="+mn-cs"/>
            </a:rPr>
            <a:t>TRL 3 : Preuve expérimentale de concept (fonction critique analysée et expérimentée)</a:t>
          </a:r>
          <a:endParaRPr lang="fr-FR">
            <a:effectLst/>
          </a:endParaRPr>
        </a:p>
        <a:p>
          <a:pPr rtl="0" eaLnBrk="1" fontAlgn="t" latinLnBrk="0" hangingPunct="1"/>
          <a:r>
            <a:rPr lang="fr-FR" sz="1100">
              <a:solidFill>
                <a:schemeClr val="dk1"/>
              </a:solidFill>
              <a:effectLst/>
              <a:latin typeface="+mn-lt"/>
              <a:ea typeface="+mn-ea"/>
              <a:cs typeface="+mn-cs"/>
            </a:rPr>
            <a:t>TRL 4 : Validation de la technologie (composants) en laboratoire</a:t>
          </a:r>
          <a:endParaRPr lang="fr-FR">
            <a:effectLst/>
          </a:endParaRPr>
        </a:p>
        <a:p>
          <a:pPr rtl="0" eaLnBrk="1" fontAlgn="t" latinLnBrk="0" hangingPunct="1"/>
          <a:r>
            <a:rPr lang="fr-FR" sz="1100">
              <a:solidFill>
                <a:schemeClr val="dk1"/>
              </a:solidFill>
              <a:effectLst/>
              <a:latin typeface="+mn-lt"/>
              <a:ea typeface="+mn-ea"/>
              <a:cs typeface="+mn-cs"/>
            </a:rPr>
            <a:t>TRL 5 : Validation de la technologie (composants)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6 : Démonstration de la technologie (prototype)  en environnement représentatif (ou réel simulé)</a:t>
          </a:r>
          <a:endParaRPr lang="fr-FR">
            <a:effectLst/>
          </a:endParaRPr>
        </a:p>
        <a:p>
          <a:pPr rtl="0" eaLnBrk="1" fontAlgn="t" latinLnBrk="0" hangingPunct="1"/>
          <a:r>
            <a:rPr lang="fr-FR" sz="1100">
              <a:solidFill>
                <a:schemeClr val="dk1"/>
              </a:solidFill>
              <a:effectLst/>
              <a:latin typeface="+mn-lt"/>
              <a:ea typeface="+mn-ea"/>
              <a:cs typeface="+mn-cs"/>
            </a:rPr>
            <a:t>TRL 7 : Démonstration du système complet (démonstrateur) en environnement opérationnel (réel)</a:t>
          </a:r>
          <a:endParaRPr lang="fr-FR">
            <a:effectLst/>
          </a:endParaRPr>
        </a:p>
        <a:p>
          <a:pPr rtl="0" eaLnBrk="1" fontAlgn="t" latinLnBrk="0" hangingPunct="1"/>
          <a:r>
            <a:rPr lang="fr-FR" sz="1100">
              <a:solidFill>
                <a:schemeClr val="dk1"/>
              </a:solidFill>
              <a:effectLst/>
              <a:latin typeface="+mn-lt"/>
              <a:ea typeface="+mn-ea"/>
              <a:cs typeface="+mn-cs"/>
            </a:rPr>
            <a:t>TRL 8 : Qualification d'un système complet final par des tests en environnement opérationnel </a:t>
          </a:r>
          <a:endParaRPr lang="fr-FR">
            <a:effectLst/>
          </a:endParaRPr>
        </a:p>
        <a:p>
          <a:pPr rtl="0" eaLnBrk="1" fontAlgn="t" latinLnBrk="0" hangingPunct="1"/>
          <a:r>
            <a:rPr lang="fr-FR" sz="1100">
              <a:solidFill>
                <a:schemeClr val="dk1"/>
              </a:solidFill>
              <a:effectLst/>
              <a:latin typeface="+mn-lt"/>
              <a:ea typeface="+mn-ea"/>
              <a:cs typeface="+mn-cs"/>
            </a:rPr>
            <a:t>TRL 9 : Validation d'un système réel en environnement opérationnel, prêt à être commercialisé</a:t>
          </a:r>
          <a:endParaRPr lang="fr-FR">
            <a:effectLst/>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0" totalsRowShown="0" headerRowDxfId="7" dataDxfId="6" tableBorderDxfId="5">
  <autoFilter ref="B1:B10"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N12"/>
  <sheetViews>
    <sheetView showGridLines="0" tabSelected="1" zoomScale="90" zoomScaleNormal="90" workbookViewId="0">
      <pane ySplit="3" topLeftCell="A4" activePane="bottomLeft" state="frozen"/>
      <selection pane="bottomLeft" activeCell="B6" sqref="B6"/>
    </sheetView>
  </sheetViews>
  <sheetFormatPr baseColWidth="10" defaultColWidth="11.42578125" defaultRowHeight="15"/>
  <cols>
    <col min="1" max="1" width="3.42578125" style="38" customWidth="1"/>
    <col min="2" max="2" width="255.5703125" style="38" customWidth="1"/>
    <col min="3" max="4" width="15.140625" style="38" customWidth="1"/>
    <col min="5" max="5" width="18.85546875" style="38" bestFit="1" customWidth="1"/>
    <col min="6" max="6" width="15.7109375" style="38" bestFit="1" customWidth="1"/>
    <col min="7" max="7" width="15.140625" style="38" customWidth="1"/>
    <col min="8" max="8" width="15" style="38" customWidth="1"/>
    <col min="9" max="9" width="21.28515625" style="38" customWidth="1"/>
    <col min="10" max="10" width="30.42578125" style="38" customWidth="1"/>
    <col min="11" max="11" width="23.85546875" style="38" customWidth="1"/>
    <col min="12" max="12" width="50.28515625" style="38" customWidth="1"/>
    <col min="13" max="13" width="33.5703125" style="38" hidden="1" customWidth="1"/>
    <col min="14" max="14" width="11.42578125" style="39"/>
    <col min="15" max="16384" width="11.42578125" style="38"/>
  </cols>
  <sheetData>
    <row r="1" spans="2:14" ht="111.75" customHeight="1"/>
    <row r="2" spans="2:14">
      <c r="K2" s="40"/>
      <c r="L2" s="41"/>
    </row>
    <row r="3" spans="2:14" ht="28.5">
      <c r="B3" s="89" t="s">
        <v>189</v>
      </c>
    </row>
    <row r="5" spans="2:14" s="42" customFormat="1" ht="250.15" customHeight="1">
      <c r="B5" s="42" t="s">
        <v>188</v>
      </c>
      <c r="N5" s="43"/>
    </row>
    <row r="6" spans="2:14" s="42" customFormat="1">
      <c r="N6" s="43"/>
    </row>
    <row r="7" spans="2:14" s="42" customFormat="1" ht="280.14999999999998" customHeight="1">
      <c r="B7" s="42" t="s">
        <v>145</v>
      </c>
      <c r="N7" s="43"/>
    </row>
    <row r="8" spans="2:14" ht="408.75" customHeight="1">
      <c r="B8" s="44" t="s">
        <v>166</v>
      </c>
    </row>
    <row r="9" spans="2:14" ht="36.6" customHeight="1">
      <c r="B9" s="44"/>
    </row>
    <row r="10" spans="2:14" s="42" customFormat="1" ht="333.6" customHeight="1">
      <c r="B10" s="90" t="s">
        <v>45</v>
      </c>
      <c r="N10" s="43"/>
    </row>
    <row r="11" spans="2:14" s="42" customFormat="1">
      <c r="N11" s="43"/>
    </row>
    <row r="12" spans="2:14" ht="18.75">
      <c r="B12" s="233" t="s">
        <v>86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1"/>
  <sheetViews>
    <sheetView showGridLines="0" workbookViewId="0">
      <selection activeCell="L6" sqref="L6"/>
    </sheetView>
  </sheetViews>
  <sheetFormatPr baseColWidth="10" defaultRowHeight="15"/>
  <cols>
    <col min="2" max="2" width="12.42578125" customWidth="1"/>
    <col min="3" max="3" width="1.28515625" customWidth="1"/>
    <col min="4" max="4" width="12.7109375" customWidth="1"/>
    <col min="5" max="5" width="2.140625" customWidth="1"/>
    <col min="6" max="6" width="13.140625" customWidth="1"/>
    <col min="7" max="7" width="1.5703125" customWidth="1"/>
    <col min="8" max="8" width="14.5703125" customWidth="1"/>
    <col min="9" max="9" width="1.85546875" customWidth="1"/>
    <col min="10" max="10" width="21.5703125" customWidth="1"/>
  </cols>
  <sheetData>
    <row r="2" spans="1:11">
      <c r="B2" s="238" t="s">
        <v>20</v>
      </c>
      <c r="C2" s="238"/>
      <c r="D2" s="238"/>
      <c r="E2" s="238"/>
      <c r="F2" s="238"/>
      <c r="G2" s="238"/>
      <c r="H2" s="238"/>
      <c r="I2" s="238"/>
      <c r="J2" s="238"/>
    </row>
    <row r="3" spans="1:11" ht="27.95" customHeight="1">
      <c r="B3" s="240"/>
      <c r="C3" s="240"/>
      <c r="D3" s="240"/>
      <c r="E3" s="242"/>
      <c r="F3" s="240"/>
      <c r="G3" s="240"/>
      <c r="H3" s="240"/>
      <c r="I3" s="240"/>
      <c r="J3" s="241"/>
    </row>
    <row r="4" spans="1:11">
      <c r="B4" s="238" t="s">
        <v>1</v>
      </c>
      <c r="C4" s="238"/>
      <c r="D4" s="238"/>
      <c r="E4" s="12"/>
      <c r="F4" s="239" t="s">
        <v>4</v>
      </c>
      <c r="G4" s="240"/>
      <c r="H4" s="240"/>
      <c r="I4" s="240"/>
      <c r="J4" s="241"/>
    </row>
    <row r="5" spans="1:11">
      <c r="B5" s="243"/>
      <c r="C5" s="243"/>
      <c r="D5" s="243"/>
      <c r="E5" s="243"/>
      <c r="F5" s="243"/>
      <c r="G5" s="243"/>
      <c r="H5" s="243"/>
      <c r="I5" s="243"/>
      <c r="J5" s="243"/>
      <c r="K5" s="243"/>
    </row>
    <row r="6" spans="1:11" ht="63.75">
      <c r="B6" s="13" t="s">
        <v>18</v>
      </c>
      <c r="C6" s="14"/>
      <c r="D6" s="13" t="s">
        <v>19</v>
      </c>
      <c r="E6" s="14"/>
      <c r="F6" s="15" t="s">
        <v>6</v>
      </c>
      <c r="G6" s="16"/>
      <c r="H6" s="15" t="s">
        <v>7</v>
      </c>
      <c r="I6" s="16"/>
      <c r="J6" s="15" t="s">
        <v>9</v>
      </c>
    </row>
    <row r="7" spans="1:11">
      <c r="A7" s="7"/>
      <c r="B7" s="8"/>
      <c r="C7" s="7"/>
      <c r="D7" s="9"/>
      <c r="E7" s="7"/>
      <c r="F7" s="9"/>
      <c r="G7" s="7"/>
      <c r="H7" s="9"/>
      <c r="I7" s="7"/>
      <c r="J7" s="9"/>
      <c r="K7" s="7"/>
    </row>
    <row r="8" spans="1:11" ht="25.5">
      <c r="B8" s="15" t="s">
        <v>2</v>
      </c>
      <c r="C8" s="17"/>
      <c r="D8" s="15" t="s">
        <v>3</v>
      </c>
      <c r="E8" s="17"/>
      <c r="F8" s="15" t="s">
        <v>5</v>
      </c>
      <c r="G8" s="16"/>
      <c r="H8" s="15" t="s">
        <v>8</v>
      </c>
      <c r="I8" s="16"/>
      <c r="J8" s="15" t="s">
        <v>10</v>
      </c>
    </row>
    <row r="9" spans="1:11">
      <c r="G9" s="7"/>
    </row>
    <row r="10" spans="1:11">
      <c r="B10" s="10">
        <v>3</v>
      </c>
      <c r="C10" s="12"/>
      <c r="D10" s="10">
        <v>1</v>
      </c>
      <c r="E10" s="12"/>
      <c r="F10" s="10">
        <v>1</v>
      </c>
      <c r="G10" s="12"/>
      <c r="H10" s="10">
        <v>0</v>
      </c>
      <c r="I10" s="12"/>
      <c r="J10" s="11" t="s">
        <v>0</v>
      </c>
    </row>
    <row r="11" spans="1:11">
      <c r="E11" s="7"/>
      <c r="G11" s="7"/>
      <c r="I11" s="7"/>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P24"/>
  <sheetViews>
    <sheetView showGridLines="0" zoomScale="70" zoomScaleNormal="70" workbookViewId="0">
      <selection activeCell="C14" sqref="C14:C16"/>
    </sheetView>
  </sheetViews>
  <sheetFormatPr baseColWidth="10" defaultRowHeight="15" outlineLevelRow="1"/>
  <cols>
    <col min="1" max="1" width="5.28515625" customWidth="1"/>
    <col min="2" max="2" width="25.7109375" customWidth="1"/>
    <col min="3" max="3" width="26.5703125" style="20" customWidth="1"/>
    <col min="4" max="4" width="43" style="21" customWidth="1"/>
    <col min="5" max="5" width="9" style="2" customWidth="1"/>
    <col min="6" max="6" width="54.28515625" style="1" customWidth="1"/>
    <col min="7" max="7" width="21.28515625" style="1" customWidth="1"/>
    <col min="8" max="8" width="39.28515625" style="2" customWidth="1"/>
    <col min="9" max="9" width="68.5703125" style="21" customWidth="1"/>
    <col min="10" max="10" width="21" customWidth="1"/>
    <col min="12" max="12" width="28.5703125" style="86" customWidth="1"/>
    <col min="13" max="13" width="28" customWidth="1"/>
    <col min="14" max="14" width="24.5703125" customWidth="1"/>
    <col min="16" max="16" width="21.85546875" customWidth="1"/>
  </cols>
  <sheetData>
    <row r="1" spans="1:16" ht="21.75" thickBot="1">
      <c r="B1" s="100" t="s">
        <v>58</v>
      </c>
      <c r="J1" s="4"/>
      <c r="K1" s="5"/>
      <c r="L1" s="87"/>
      <c r="M1" s="3"/>
      <c r="N1" s="3"/>
      <c r="O1" s="6"/>
      <c r="P1" s="4"/>
    </row>
    <row r="2" spans="1:16" ht="15.75" customHeight="1">
      <c r="B2" s="253" t="s">
        <v>46</v>
      </c>
      <c r="C2" s="254"/>
      <c r="D2" s="254"/>
      <c r="E2" s="247"/>
      <c r="F2" s="247"/>
      <c r="G2" s="247"/>
      <c r="H2" s="247"/>
      <c r="I2" s="248"/>
      <c r="J2" s="2"/>
      <c r="K2" s="5"/>
      <c r="L2" s="87"/>
      <c r="M2" s="3"/>
      <c r="N2" s="3"/>
      <c r="O2" s="6"/>
      <c r="P2" s="4"/>
    </row>
    <row r="3" spans="1:16" ht="21" customHeight="1">
      <c r="B3" s="255"/>
      <c r="C3" s="256"/>
      <c r="D3" s="256"/>
      <c r="E3" s="249"/>
      <c r="F3" s="249"/>
      <c r="G3" s="249"/>
      <c r="H3" s="249"/>
      <c r="I3" s="250"/>
      <c r="J3" s="2"/>
      <c r="K3" s="5"/>
      <c r="L3" s="87"/>
      <c r="M3" s="3"/>
      <c r="N3" s="3"/>
      <c r="O3" s="6"/>
      <c r="P3" s="4"/>
    </row>
    <row r="4" spans="1:16" ht="21" customHeight="1">
      <c r="B4" s="255"/>
      <c r="C4" s="256"/>
      <c r="D4" s="256"/>
      <c r="E4" s="249"/>
      <c r="F4" s="249"/>
      <c r="G4" s="249"/>
      <c r="H4" s="249"/>
      <c r="I4" s="250"/>
      <c r="J4" s="2"/>
      <c r="K4" s="5"/>
      <c r="L4" s="87"/>
      <c r="M4" s="3"/>
      <c r="N4" s="3"/>
      <c r="O4" s="6"/>
      <c r="P4" s="4"/>
    </row>
    <row r="5" spans="1:16" ht="14.45" customHeight="1" thickBot="1">
      <c r="B5" s="257"/>
      <c r="C5" s="258"/>
      <c r="D5" s="258"/>
      <c r="E5" s="251"/>
      <c r="F5" s="251"/>
      <c r="G5" s="251"/>
      <c r="H5" s="251"/>
      <c r="I5" s="252"/>
      <c r="J5" s="2"/>
      <c r="K5" s="5"/>
      <c r="L5" s="87"/>
      <c r="M5" s="3"/>
      <c r="N5" s="3"/>
      <c r="O5" s="6"/>
      <c r="P5" s="4"/>
    </row>
    <row r="6" spans="1:16" ht="69.599999999999994" customHeight="1" thickBot="1">
      <c r="B6" s="270" t="s">
        <v>109</v>
      </c>
      <c r="C6" s="263" t="s">
        <v>150</v>
      </c>
      <c r="D6" s="263"/>
      <c r="E6" s="168"/>
      <c r="F6" s="168"/>
      <c r="G6" s="168"/>
      <c r="H6" s="168"/>
      <c r="I6" s="169"/>
      <c r="J6" s="2"/>
      <c r="K6" s="5"/>
      <c r="L6" s="87"/>
      <c r="M6" s="3"/>
      <c r="N6" s="3"/>
      <c r="O6" s="6"/>
      <c r="P6" s="4"/>
    </row>
    <row r="7" spans="1:16" ht="119.45" customHeight="1" thickBot="1">
      <c r="B7" s="271"/>
      <c r="C7" s="268" t="s">
        <v>149</v>
      </c>
      <c r="D7" s="269"/>
      <c r="E7" s="244"/>
      <c r="F7" s="245"/>
      <c r="G7" s="245"/>
      <c r="H7" s="245"/>
      <c r="I7" s="246"/>
      <c r="J7" s="4"/>
      <c r="K7" s="5"/>
      <c r="L7" s="87"/>
      <c r="M7" s="3"/>
      <c r="N7" s="3"/>
      <c r="O7" s="6"/>
      <c r="P7" s="4"/>
    </row>
    <row r="8" spans="1:16" ht="80.45" customHeight="1">
      <c r="B8" s="263" t="s">
        <v>110</v>
      </c>
      <c r="C8" s="263"/>
      <c r="D8" s="263"/>
      <c r="E8" s="175"/>
      <c r="F8" s="175"/>
      <c r="G8" s="175"/>
      <c r="H8" s="175"/>
      <c r="I8" s="175"/>
      <c r="J8" s="4"/>
      <c r="K8" s="5"/>
      <c r="L8" s="87"/>
      <c r="M8" s="3"/>
      <c r="N8" s="3"/>
      <c r="O8" s="6"/>
      <c r="P8" s="4"/>
    </row>
    <row r="9" spans="1:16">
      <c r="B9" s="125"/>
      <c r="C9" s="124"/>
      <c r="D9" s="124"/>
      <c r="E9" s="19"/>
      <c r="J9" s="4"/>
      <c r="K9" s="5"/>
      <c r="L9" s="87"/>
      <c r="M9" s="3"/>
      <c r="N9" s="3"/>
      <c r="O9" s="6"/>
      <c r="P9" s="4"/>
    </row>
    <row r="10" spans="1:16" ht="18.75">
      <c r="B10" s="92" t="s">
        <v>78</v>
      </c>
      <c r="C10" s="124"/>
      <c r="D10" s="124"/>
      <c r="E10" s="19"/>
      <c r="J10" s="4"/>
      <c r="K10" s="5"/>
      <c r="L10" s="87"/>
      <c r="M10" s="3"/>
      <c r="N10" s="3"/>
      <c r="O10" s="6"/>
      <c r="P10" s="4"/>
    </row>
    <row r="11" spans="1:16" ht="65.45" hidden="1" customHeight="1" outlineLevel="1">
      <c r="B11" s="262" t="s">
        <v>77</v>
      </c>
      <c r="C11" s="262"/>
      <c r="D11" s="262"/>
      <c r="E11" s="19"/>
      <c r="J11" s="4"/>
      <c r="K11" s="5"/>
      <c r="L11" s="87"/>
      <c r="M11" s="3"/>
      <c r="N11" s="3"/>
      <c r="O11" s="6"/>
      <c r="P11" s="4"/>
    </row>
    <row r="12" spans="1:16" collapsed="1">
      <c r="J12" s="4"/>
      <c r="K12" s="5"/>
      <c r="L12" s="87"/>
      <c r="M12" s="3"/>
      <c r="N12" s="3"/>
      <c r="O12" s="6"/>
      <c r="P12" s="4"/>
    </row>
    <row r="13" spans="1:16" s="18" customFormat="1" ht="78" customHeight="1">
      <c r="B13" s="259" t="s">
        <v>104</v>
      </c>
      <c r="C13" s="259"/>
      <c r="D13" s="259"/>
      <c r="E13" s="32" t="s">
        <v>11</v>
      </c>
      <c r="F13" s="84" t="s">
        <v>142</v>
      </c>
      <c r="G13" s="84" t="s">
        <v>47</v>
      </c>
      <c r="H13" s="155" t="s">
        <v>143</v>
      </c>
      <c r="I13" s="85" t="s">
        <v>50</v>
      </c>
      <c r="L13" s="88"/>
    </row>
    <row r="14" spans="1:16" ht="120">
      <c r="A14" s="7"/>
      <c r="B14" s="264" t="s">
        <v>151</v>
      </c>
      <c r="C14" s="265" t="s">
        <v>67</v>
      </c>
      <c r="D14" s="45" t="s">
        <v>54</v>
      </c>
      <c r="E14" s="33"/>
      <c r="F14" s="33"/>
      <c r="G14" s="33"/>
      <c r="H14" s="33"/>
      <c r="I14" s="34" t="s">
        <v>95</v>
      </c>
    </row>
    <row r="15" spans="1:16" ht="105">
      <c r="A15" s="7"/>
      <c r="B15" s="264"/>
      <c r="C15" s="265"/>
      <c r="D15" s="46" t="s">
        <v>48</v>
      </c>
      <c r="E15" s="33"/>
      <c r="F15" s="33"/>
      <c r="G15" s="33"/>
      <c r="H15" s="33"/>
      <c r="I15" s="34" t="s">
        <v>96</v>
      </c>
    </row>
    <row r="16" spans="1:16" ht="60">
      <c r="A16" s="7"/>
      <c r="B16" s="264"/>
      <c r="C16" s="265"/>
      <c r="D16" s="46" t="s">
        <v>49</v>
      </c>
      <c r="E16" s="33"/>
      <c r="F16" s="33"/>
      <c r="G16" s="33"/>
      <c r="H16" s="33"/>
      <c r="I16" s="34" t="s">
        <v>91</v>
      </c>
    </row>
    <row r="17" spans="1:9" ht="78" customHeight="1">
      <c r="A17" s="7"/>
      <c r="B17" s="264"/>
      <c r="C17" s="260" t="s">
        <v>68</v>
      </c>
      <c r="D17" s="261"/>
      <c r="E17" s="33"/>
      <c r="F17" s="33"/>
      <c r="G17" s="33"/>
      <c r="H17" s="33"/>
      <c r="I17" s="34" t="s">
        <v>51</v>
      </c>
    </row>
    <row r="18" spans="1:9" ht="85.9" customHeight="1">
      <c r="A18" s="7"/>
      <c r="B18" s="264"/>
      <c r="C18" s="265" t="s">
        <v>12</v>
      </c>
      <c r="D18" s="46" t="s">
        <v>16</v>
      </c>
      <c r="E18" s="33"/>
      <c r="F18" s="33"/>
      <c r="G18" s="33"/>
      <c r="H18" s="33"/>
      <c r="I18" s="34" t="s">
        <v>93</v>
      </c>
    </row>
    <row r="19" spans="1:9" ht="112.15" customHeight="1">
      <c r="A19" s="7"/>
      <c r="B19" s="264"/>
      <c r="C19" s="265"/>
      <c r="D19" s="46" t="s">
        <v>57</v>
      </c>
      <c r="E19" s="33"/>
      <c r="F19" s="33"/>
      <c r="G19" s="33"/>
      <c r="H19" s="33"/>
      <c r="I19" s="34" t="s">
        <v>94</v>
      </c>
    </row>
    <row r="20" spans="1:9" ht="78" customHeight="1">
      <c r="A20" s="7"/>
      <c r="B20" s="264"/>
      <c r="C20" s="266" t="s">
        <v>13</v>
      </c>
      <c r="D20" s="267"/>
      <c r="E20" s="33"/>
      <c r="F20" s="33"/>
      <c r="G20" s="33"/>
      <c r="H20" s="33"/>
      <c r="I20" s="47" t="s">
        <v>55</v>
      </c>
    </row>
    <row r="21" spans="1:9" ht="87.6" customHeight="1">
      <c r="A21" s="7"/>
      <c r="B21" s="264"/>
      <c r="C21" s="265" t="s">
        <v>14</v>
      </c>
      <c r="D21" s="46" t="s">
        <v>17</v>
      </c>
      <c r="E21" s="33"/>
      <c r="F21" s="33"/>
      <c r="G21" s="33"/>
      <c r="H21" s="33"/>
      <c r="I21" s="34" t="s">
        <v>92</v>
      </c>
    </row>
    <row r="22" spans="1:9" ht="78" customHeight="1">
      <c r="A22" s="7"/>
      <c r="B22" s="264"/>
      <c r="C22" s="265"/>
      <c r="D22" s="45" t="s">
        <v>37</v>
      </c>
      <c r="E22" s="33"/>
      <c r="F22" s="33"/>
      <c r="G22" s="33"/>
      <c r="H22" s="33"/>
      <c r="I22" s="34" t="s">
        <v>56</v>
      </c>
    </row>
    <row r="23" spans="1:9" ht="78" customHeight="1">
      <c r="A23" s="7"/>
      <c r="B23" s="264"/>
      <c r="C23" s="266" t="s">
        <v>15</v>
      </c>
      <c r="D23" s="267"/>
      <c r="E23" s="33"/>
      <c r="F23" s="33"/>
      <c r="G23" s="33"/>
      <c r="H23" s="33"/>
      <c r="I23" s="34" t="s">
        <v>38</v>
      </c>
    </row>
    <row r="24" spans="1:9" ht="78" customHeight="1">
      <c r="A24" s="7"/>
      <c r="B24" s="264"/>
      <c r="C24" s="260" t="s">
        <v>108</v>
      </c>
      <c r="D24" s="261"/>
      <c r="E24" s="33"/>
      <c r="F24" s="33"/>
      <c r="G24" s="33"/>
      <c r="H24" s="33"/>
      <c r="I24" s="174" t="s">
        <v>141</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M98"/>
  <sheetViews>
    <sheetView showGridLines="0" zoomScale="85" zoomScaleNormal="85" workbookViewId="0">
      <selection activeCell="A13" sqref="A13"/>
    </sheetView>
  </sheetViews>
  <sheetFormatPr baseColWidth="10" defaultColWidth="11.42578125" defaultRowHeight="15" outlineLevelRow="1"/>
  <cols>
    <col min="1" max="1" width="37.85546875" style="35" customWidth="1"/>
    <col min="2" max="2" width="29.7109375" style="35" customWidth="1"/>
    <col min="3" max="3" width="43.42578125" style="107" customWidth="1"/>
    <col min="4" max="7" width="23.7109375" style="35" customWidth="1"/>
    <col min="8" max="8" width="23.7109375" style="49" customWidth="1"/>
    <col min="9" max="9" width="18.42578125" style="35" customWidth="1"/>
    <col min="10" max="10" width="21.85546875" style="35" customWidth="1"/>
    <col min="11" max="11" width="21.85546875" style="107" customWidth="1"/>
    <col min="12" max="16384" width="11.42578125" style="36"/>
  </cols>
  <sheetData>
    <row r="1" spans="1:11" ht="21">
      <c r="A1" s="122" t="s">
        <v>44</v>
      </c>
      <c r="B1" s="107"/>
      <c r="D1" s="107"/>
      <c r="E1" s="107"/>
      <c r="F1" s="107"/>
      <c r="G1" s="107"/>
      <c r="I1" s="107"/>
      <c r="J1" s="107"/>
    </row>
    <row r="2" spans="1:11" ht="26.25">
      <c r="A2" s="48" t="s">
        <v>52</v>
      </c>
      <c r="B2" s="51"/>
      <c r="C2" s="51"/>
      <c r="D2" s="51"/>
      <c r="E2" s="51"/>
      <c r="F2" s="51"/>
      <c r="G2" s="51"/>
      <c r="H2" s="52"/>
      <c r="I2" s="51"/>
      <c r="J2" s="107"/>
    </row>
    <row r="3" spans="1:11" ht="15.75">
      <c r="A3" s="123" t="s">
        <v>107</v>
      </c>
      <c r="B3" s="146"/>
      <c r="C3" s="146"/>
      <c r="D3" s="56"/>
      <c r="E3" s="36"/>
      <c r="F3" s="107"/>
      <c r="G3" s="107"/>
      <c r="I3" s="107"/>
      <c r="J3" s="107"/>
    </row>
    <row r="4" spans="1:11" ht="15.75">
      <c r="A4" s="167" t="s">
        <v>105</v>
      </c>
      <c r="B4" s="167"/>
      <c r="C4" s="167"/>
      <c r="E4" s="36"/>
      <c r="G4" s="107"/>
      <c r="I4" s="107"/>
      <c r="J4" s="107"/>
    </row>
    <row r="5" spans="1:11" s="172" customFormat="1" ht="15.75">
      <c r="A5" s="170" t="s">
        <v>22</v>
      </c>
      <c r="B5" s="171"/>
      <c r="C5" s="171"/>
      <c r="D5" s="2"/>
      <c r="F5" s="2"/>
      <c r="G5" s="2"/>
      <c r="H5" s="173"/>
      <c r="I5" s="2"/>
      <c r="J5" s="2"/>
      <c r="K5" s="2"/>
    </row>
    <row r="6" spans="1:11" s="172" customFormat="1" ht="15.75">
      <c r="A6" s="167" t="s">
        <v>106</v>
      </c>
      <c r="B6" s="171"/>
      <c r="C6" s="171"/>
      <c r="D6" s="2"/>
      <c r="F6" s="2"/>
      <c r="G6" s="2"/>
      <c r="H6" s="173"/>
      <c r="I6" s="2"/>
      <c r="J6" s="2"/>
      <c r="K6" s="2"/>
    </row>
    <row r="7" spans="1:11" s="172" customFormat="1" ht="15.75">
      <c r="A7" s="170"/>
      <c r="B7" s="171"/>
      <c r="C7" s="171"/>
      <c r="D7" s="2"/>
      <c r="F7" s="2"/>
      <c r="G7" s="2"/>
      <c r="H7" s="173"/>
      <c r="I7" s="2"/>
      <c r="J7" s="2"/>
      <c r="K7" s="2"/>
    </row>
    <row r="8" spans="1:11" s="172" customFormat="1" ht="15.75">
      <c r="A8" s="292" t="s">
        <v>163</v>
      </c>
      <c r="B8" s="171"/>
      <c r="C8" s="171"/>
      <c r="D8" s="2"/>
      <c r="F8" s="2"/>
      <c r="G8" s="2"/>
      <c r="H8" s="173"/>
      <c r="I8" s="2"/>
      <c r="J8" s="2"/>
      <c r="K8" s="2"/>
    </row>
    <row r="9" spans="1:11" s="172" customFormat="1" ht="15.75">
      <c r="A9" s="292" t="s">
        <v>156</v>
      </c>
      <c r="B9" s="171"/>
      <c r="C9" s="171"/>
      <c r="D9" s="2"/>
      <c r="F9" s="2"/>
      <c r="G9" s="2"/>
      <c r="H9" s="173"/>
      <c r="I9" s="2"/>
      <c r="J9" s="2"/>
      <c r="K9" s="2"/>
    </row>
    <row r="10" spans="1:11" s="172" customFormat="1" ht="15.75">
      <c r="A10" s="170" t="s">
        <v>157</v>
      </c>
      <c r="B10" s="171"/>
      <c r="C10" s="171"/>
      <c r="D10" s="2"/>
      <c r="F10" s="2"/>
      <c r="G10" s="2"/>
      <c r="H10" s="173"/>
      <c r="I10" s="2"/>
      <c r="J10" s="2"/>
      <c r="K10" s="2"/>
    </row>
    <row r="11" spans="1:11" s="172" customFormat="1" ht="15.75">
      <c r="A11" s="292" t="s">
        <v>152</v>
      </c>
      <c r="B11" s="171"/>
      <c r="C11" s="171"/>
      <c r="D11" s="2"/>
      <c r="F11" s="2"/>
      <c r="G11" s="2"/>
      <c r="H11" s="173"/>
      <c r="I11" s="2"/>
      <c r="J11" s="2"/>
      <c r="K11" s="2"/>
    </row>
    <row r="12" spans="1:11" s="172" customFormat="1" ht="15.75">
      <c r="A12" s="292" t="s">
        <v>158</v>
      </c>
      <c r="B12" s="171"/>
      <c r="C12" s="171"/>
      <c r="D12" s="2"/>
      <c r="F12" s="2"/>
      <c r="G12" s="2"/>
      <c r="H12" s="173"/>
      <c r="I12" s="2"/>
      <c r="J12" s="2"/>
      <c r="K12" s="2"/>
    </row>
    <row r="13" spans="1:11" s="172" customFormat="1" ht="15.75">
      <c r="A13" s="293" t="s">
        <v>160</v>
      </c>
      <c r="B13" s="171"/>
      <c r="C13" s="171"/>
      <c r="D13" s="2"/>
      <c r="F13" s="2"/>
      <c r="G13" s="2"/>
      <c r="H13" s="173"/>
      <c r="I13" s="2"/>
      <c r="J13" s="2"/>
      <c r="K13" s="2"/>
    </row>
    <row r="14" spans="1:11" s="172" customFormat="1" ht="15.75">
      <c r="A14" s="294" t="s">
        <v>159</v>
      </c>
      <c r="B14" s="171"/>
      <c r="C14" s="171"/>
      <c r="D14" s="2"/>
      <c r="F14" s="2"/>
      <c r="G14" s="2"/>
      <c r="H14" s="173"/>
      <c r="I14" s="2"/>
      <c r="J14" s="2"/>
      <c r="K14" s="2"/>
    </row>
    <row r="15" spans="1:11" s="172" customFormat="1" ht="15.75">
      <c r="A15" s="294" t="s">
        <v>153</v>
      </c>
      <c r="B15" s="171"/>
      <c r="C15" s="171"/>
      <c r="D15" s="2"/>
      <c r="F15" s="2"/>
      <c r="G15" s="2"/>
      <c r="H15" s="173"/>
      <c r="I15" s="2"/>
      <c r="J15" s="2"/>
      <c r="K15" s="2"/>
    </row>
    <row r="16" spans="1:11" s="172" customFormat="1" ht="15.75">
      <c r="A16" s="292" t="s">
        <v>161</v>
      </c>
      <c r="B16" s="171"/>
      <c r="C16" s="171"/>
      <c r="D16" s="2"/>
      <c r="F16" s="2"/>
      <c r="G16" s="2"/>
      <c r="H16" s="173"/>
      <c r="I16" s="2"/>
      <c r="J16" s="2"/>
      <c r="K16" s="2"/>
    </row>
    <row r="17" spans="1:13" s="172" customFormat="1" ht="15.75">
      <c r="A17" s="293" t="s">
        <v>162</v>
      </c>
      <c r="B17" s="171"/>
      <c r="C17" s="171"/>
      <c r="D17" s="2"/>
      <c r="F17" s="2"/>
      <c r="G17" s="2"/>
      <c r="H17" s="173"/>
      <c r="I17" s="2"/>
      <c r="J17" s="2"/>
      <c r="K17" s="2"/>
    </row>
    <row r="18" spans="1:13" s="172" customFormat="1" ht="15.75">
      <c r="A18" s="294" t="s">
        <v>154</v>
      </c>
      <c r="B18" s="171"/>
      <c r="C18" s="171"/>
      <c r="D18" s="2"/>
      <c r="F18" s="2"/>
      <c r="G18" s="2"/>
      <c r="H18" s="173"/>
      <c r="I18" s="2"/>
      <c r="J18" s="2"/>
      <c r="K18" s="2"/>
    </row>
    <row r="19" spans="1:13" s="172" customFormat="1" ht="15.75">
      <c r="A19" s="294" t="s">
        <v>155</v>
      </c>
      <c r="B19" s="171"/>
      <c r="C19" s="171"/>
      <c r="D19" s="2"/>
      <c r="F19" s="2"/>
      <c r="G19" s="2"/>
      <c r="H19" s="173"/>
      <c r="I19" s="2"/>
      <c r="J19" s="2"/>
      <c r="K19" s="2"/>
    </row>
    <row r="20" spans="1:13" s="172" customFormat="1" ht="15.75">
      <c r="A20" s="292" t="s">
        <v>164</v>
      </c>
      <c r="B20" s="171"/>
      <c r="C20" s="171"/>
      <c r="D20" s="2"/>
      <c r="F20" s="2"/>
      <c r="G20" s="2"/>
      <c r="H20" s="173"/>
      <c r="I20" s="2"/>
      <c r="J20" s="2"/>
      <c r="K20" s="2"/>
    </row>
    <row r="21" spans="1:13" s="172" customFormat="1" ht="16.5" thickBot="1">
      <c r="A21" s="170" t="s">
        <v>165</v>
      </c>
      <c r="B21" s="171"/>
      <c r="C21" s="171"/>
      <c r="D21" s="2"/>
      <c r="F21" s="2"/>
      <c r="G21" s="2"/>
      <c r="H21" s="173"/>
      <c r="I21" s="2"/>
      <c r="J21" s="2"/>
      <c r="K21" s="2"/>
    </row>
    <row r="22" spans="1:13" s="61" customFormat="1" outlineLevel="1">
      <c r="A22" s="57" t="s">
        <v>80</v>
      </c>
      <c r="B22" s="58"/>
      <c r="C22" s="58"/>
      <c r="D22" s="59"/>
      <c r="E22" s="59"/>
      <c r="F22" s="59"/>
      <c r="G22" s="59"/>
      <c r="H22" s="59"/>
      <c r="I22" s="58"/>
      <c r="J22" s="59"/>
      <c r="K22" s="60"/>
      <c r="L22" s="54"/>
      <c r="M22" s="54"/>
    </row>
    <row r="23" spans="1:13" s="61" customFormat="1" outlineLevel="1">
      <c r="A23" s="166" t="s">
        <v>99</v>
      </c>
      <c r="B23" s="63"/>
      <c r="C23" s="63"/>
      <c r="D23" s="64"/>
      <c r="E23" s="64"/>
      <c r="F23" s="64"/>
      <c r="G23" s="64"/>
      <c r="H23" s="64"/>
      <c r="I23" s="63"/>
      <c r="J23" s="64"/>
      <c r="K23" s="66"/>
      <c r="L23" s="54"/>
      <c r="M23" s="54"/>
    </row>
    <row r="24" spans="1:13" s="61" customFormat="1" outlineLevel="1">
      <c r="A24" s="166" t="s">
        <v>97</v>
      </c>
      <c r="B24" s="63"/>
      <c r="C24" s="63"/>
      <c r="D24" s="64"/>
      <c r="E24" s="64"/>
      <c r="F24" s="64"/>
      <c r="G24" s="64"/>
      <c r="H24" s="64"/>
      <c r="I24" s="63"/>
      <c r="J24" s="64"/>
      <c r="K24" s="66"/>
      <c r="L24" s="54"/>
      <c r="M24" s="54"/>
    </row>
    <row r="25" spans="1:13" s="61" customFormat="1" ht="31.5" customHeight="1" outlineLevel="1">
      <c r="A25" s="62"/>
      <c r="B25" s="63"/>
      <c r="C25" s="63"/>
      <c r="D25" s="64"/>
      <c r="E25" s="64"/>
      <c r="F25" s="64"/>
      <c r="G25" s="64"/>
      <c r="H25" s="64"/>
      <c r="I25" s="65"/>
      <c r="J25" s="64"/>
      <c r="K25" s="66"/>
      <c r="L25" s="54"/>
      <c r="M25" s="54"/>
    </row>
    <row r="26" spans="1:13" s="61" customFormat="1" outlineLevel="1">
      <c r="A26" s="62"/>
      <c r="B26" s="63"/>
      <c r="C26" s="63"/>
      <c r="D26" s="64"/>
      <c r="E26" s="64"/>
      <c r="F26" s="64"/>
      <c r="G26" s="64"/>
      <c r="H26" s="64"/>
      <c r="I26" s="102"/>
      <c r="J26" s="156"/>
      <c r="K26" s="66"/>
      <c r="L26" s="54"/>
      <c r="M26" s="54"/>
    </row>
    <row r="27" spans="1:13" s="69" customFormat="1" ht="94.15" customHeight="1" outlineLevel="1">
      <c r="A27" s="67"/>
      <c r="B27" s="118" t="s">
        <v>113</v>
      </c>
      <c r="C27" s="118" t="s">
        <v>75</v>
      </c>
      <c r="D27" s="128" t="s">
        <v>124</v>
      </c>
      <c r="E27" s="147" t="s">
        <v>85</v>
      </c>
      <c r="F27" s="113" t="s">
        <v>23</v>
      </c>
      <c r="G27" s="114" t="s">
        <v>24</v>
      </c>
      <c r="H27" s="112" t="s">
        <v>79</v>
      </c>
      <c r="I27" s="160" t="s">
        <v>98</v>
      </c>
      <c r="J27" s="214" t="s">
        <v>129</v>
      </c>
      <c r="K27" s="148" t="s">
        <v>146</v>
      </c>
      <c r="L27" s="68"/>
    </row>
    <row r="28" spans="1:13" s="61" customFormat="1" outlineLevel="1">
      <c r="A28" s="70" t="s">
        <v>40</v>
      </c>
      <c r="B28" s="129" t="s">
        <v>60</v>
      </c>
      <c r="C28" s="129" t="s">
        <v>111</v>
      </c>
      <c r="D28" s="130">
        <f>150000/8</f>
        <v>18750</v>
      </c>
      <c r="E28" s="131" t="s">
        <v>61</v>
      </c>
      <c r="F28" s="131">
        <f>700*0.227</f>
        <v>158.9</v>
      </c>
      <c r="G28" s="131" t="s">
        <v>62</v>
      </c>
      <c r="H28" s="132">
        <f>F28*D28/1000</f>
        <v>2979.375</v>
      </c>
      <c r="I28" s="133">
        <v>1</v>
      </c>
      <c r="J28" s="133">
        <f>H28*8*I28</f>
        <v>23835</v>
      </c>
      <c r="K28" s="138">
        <f>H28*I28*30</f>
        <v>89381.25</v>
      </c>
      <c r="L28" s="62"/>
    </row>
    <row r="29" spans="1:13" s="61" customFormat="1" outlineLevel="1">
      <c r="A29" s="70" t="s">
        <v>41</v>
      </c>
      <c r="B29" s="129" t="s">
        <v>63</v>
      </c>
      <c r="C29" s="129" t="s">
        <v>111</v>
      </c>
      <c r="D29" s="130">
        <f>150000/8</f>
        <v>18750</v>
      </c>
      <c r="E29" s="131" t="s">
        <v>61</v>
      </c>
      <c r="F29" s="131">
        <v>1300</v>
      </c>
      <c r="G29" s="131" t="s">
        <v>62</v>
      </c>
      <c r="H29" s="132">
        <f>F29*D29/1000</f>
        <v>24375</v>
      </c>
      <c r="I29" s="133">
        <v>1</v>
      </c>
      <c r="J29" s="133">
        <f>H29*8*I29</f>
        <v>195000</v>
      </c>
      <c r="K29" s="138">
        <f>H29*I29*30</f>
        <v>731250</v>
      </c>
      <c r="L29" s="62"/>
    </row>
    <row r="30" spans="1:13" s="61" customFormat="1" ht="46.5" customHeight="1" outlineLevel="1">
      <c r="A30" s="70"/>
      <c r="B30" s="145"/>
      <c r="C30" s="63"/>
      <c r="D30" s="96"/>
      <c r="E30" s="97"/>
      <c r="F30" s="97"/>
      <c r="G30" s="97"/>
      <c r="H30" s="98"/>
      <c r="I30" s="104"/>
      <c r="J30" s="104">
        <f>J28-J29</f>
        <v>-171165</v>
      </c>
      <c r="K30" s="215">
        <f>K28-K29</f>
        <v>-641868.75</v>
      </c>
      <c r="L30" s="54"/>
    </row>
    <row r="31" spans="1:13" s="61" customFormat="1" outlineLevel="1">
      <c r="A31" s="276" t="s">
        <v>64</v>
      </c>
      <c r="B31" s="63" t="s">
        <v>65</v>
      </c>
      <c r="C31" s="63"/>
      <c r="D31" s="96"/>
      <c r="E31" s="97"/>
      <c r="F31" s="97"/>
      <c r="G31" s="97"/>
      <c r="H31" s="98"/>
      <c r="I31" s="103"/>
      <c r="J31" s="98"/>
      <c r="K31" s="99"/>
      <c r="L31" s="54"/>
    </row>
    <row r="32" spans="1:13" s="61" customFormat="1" outlineLevel="1">
      <c r="A32" s="276"/>
      <c r="B32" s="63" t="s">
        <v>66</v>
      </c>
      <c r="C32" s="63"/>
      <c r="D32" s="96"/>
      <c r="E32" s="97"/>
      <c r="F32" s="97"/>
      <c r="G32" s="97"/>
      <c r="H32" s="98"/>
      <c r="I32" s="95"/>
      <c r="J32" s="98"/>
      <c r="K32" s="99"/>
      <c r="L32" s="54"/>
    </row>
    <row r="33" spans="1:12" s="61" customFormat="1" outlineLevel="1">
      <c r="A33" s="277"/>
      <c r="B33" s="279" t="s">
        <v>130</v>
      </c>
      <c r="C33" s="279"/>
      <c r="D33" s="280"/>
      <c r="E33" s="280"/>
      <c r="F33" s="280"/>
      <c r="G33" s="280"/>
      <c r="H33" s="280"/>
      <c r="I33" s="280"/>
      <c r="J33" s="280"/>
      <c r="K33" s="108"/>
      <c r="L33" s="54"/>
    </row>
    <row r="34" spans="1:12" s="61" customFormat="1" outlineLevel="1">
      <c r="A34" s="277"/>
      <c r="B34" s="280"/>
      <c r="C34" s="280"/>
      <c r="D34" s="280"/>
      <c r="E34" s="280"/>
      <c r="F34" s="280"/>
      <c r="G34" s="280"/>
      <c r="H34" s="280"/>
      <c r="I34" s="280"/>
      <c r="J34" s="280"/>
      <c r="K34" s="108"/>
      <c r="L34" s="54"/>
    </row>
    <row r="35" spans="1:12" s="61" customFormat="1" outlineLevel="1">
      <c r="A35" s="277"/>
      <c r="B35" s="280"/>
      <c r="C35" s="280"/>
      <c r="D35" s="280"/>
      <c r="E35" s="280"/>
      <c r="F35" s="280"/>
      <c r="G35" s="280"/>
      <c r="H35" s="280"/>
      <c r="I35" s="280"/>
      <c r="J35" s="280"/>
      <c r="K35" s="108"/>
      <c r="L35" s="54"/>
    </row>
    <row r="36" spans="1:12" s="61" customFormat="1" outlineLevel="1">
      <c r="A36" s="277"/>
      <c r="B36" s="280"/>
      <c r="C36" s="280"/>
      <c r="D36" s="280"/>
      <c r="E36" s="280"/>
      <c r="F36" s="280"/>
      <c r="G36" s="280"/>
      <c r="H36" s="280"/>
      <c r="I36" s="280"/>
      <c r="J36" s="280"/>
      <c r="K36" s="108"/>
      <c r="L36" s="54"/>
    </row>
    <row r="37" spans="1:12" ht="37.9" customHeight="1" outlineLevel="1" thickBot="1">
      <c r="A37" s="278"/>
      <c r="B37" s="281"/>
      <c r="C37" s="281"/>
      <c r="D37" s="281"/>
      <c r="E37" s="281"/>
      <c r="F37" s="281"/>
      <c r="G37" s="281"/>
      <c r="H37" s="281"/>
      <c r="I37" s="281"/>
      <c r="J37" s="281"/>
      <c r="K37" s="109"/>
      <c r="L37" s="35"/>
    </row>
    <row r="38" spans="1:12" ht="37.9" customHeight="1" outlineLevel="1">
      <c r="A38" s="93"/>
      <c r="B38" s="127"/>
      <c r="C38" s="93"/>
      <c r="D38" s="93"/>
      <c r="E38" s="93"/>
      <c r="F38" s="93"/>
      <c r="G38" s="93"/>
      <c r="H38" s="93"/>
      <c r="I38" s="93"/>
      <c r="J38" s="93"/>
      <c r="K38" s="127"/>
      <c r="L38" s="105"/>
    </row>
    <row r="39" spans="1:12" ht="15.75" outlineLevel="1" thickBot="1">
      <c r="L39" s="142"/>
    </row>
    <row r="40" spans="1:12" ht="13.15" customHeight="1" outlineLevel="1">
      <c r="A40" s="57" t="s">
        <v>81</v>
      </c>
      <c r="B40" s="58"/>
      <c r="C40" s="58"/>
      <c r="D40" s="59"/>
      <c r="E40" s="59"/>
      <c r="F40" s="59"/>
      <c r="G40" s="59"/>
      <c r="H40" s="59"/>
      <c r="I40" s="58"/>
      <c r="J40" s="59"/>
      <c r="K40" s="59"/>
      <c r="L40" s="106"/>
    </row>
    <row r="41" spans="1:12" ht="13.15" customHeight="1" outlineLevel="1">
      <c r="A41" s="166" t="s">
        <v>101</v>
      </c>
      <c r="B41" s="63"/>
      <c r="C41" s="63"/>
      <c r="D41" s="64"/>
      <c r="E41" s="64"/>
      <c r="F41" s="64"/>
      <c r="G41" s="64"/>
      <c r="H41" s="64"/>
      <c r="I41" s="63"/>
      <c r="J41" s="64"/>
      <c r="K41" s="66"/>
      <c r="L41" s="93"/>
    </row>
    <row r="42" spans="1:12" ht="13.15" customHeight="1" outlineLevel="1">
      <c r="A42" s="166" t="s">
        <v>102</v>
      </c>
      <c r="B42" s="63"/>
      <c r="C42" s="63"/>
      <c r="D42" s="64"/>
      <c r="E42" s="64"/>
      <c r="F42" s="64"/>
      <c r="G42" s="64"/>
      <c r="H42" s="64"/>
      <c r="I42" s="63"/>
      <c r="J42" s="64"/>
      <c r="K42" s="66"/>
      <c r="L42" s="93"/>
    </row>
    <row r="43" spans="1:12" ht="13.15" customHeight="1" outlineLevel="1">
      <c r="A43" s="62"/>
      <c r="B43" s="63"/>
      <c r="C43" s="63"/>
      <c r="D43" s="64"/>
      <c r="E43" s="64"/>
      <c r="F43" s="64"/>
      <c r="G43" s="64"/>
      <c r="H43" s="64"/>
      <c r="I43" s="65"/>
      <c r="J43" s="64"/>
      <c r="K43" s="66"/>
      <c r="L43" s="101"/>
    </row>
    <row r="44" spans="1:12" ht="13.15" customHeight="1" outlineLevel="1">
      <c r="A44" s="62"/>
      <c r="B44" s="63"/>
      <c r="C44" s="63"/>
      <c r="D44" s="64"/>
      <c r="E44" s="64"/>
      <c r="F44" s="64"/>
      <c r="G44" s="64"/>
      <c r="H44" s="64"/>
      <c r="I44" s="65"/>
      <c r="J44" s="64"/>
      <c r="K44" s="66"/>
      <c r="L44" s="107"/>
    </row>
    <row r="45" spans="1:12" ht="13.15" customHeight="1" outlineLevel="1">
      <c r="A45" s="62"/>
      <c r="B45" s="63"/>
      <c r="C45" s="63"/>
      <c r="D45" s="64"/>
      <c r="E45" s="64"/>
      <c r="F45" s="64"/>
      <c r="G45" s="64"/>
      <c r="H45" s="64"/>
      <c r="I45" s="102"/>
      <c r="J45" s="64"/>
      <c r="K45" s="126"/>
      <c r="L45" s="101"/>
    </row>
    <row r="46" spans="1:12" ht="97.9" customHeight="1" outlineLevel="1">
      <c r="A46" s="67"/>
      <c r="B46" s="118" t="s">
        <v>113</v>
      </c>
      <c r="C46" s="118" t="s">
        <v>75</v>
      </c>
      <c r="D46" s="128" t="s">
        <v>123</v>
      </c>
      <c r="E46" s="147" t="s">
        <v>85</v>
      </c>
      <c r="F46" s="113" t="s">
        <v>23</v>
      </c>
      <c r="G46" s="114" t="s">
        <v>24</v>
      </c>
      <c r="H46" s="112" t="s">
        <v>100</v>
      </c>
      <c r="I46" s="158" t="str">
        <f>"Cumul BP sur un cycle commercial de 5 an (ici vente 500 bus)"</f>
        <v>Cumul BP sur un cycle commercial de 5 an (ici vente 500 bus)</v>
      </c>
      <c r="J46" s="159" t="s">
        <v>128</v>
      </c>
      <c r="K46" s="157" t="s">
        <v>83</v>
      </c>
      <c r="L46" s="101"/>
    </row>
    <row r="47" spans="1:12" outlineLevel="1">
      <c r="A47" s="70" t="s">
        <v>40</v>
      </c>
      <c r="B47" s="129" t="s">
        <v>70</v>
      </c>
      <c r="C47" s="129" t="s">
        <v>125</v>
      </c>
      <c r="D47" s="130">
        <v>75000</v>
      </c>
      <c r="E47" s="131" t="s">
        <v>116</v>
      </c>
      <c r="F47" s="131">
        <v>5.9900000000000002E-2</v>
      </c>
      <c r="G47" s="131" t="s">
        <v>115</v>
      </c>
      <c r="H47" s="132">
        <f>F47*D47/1000</f>
        <v>4.4924999999999997</v>
      </c>
      <c r="I47" s="133">
        <v>250</v>
      </c>
      <c r="J47" s="133">
        <f>H47*I47*8</f>
        <v>8985</v>
      </c>
      <c r="K47" s="140">
        <f>H47*I48*15</f>
        <v>16846.875</v>
      </c>
      <c r="L47" s="101"/>
    </row>
    <row r="48" spans="1:12" outlineLevel="1">
      <c r="A48" s="70"/>
      <c r="B48" s="129" t="s">
        <v>71</v>
      </c>
      <c r="C48" s="129" t="s">
        <v>126</v>
      </c>
      <c r="D48" s="130">
        <v>75000</v>
      </c>
      <c r="E48" s="131" t="s">
        <v>116</v>
      </c>
      <c r="F48" s="131">
        <v>0.42</v>
      </c>
      <c r="G48" s="131" t="s">
        <v>115</v>
      </c>
      <c r="H48" s="132">
        <f>F48*D48/1000</f>
        <v>31.5</v>
      </c>
      <c r="I48" s="133">
        <v>250</v>
      </c>
      <c r="J48" s="133">
        <f>H48*I48*8</f>
        <v>63000</v>
      </c>
      <c r="K48" s="140">
        <f>H48*I49*15</f>
        <v>236250</v>
      </c>
      <c r="L48" s="101"/>
    </row>
    <row r="49" spans="1:12" outlineLevel="1">
      <c r="A49" s="70"/>
      <c r="B49" s="129" t="s">
        <v>72</v>
      </c>
      <c r="C49" s="129"/>
      <c r="D49" s="134"/>
      <c r="E49" s="131"/>
      <c r="F49" s="131"/>
      <c r="G49" s="131"/>
      <c r="H49" s="135"/>
      <c r="I49" s="136">
        <f>SUM(I47:I48)</f>
        <v>500</v>
      </c>
      <c r="J49" s="136">
        <f>SUM(J47:J48)</f>
        <v>71985</v>
      </c>
      <c r="K49" s="141">
        <f>SUM(K47:K48)</f>
        <v>253096.875</v>
      </c>
      <c r="L49" s="93"/>
    </row>
    <row r="50" spans="1:12" outlineLevel="1">
      <c r="A50" s="70" t="s">
        <v>41</v>
      </c>
      <c r="B50" s="129" t="s">
        <v>73</v>
      </c>
      <c r="C50" s="129" t="s">
        <v>112</v>
      </c>
      <c r="D50" s="130">
        <v>22750</v>
      </c>
      <c r="E50" s="131" t="s">
        <v>118</v>
      </c>
      <c r="F50" s="131">
        <v>3.1</v>
      </c>
      <c r="G50" s="131" t="s">
        <v>119</v>
      </c>
      <c r="H50" s="132">
        <f>F50*D50/1000</f>
        <v>70.525000000000006</v>
      </c>
      <c r="I50" s="136">
        <v>500</v>
      </c>
      <c r="J50" s="136">
        <f>H50*8*I50</f>
        <v>282100</v>
      </c>
      <c r="K50" s="141">
        <f>H50*I50*15</f>
        <v>528937.5</v>
      </c>
      <c r="L50" s="101"/>
    </row>
    <row r="51" spans="1:12" ht="30" customHeight="1" outlineLevel="1">
      <c r="A51" s="70"/>
      <c r="B51" s="63"/>
      <c r="C51" s="63"/>
      <c r="D51" s="96"/>
      <c r="E51" s="97"/>
      <c r="F51" s="97"/>
      <c r="G51" s="97"/>
      <c r="H51" s="94"/>
      <c r="I51" s="104"/>
      <c r="J51" s="104">
        <f>J49-J50</f>
        <v>-210115</v>
      </c>
      <c r="K51" s="120">
        <f>K49-K50</f>
        <v>-275840.625</v>
      </c>
      <c r="L51" s="101"/>
    </row>
    <row r="52" spans="1:12" ht="14.45" customHeight="1" outlineLevel="1">
      <c r="A52" s="276" t="s">
        <v>64</v>
      </c>
      <c r="B52" s="282" t="s">
        <v>117</v>
      </c>
      <c r="C52" s="282"/>
      <c r="D52" s="282"/>
      <c r="E52" s="282"/>
      <c r="F52" s="282"/>
      <c r="G52" s="282"/>
      <c r="H52" s="282"/>
      <c r="I52" s="282"/>
      <c r="J52" s="282"/>
      <c r="K52" s="110"/>
      <c r="L52" s="101"/>
    </row>
    <row r="53" spans="1:12" outlineLevel="1">
      <c r="A53" s="276"/>
      <c r="B53" s="282"/>
      <c r="C53" s="282"/>
      <c r="D53" s="282"/>
      <c r="E53" s="282"/>
      <c r="F53" s="282"/>
      <c r="G53" s="282"/>
      <c r="H53" s="282"/>
      <c r="I53" s="282"/>
      <c r="J53" s="282"/>
      <c r="K53" s="110"/>
      <c r="L53" s="101"/>
    </row>
    <row r="54" spans="1:12" outlineLevel="1">
      <c r="A54" s="276"/>
      <c r="B54" s="282"/>
      <c r="C54" s="282"/>
      <c r="D54" s="282"/>
      <c r="E54" s="282"/>
      <c r="F54" s="282"/>
      <c r="G54" s="282"/>
      <c r="H54" s="282"/>
      <c r="I54" s="282"/>
      <c r="J54" s="282"/>
      <c r="K54" s="110"/>
      <c r="L54" s="101"/>
    </row>
    <row r="55" spans="1:12" outlineLevel="1">
      <c r="A55" s="276"/>
      <c r="B55" s="282"/>
      <c r="C55" s="282"/>
      <c r="D55" s="282"/>
      <c r="E55" s="282"/>
      <c r="F55" s="282"/>
      <c r="G55" s="282"/>
      <c r="H55" s="282"/>
      <c r="I55" s="282"/>
      <c r="J55" s="282"/>
      <c r="K55" s="110"/>
      <c r="L55" s="101"/>
    </row>
    <row r="56" spans="1:12" outlineLevel="1">
      <c r="A56" s="276"/>
      <c r="B56" s="282"/>
      <c r="C56" s="282"/>
      <c r="D56" s="282"/>
      <c r="E56" s="282"/>
      <c r="F56" s="282"/>
      <c r="G56" s="282"/>
      <c r="H56" s="282"/>
      <c r="I56" s="282"/>
      <c r="J56" s="282"/>
      <c r="K56" s="110"/>
      <c r="L56" s="101"/>
    </row>
    <row r="57" spans="1:12" ht="14.45" customHeight="1" outlineLevel="1">
      <c r="A57" s="277"/>
      <c r="B57" s="279" t="s">
        <v>147</v>
      </c>
      <c r="C57" s="279"/>
      <c r="D57" s="279"/>
      <c r="E57" s="279"/>
      <c r="F57" s="279"/>
      <c r="G57" s="279"/>
      <c r="H57" s="279"/>
      <c r="I57" s="279"/>
      <c r="J57" s="279"/>
      <c r="K57" s="110"/>
      <c r="L57" s="101"/>
    </row>
    <row r="58" spans="1:12" outlineLevel="1">
      <c r="A58" s="277"/>
      <c r="B58" s="279"/>
      <c r="C58" s="279"/>
      <c r="D58" s="279"/>
      <c r="E58" s="279"/>
      <c r="F58" s="279"/>
      <c r="G58" s="279"/>
      <c r="H58" s="279"/>
      <c r="I58" s="279"/>
      <c r="J58" s="279"/>
      <c r="K58" s="110"/>
      <c r="L58" s="101"/>
    </row>
    <row r="59" spans="1:12" outlineLevel="1">
      <c r="A59" s="277"/>
      <c r="B59" s="279"/>
      <c r="C59" s="279"/>
      <c r="D59" s="279"/>
      <c r="E59" s="279"/>
      <c r="F59" s="279"/>
      <c r="G59" s="279"/>
      <c r="H59" s="279"/>
      <c r="I59" s="279"/>
      <c r="J59" s="279"/>
      <c r="K59" s="110"/>
      <c r="L59" s="101"/>
    </row>
    <row r="60" spans="1:12" outlineLevel="1">
      <c r="A60" s="277"/>
      <c r="B60" s="279"/>
      <c r="C60" s="279"/>
      <c r="D60" s="279"/>
      <c r="E60" s="279"/>
      <c r="F60" s="279"/>
      <c r="G60" s="279"/>
      <c r="H60" s="279"/>
      <c r="I60" s="279"/>
      <c r="J60" s="279"/>
      <c r="K60" s="110"/>
      <c r="L60" s="101"/>
    </row>
    <row r="61" spans="1:12" outlineLevel="1">
      <c r="A61" s="277"/>
      <c r="B61" s="279"/>
      <c r="C61" s="279"/>
      <c r="D61" s="279"/>
      <c r="E61" s="279"/>
      <c r="F61" s="279"/>
      <c r="G61" s="279"/>
      <c r="H61" s="279"/>
      <c r="I61" s="279"/>
      <c r="J61" s="279"/>
      <c r="K61" s="110"/>
      <c r="L61" s="101"/>
    </row>
    <row r="62" spans="1:12" outlineLevel="1">
      <c r="A62" s="277"/>
      <c r="B62" s="279"/>
      <c r="C62" s="279"/>
      <c r="D62" s="279"/>
      <c r="E62" s="279"/>
      <c r="F62" s="279"/>
      <c r="G62" s="279"/>
      <c r="H62" s="279"/>
      <c r="I62" s="279"/>
      <c r="J62" s="279"/>
      <c r="K62" s="110"/>
      <c r="L62" s="101"/>
    </row>
    <row r="63" spans="1:12" ht="34.15" customHeight="1" outlineLevel="1" thickBot="1">
      <c r="A63" s="278"/>
      <c r="B63" s="283"/>
      <c r="C63" s="283"/>
      <c r="D63" s="283"/>
      <c r="E63" s="283"/>
      <c r="F63" s="283"/>
      <c r="G63" s="283"/>
      <c r="H63" s="283"/>
      <c r="I63" s="283"/>
      <c r="J63" s="283"/>
      <c r="K63" s="111"/>
      <c r="L63" s="101"/>
    </row>
    <row r="64" spans="1:12" ht="37.9" customHeight="1" outlineLevel="1">
      <c r="A64" s="93"/>
      <c r="B64" s="93"/>
      <c r="C64" s="93"/>
      <c r="D64" s="93"/>
      <c r="E64" s="93"/>
      <c r="F64" s="93"/>
      <c r="G64" s="93"/>
      <c r="H64" s="93"/>
      <c r="I64" s="93"/>
      <c r="J64" s="127"/>
      <c r="K64" s="127"/>
      <c r="L64" s="105"/>
    </row>
    <row r="65" spans="1:12">
      <c r="A65" s="36"/>
      <c r="B65" s="36"/>
      <c r="C65" s="36"/>
      <c r="D65" s="36"/>
      <c r="E65" s="142"/>
      <c r="F65" s="36"/>
      <c r="G65" s="36"/>
      <c r="H65" s="36"/>
      <c r="I65" s="36"/>
      <c r="J65" s="105"/>
      <c r="L65" s="105"/>
    </row>
    <row r="66" spans="1:12" ht="26.25">
      <c r="A66" s="81" t="s">
        <v>74</v>
      </c>
      <c r="B66" s="82"/>
      <c r="C66" s="82"/>
      <c r="D66" s="82"/>
      <c r="E66" s="82"/>
      <c r="F66" s="82"/>
      <c r="G66" s="82"/>
      <c r="H66" s="83"/>
      <c r="I66" s="82"/>
      <c r="J66" s="93"/>
      <c r="K66" s="93"/>
      <c r="L66" s="101"/>
    </row>
    <row r="68" spans="1:12" s="78" customFormat="1" ht="60">
      <c r="A68" s="71" t="s">
        <v>144</v>
      </c>
      <c r="B68" s="53"/>
      <c r="C68" s="35"/>
      <c r="D68" s="35"/>
      <c r="E68" s="35"/>
      <c r="F68" s="35"/>
      <c r="G68" s="35"/>
      <c r="H68" s="35"/>
      <c r="I68" s="21"/>
      <c r="J68" s="21"/>
    </row>
    <row r="69" spans="1:12" ht="15.75" customHeight="1">
      <c r="A69" s="36"/>
      <c r="B69" s="36"/>
      <c r="C69" s="36"/>
    </row>
    <row r="70" spans="1:12" ht="30">
      <c r="A70" s="74" t="s">
        <v>120</v>
      </c>
      <c r="B70" s="213"/>
      <c r="C70" s="212" t="s">
        <v>121</v>
      </c>
      <c r="D70" s="107"/>
      <c r="E70" s="107"/>
      <c r="F70" s="107"/>
      <c r="G70" s="107"/>
      <c r="I70" s="107"/>
      <c r="J70" s="107"/>
    </row>
    <row r="71" spans="1:12" ht="31.15" customHeight="1">
      <c r="A71" s="36"/>
      <c r="B71" s="36"/>
      <c r="C71" s="36"/>
      <c r="D71" s="107"/>
      <c r="E71" s="107"/>
      <c r="F71" s="107"/>
      <c r="G71" s="107"/>
      <c r="I71" s="107"/>
      <c r="J71" s="107"/>
    </row>
    <row r="72" spans="1:12" ht="45">
      <c r="A72" s="74" t="s">
        <v>148</v>
      </c>
      <c r="B72" s="75">
        <f>J86-J96</f>
        <v>0</v>
      </c>
      <c r="C72" s="234" t="s">
        <v>39</v>
      </c>
      <c r="D72" s="76" t="str">
        <f>"sur 8 années d'exploitation ou d'utilisation"</f>
        <v>sur 8 années d'exploitation ou d'utilisation</v>
      </c>
      <c r="E72" s="235"/>
      <c r="F72" s="237"/>
      <c r="G72" s="21"/>
      <c r="H72" s="77"/>
      <c r="I72" s="21"/>
    </row>
    <row r="73" spans="1:12" hidden="1">
      <c r="A73" s="74" t="s">
        <v>43</v>
      </c>
      <c r="B73" s="144">
        <f>K86-K96</f>
        <v>0</v>
      </c>
      <c r="C73" s="144"/>
      <c r="D73" s="149" t="s">
        <v>39</v>
      </c>
      <c r="E73" s="150" t="s">
        <v>84</v>
      </c>
      <c r="F73" s="236"/>
      <c r="G73" s="21"/>
      <c r="H73" s="77"/>
      <c r="I73" s="21"/>
    </row>
    <row r="74" spans="1:12" ht="24" customHeight="1">
      <c r="J74" s="101"/>
    </row>
    <row r="75" spans="1:12" ht="64.150000000000006" customHeight="1">
      <c r="A75" s="55" t="s">
        <v>76</v>
      </c>
      <c r="B75" s="275"/>
      <c r="C75" s="275"/>
      <c r="D75" s="275"/>
      <c r="E75" s="275"/>
      <c r="F75" s="275"/>
      <c r="G75" s="275"/>
      <c r="H75" s="275"/>
      <c r="I75" s="275"/>
      <c r="J75" s="101"/>
    </row>
    <row r="76" spans="1:12" s="37" customFormat="1" ht="27.6" customHeight="1">
      <c r="A76" s="35"/>
      <c r="B76" s="35"/>
      <c r="C76" s="107"/>
      <c r="D76" s="35"/>
      <c r="E76" s="35"/>
      <c r="F76" s="35"/>
      <c r="G76" s="35"/>
      <c r="H76" s="49"/>
      <c r="I76" s="35"/>
    </row>
    <row r="77" spans="1:12" ht="61.15" customHeight="1">
      <c r="A77" s="91" t="s">
        <v>42</v>
      </c>
      <c r="B77" s="272"/>
      <c r="C77" s="273"/>
      <c r="D77" s="273"/>
      <c r="E77" s="273"/>
      <c r="F77" s="273"/>
      <c r="G77" s="273"/>
      <c r="H77" s="273"/>
      <c r="I77" s="273"/>
    </row>
    <row r="78" spans="1:12" ht="42" customHeight="1">
      <c r="A78" s="101"/>
      <c r="B78" s="101"/>
      <c r="D78" s="101"/>
      <c r="E78" s="101"/>
      <c r="F78" s="101"/>
      <c r="G78" s="101"/>
      <c r="I78" s="102"/>
    </row>
    <row r="79" spans="1:12" ht="90">
      <c r="A79" s="37"/>
      <c r="B79" s="176" t="s">
        <v>113</v>
      </c>
      <c r="C79" s="119" t="s">
        <v>114</v>
      </c>
      <c r="D79" s="151" t="s">
        <v>122</v>
      </c>
      <c r="E79" s="152" t="s">
        <v>85</v>
      </c>
      <c r="F79" s="115" t="s">
        <v>23</v>
      </c>
      <c r="G79" s="116" t="s">
        <v>24</v>
      </c>
      <c r="H79" s="117" t="s">
        <v>82</v>
      </c>
      <c r="I79" s="161" t="str">
        <f>"Cumul BP (sur un cycle commercial de 5 ans)"</f>
        <v>Cumul BP (sur un cycle commercial de 5 ans)</v>
      </c>
      <c r="J79" s="162" t="s">
        <v>127</v>
      </c>
      <c r="K79" s="163" t="s">
        <v>103</v>
      </c>
    </row>
    <row r="80" spans="1:12">
      <c r="A80" s="36"/>
      <c r="B80" s="192"/>
      <c r="C80" s="193"/>
      <c r="D80" s="182"/>
      <c r="E80" s="194"/>
      <c r="F80" s="195"/>
      <c r="G80" s="196"/>
      <c r="H80" s="197">
        <f>D80*F80</f>
        <v>0</v>
      </c>
      <c r="I80" s="183"/>
      <c r="J80" s="179">
        <f t="shared" ref="J80:J85" si="0">H80*I80*8</f>
        <v>0</v>
      </c>
      <c r="K80" s="179">
        <f>H80*I80*B70</f>
        <v>0</v>
      </c>
    </row>
    <row r="81" spans="1:12">
      <c r="A81" s="36"/>
      <c r="B81" s="198"/>
      <c r="C81" s="192"/>
      <c r="D81" s="184"/>
      <c r="E81" s="185"/>
      <c r="F81" s="185"/>
      <c r="G81" s="185"/>
      <c r="H81" s="197">
        <f t="shared" ref="H81:H85" si="1">D81*F81</f>
        <v>0</v>
      </c>
      <c r="I81" s="185"/>
      <c r="J81" s="186">
        <f t="shared" si="0"/>
        <v>0</v>
      </c>
      <c r="K81" s="179">
        <f>H81*I81*B70</f>
        <v>0</v>
      </c>
    </row>
    <row r="82" spans="1:12" ht="14.45" customHeight="1">
      <c r="A82" s="36"/>
      <c r="B82" s="199"/>
      <c r="C82" s="192"/>
      <c r="D82" s="187"/>
      <c r="E82" s="178"/>
      <c r="F82" s="178"/>
      <c r="G82" s="178"/>
      <c r="H82" s="197">
        <f t="shared" si="1"/>
        <v>0</v>
      </c>
      <c r="I82" s="178"/>
      <c r="J82" s="188">
        <f t="shared" si="0"/>
        <v>0</v>
      </c>
      <c r="K82" s="179">
        <f>H82*I82*B70</f>
        <v>0</v>
      </c>
    </row>
    <row r="83" spans="1:12">
      <c r="A83" s="36"/>
      <c r="B83" s="200"/>
      <c r="C83" s="192"/>
      <c r="D83" s="187"/>
      <c r="E83" s="178"/>
      <c r="F83" s="178"/>
      <c r="G83" s="178"/>
      <c r="H83" s="197">
        <f t="shared" si="1"/>
        <v>0</v>
      </c>
      <c r="I83" s="178"/>
      <c r="J83" s="188">
        <f t="shared" si="0"/>
        <v>0</v>
      </c>
      <c r="K83" s="179">
        <f>H83*I83*B70</f>
        <v>0</v>
      </c>
    </row>
    <row r="84" spans="1:12" ht="16.149999999999999" customHeight="1">
      <c r="A84" s="36"/>
      <c r="B84" s="201"/>
      <c r="C84" s="202"/>
      <c r="D84" s="184"/>
      <c r="E84" s="185"/>
      <c r="F84" s="185"/>
      <c r="G84" s="185"/>
      <c r="H84" s="197">
        <f t="shared" si="1"/>
        <v>0</v>
      </c>
      <c r="I84" s="189"/>
      <c r="J84" s="188">
        <f t="shared" si="0"/>
        <v>0</v>
      </c>
      <c r="K84" s="179">
        <f>H84*I84*B70</f>
        <v>0</v>
      </c>
    </row>
    <row r="85" spans="1:12" ht="13.9" customHeight="1">
      <c r="A85" s="36"/>
      <c r="B85" s="178"/>
      <c r="C85" s="178"/>
      <c r="D85" s="190"/>
      <c r="E85" s="178"/>
      <c r="F85" s="178"/>
      <c r="G85" s="178"/>
      <c r="H85" s="197">
        <f t="shared" si="1"/>
        <v>0</v>
      </c>
      <c r="I85" s="191"/>
      <c r="J85" s="177">
        <f t="shared" si="0"/>
        <v>0</v>
      </c>
      <c r="K85" s="179">
        <f>H85*I85*B70</f>
        <v>0</v>
      </c>
    </row>
    <row r="86" spans="1:12">
      <c r="A86" s="101"/>
      <c r="B86" s="101"/>
      <c r="D86" s="101"/>
      <c r="E86" s="101"/>
      <c r="F86" s="101"/>
      <c r="G86" s="101" t="s">
        <v>25</v>
      </c>
      <c r="I86" s="73"/>
      <c r="J86" s="121">
        <f>SUM(J80:J85)</f>
        <v>0</v>
      </c>
      <c r="K86" s="121">
        <f>SUM(K80:K85)</f>
        <v>0</v>
      </c>
      <c r="L86" s="139"/>
    </row>
    <row r="87" spans="1:12" ht="31.5" customHeight="1">
      <c r="A87" s="101"/>
      <c r="B87" s="101"/>
      <c r="D87" s="101"/>
      <c r="E87" s="101"/>
      <c r="F87" s="101"/>
      <c r="G87" s="101"/>
      <c r="H87" s="101"/>
      <c r="I87" s="50"/>
    </row>
    <row r="88" spans="1:12" ht="67.900000000000006" customHeight="1">
      <c r="A88" s="91" t="s">
        <v>21</v>
      </c>
      <c r="B88" s="274"/>
      <c r="C88" s="275"/>
      <c r="D88" s="275"/>
      <c r="E88" s="275"/>
      <c r="F88" s="275"/>
      <c r="G88" s="275"/>
      <c r="H88" s="275"/>
      <c r="I88" s="275"/>
    </row>
    <row r="89" spans="1:12" ht="48.6" customHeight="1">
      <c r="A89" s="101"/>
      <c r="B89" s="101"/>
      <c r="D89" s="101"/>
      <c r="E89" s="101"/>
      <c r="F89" s="101"/>
      <c r="G89" s="101"/>
      <c r="H89" s="101"/>
      <c r="I89" s="102"/>
    </row>
    <row r="90" spans="1:12" ht="90">
      <c r="A90" s="36"/>
      <c r="B90" s="176" t="s">
        <v>113</v>
      </c>
      <c r="C90" s="119" t="s">
        <v>114</v>
      </c>
      <c r="D90" s="154" t="s">
        <v>122</v>
      </c>
      <c r="E90" s="153" t="s">
        <v>85</v>
      </c>
      <c r="F90" s="137" t="s">
        <v>23</v>
      </c>
      <c r="G90" s="116" t="s">
        <v>24</v>
      </c>
      <c r="H90" s="117" t="s">
        <v>82</v>
      </c>
      <c r="I90" s="161" t="str">
        <f>"Cumul BP (sur un cycle commercial de 5 ans)"</f>
        <v>Cumul BP (sur un cycle commercial de 5 ans)</v>
      </c>
      <c r="J90" s="164" t="s">
        <v>127</v>
      </c>
      <c r="K90" s="165" t="s">
        <v>103</v>
      </c>
    </row>
    <row r="91" spans="1:12">
      <c r="A91" s="36"/>
      <c r="B91" s="203"/>
      <c r="C91" s="178"/>
      <c r="D91" s="204"/>
      <c r="E91" s="205"/>
      <c r="F91" s="206"/>
      <c r="G91" s="207"/>
      <c r="H91" s="178">
        <f>D91*F91</f>
        <v>0</v>
      </c>
      <c r="I91" s="178"/>
      <c r="J91" s="177">
        <f>H91*I91*8</f>
        <v>0</v>
      </c>
      <c r="K91" s="177">
        <f>H91*I91*B70</f>
        <v>0</v>
      </c>
    </row>
    <row r="92" spans="1:12">
      <c r="A92" s="36"/>
      <c r="B92" s="208"/>
      <c r="C92" s="178"/>
      <c r="D92" s="209"/>
      <c r="E92" s="210"/>
      <c r="F92" s="211"/>
      <c r="G92" s="207"/>
      <c r="H92" s="178">
        <f t="shared" ref="H92:H95" si="2">D92*F92</f>
        <v>0</v>
      </c>
      <c r="I92" s="178"/>
      <c r="J92" s="177">
        <f>H92*I92*8</f>
        <v>0</v>
      </c>
      <c r="K92" s="177">
        <f>H92*I92*8</f>
        <v>0</v>
      </c>
    </row>
    <row r="93" spans="1:12">
      <c r="A93" s="36"/>
      <c r="B93" s="201"/>
      <c r="C93" s="178"/>
      <c r="D93" s="184"/>
      <c r="E93" s="185"/>
      <c r="F93" s="185"/>
      <c r="G93" s="178"/>
      <c r="H93" s="178">
        <f t="shared" si="2"/>
        <v>0</v>
      </c>
      <c r="I93" s="178"/>
      <c r="J93" s="177">
        <f>H93*I93*8</f>
        <v>0</v>
      </c>
      <c r="K93" s="177">
        <f>H93*I93*8</f>
        <v>0</v>
      </c>
    </row>
    <row r="94" spans="1:12" ht="12" customHeight="1">
      <c r="A94" s="36"/>
      <c r="B94" s="203"/>
      <c r="C94" s="178"/>
      <c r="D94" s="187"/>
      <c r="E94" s="178"/>
      <c r="F94" s="178"/>
      <c r="G94" s="178"/>
      <c r="H94" s="178">
        <f t="shared" si="2"/>
        <v>0</v>
      </c>
      <c r="I94" s="178"/>
      <c r="J94" s="180">
        <f>H94*I94*8</f>
        <v>0</v>
      </c>
      <c r="K94" s="180">
        <f>H94*I94*8</f>
        <v>0</v>
      </c>
    </row>
    <row r="95" spans="1:12">
      <c r="A95" s="36"/>
      <c r="B95" s="203"/>
      <c r="C95" s="178"/>
      <c r="D95" s="187"/>
      <c r="E95" s="178"/>
      <c r="F95" s="178"/>
      <c r="G95" s="178"/>
      <c r="H95" s="178">
        <f t="shared" si="2"/>
        <v>0</v>
      </c>
      <c r="I95" s="178"/>
      <c r="J95" s="181">
        <f>H95*I95*8</f>
        <v>0</v>
      </c>
      <c r="K95" s="181">
        <f>H95*I95*8</f>
        <v>0</v>
      </c>
    </row>
    <row r="96" spans="1:12">
      <c r="A96" s="50"/>
      <c r="B96" s="50"/>
      <c r="C96" s="50"/>
      <c r="D96" s="50"/>
      <c r="E96" s="50"/>
      <c r="F96" s="50"/>
      <c r="G96" s="50"/>
      <c r="I96" s="72"/>
      <c r="J96" s="143">
        <f>SUM(J91:J95)</f>
        <v>0</v>
      </c>
      <c r="K96" s="143">
        <f>SUM(K91:K95)</f>
        <v>0</v>
      </c>
    </row>
    <row r="98" spans="1:9" ht="62.45" customHeight="1">
      <c r="A98" s="71" t="s">
        <v>53</v>
      </c>
      <c r="B98" s="274"/>
      <c r="C98" s="275"/>
      <c r="D98" s="275"/>
      <c r="E98" s="275"/>
      <c r="F98" s="275"/>
      <c r="G98" s="275"/>
      <c r="H98" s="275"/>
      <c r="I98" s="275"/>
    </row>
  </sheetData>
  <mergeCells count="9">
    <mergeCell ref="B77:I77"/>
    <mergeCell ref="B98:I98"/>
    <mergeCell ref="B88:I88"/>
    <mergeCell ref="A31:A37"/>
    <mergeCell ref="B33:J37"/>
    <mergeCell ref="B75:I75"/>
    <mergeCell ref="A52:A63"/>
    <mergeCell ref="B52:J56"/>
    <mergeCell ref="B57:J63"/>
  </mergeCells>
  <conditionalFormatting sqref="B75:C75">
    <cfRule type="containsBlanks" dxfId="3" priority="11">
      <formula>LEN(TRIM(B75))=0</formula>
    </cfRule>
  </conditionalFormatting>
  <conditionalFormatting sqref="B77:C77 B98:C98">
    <cfRule type="containsBlanks" dxfId="2" priority="10">
      <formula>LEN(TRIM(B77))=0</formula>
    </cfRule>
  </conditionalFormatting>
  <conditionalFormatting sqref="B88:C88">
    <cfRule type="containsBlanks" dxfId="1" priority="8">
      <formula>LEN(TRIM(B88))=0</formula>
    </cfRule>
  </conditionalFormatting>
  <conditionalFormatting sqref="B68">
    <cfRule type="containsBlanks" dxfId="0" priority="4">
      <formula>LEN(TRIM(B68))=0</formula>
    </cfRule>
  </conditionalFormatting>
  <dataValidations xWindow="1059" yWindow="1188" count="9">
    <dataValidation type="list" allowBlank="1" showInputMessage="1" showErrorMessage="1" sqref="B68"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8:C98" xr:uid="{00000000-0002-0000-0300-000001000000}"/>
    <dataValidation allowBlank="1" showInputMessage="1" showErrorMessage="1" prompt="- Solution la plus probable mise en œuvre en l'absence d'innovation, ou_x000a_- Situation actuelle" sqref="B88:C88" xr:uid="{00000000-0002-0000-0300-000002000000}"/>
    <dataValidation allowBlank="1" showInputMessage="1" showErrorMessage="1" prompt="Solution faisant l'objet de l'aide dans le cadre du projet" sqref="B77:C77" xr:uid="{00000000-0002-0000-0300-000003000000}"/>
    <dataValidation allowBlank="1" showInputMessage="1" showErrorMessage="1" prompt="Flux de gaz, matière, d'énergie, etc., qui sera traduit ensuite en émissions de GES par l'intermédiaire des facteurs d'émissions_x000a_" sqref="C80:C85 C91:C95" xr:uid="{00000000-0002-0000-0300-000004000000}"/>
    <dataValidation allowBlank="1" showErrorMessage="1" sqref="I46:J46 H28 B91:B95" xr:uid="{00000000-0002-0000-0300-000005000000}"/>
    <dataValidation allowBlank="1" showInputMessage="1" showErrorMessage="1" prompt="T CO2eq évitées en cas de réalisation du business plan, en cumul à 5 ans post projet" sqref="J90 I79:J79"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5:I75" xr:uid="{00000000-0002-0000-0300-000007000000}"/>
    <dataValidation allowBlank="1" showErrorMessage="1" prompt="_x000a_" sqref="B80:B85"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E22"/>
  <sheetViews>
    <sheetView workbookViewId="0">
      <selection activeCell="D2" sqref="D2"/>
    </sheetView>
  </sheetViews>
  <sheetFormatPr baseColWidth="10" defaultColWidth="0.85546875" defaultRowHeight="14.25"/>
  <cols>
    <col min="1" max="1" width="3.85546875" style="22" customWidth="1"/>
    <col min="2" max="2" width="40.28515625" style="22" customWidth="1"/>
    <col min="3" max="3" width="27.140625" style="22" customWidth="1"/>
    <col min="4" max="7" width="28.28515625" style="22" customWidth="1"/>
    <col min="8" max="16384" width="0.85546875" style="22"/>
  </cols>
  <sheetData>
    <row r="2" spans="2:5" ht="15.6" customHeight="1">
      <c r="B2" s="218" t="s">
        <v>88</v>
      </c>
      <c r="C2" s="219"/>
      <c r="D2" s="219"/>
      <c r="E2" s="220"/>
    </row>
    <row r="3" spans="2:5" s="79" customFormat="1" ht="31.5">
      <c r="B3" s="221" t="s">
        <v>89</v>
      </c>
      <c r="C3" s="222" t="s">
        <v>132</v>
      </c>
      <c r="D3" s="284" t="s">
        <v>90</v>
      </c>
      <c r="E3" s="285"/>
    </row>
    <row r="4" spans="2:5" ht="45">
      <c r="B4" s="223" t="s">
        <v>133</v>
      </c>
      <c r="C4" s="224"/>
      <c r="D4" s="225"/>
      <c r="E4" s="226"/>
    </row>
    <row r="5" spans="2:5" ht="60">
      <c r="B5" s="223" t="s">
        <v>134</v>
      </c>
      <c r="C5" s="227"/>
      <c r="D5" s="286"/>
      <c r="E5" s="287"/>
    </row>
    <row r="6" spans="2:5" ht="15">
      <c r="B6" s="23"/>
      <c r="C6" s="23"/>
      <c r="D6" s="23"/>
    </row>
    <row r="7" spans="2:5" ht="15">
      <c r="B7" s="24"/>
      <c r="C7" s="23"/>
      <c r="D7" s="23"/>
    </row>
    <row r="8" spans="2:5" ht="15">
      <c r="B8" s="25"/>
      <c r="C8" s="23"/>
      <c r="D8" s="23"/>
    </row>
    <row r="9" spans="2:5" ht="15">
      <c r="B9" s="25"/>
      <c r="C9" s="23"/>
      <c r="D9" s="23"/>
    </row>
    <row r="10" spans="2:5" ht="15">
      <c r="B10" s="25"/>
      <c r="C10" s="23"/>
      <c r="D10" s="23"/>
    </row>
    <row r="11" spans="2:5" ht="15">
      <c r="B11" s="25"/>
      <c r="C11" s="23"/>
      <c r="D11" s="23"/>
    </row>
    <row r="12" spans="2:5" ht="15">
      <c r="B12" s="24"/>
      <c r="C12" s="23"/>
      <c r="D12" s="23"/>
    </row>
    <row r="13" spans="2:5" ht="15">
      <c r="B13" s="26"/>
      <c r="C13" s="23"/>
      <c r="D13" s="23"/>
    </row>
    <row r="14" spans="2:5" ht="15">
      <c r="B14" s="23"/>
      <c r="C14" s="23"/>
      <c r="D14" s="23"/>
    </row>
    <row r="15" spans="2:5" ht="15">
      <c r="B15" s="23"/>
      <c r="C15" s="23"/>
      <c r="D15" s="23"/>
    </row>
    <row r="16" spans="2:5" ht="31.9" customHeight="1">
      <c r="B16" s="23"/>
      <c r="C16" s="23"/>
      <c r="D16" s="23"/>
    </row>
    <row r="17" spans="2:4" ht="60.6" customHeight="1">
      <c r="B17" s="23"/>
      <c r="C17" s="23"/>
      <c r="D17" s="23"/>
    </row>
    <row r="18" spans="2:4" ht="15">
      <c r="B18" s="23"/>
      <c r="C18" s="23"/>
      <c r="D18" s="23"/>
    </row>
    <row r="19" spans="2:4" ht="15">
      <c r="B19" s="23"/>
      <c r="C19" s="23"/>
      <c r="D19" s="23"/>
    </row>
    <row r="20" spans="2:4" ht="15">
      <c r="B20" s="23"/>
      <c r="C20" s="23"/>
      <c r="D20" s="23"/>
    </row>
    <row r="21" spans="2:4" ht="15">
      <c r="B21" s="23"/>
      <c r="C21" s="23"/>
      <c r="D21" s="23"/>
    </row>
    <row r="22" spans="2:4" ht="15">
      <c r="B22" s="23"/>
      <c r="C22" s="23"/>
      <c r="D22" s="23"/>
    </row>
  </sheetData>
  <mergeCells count="2">
    <mergeCell ref="D3:E3"/>
    <mergeCell ref="D5: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G31"/>
  <sheetViews>
    <sheetView showGridLines="0" topLeftCell="A17" zoomScaleNormal="100" workbookViewId="0">
      <selection activeCell="C32" sqref="C32"/>
    </sheetView>
  </sheetViews>
  <sheetFormatPr baseColWidth="10" defaultColWidth="2.7109375" defaultRowHeight="14.25" outlineLevelRow="1"/>
  <cols>
    <col min="1" max="1" width="3.85546875" style="22" customWidth="1"/>
    <col min="2" max="2" width="38" style="22" customWidth="1"/>
    <col min="3" max="3" width="44.5703125" style="22" customWidth="1"/>
    <col min="4" max="7" width="20.42578125" style="22" customWidth="1"/>
    <col min="8" max="8" width="15.140625" style="22" customWidth="1"/>
    <col min="9" max="16384" width="2.7109375" style="22"/>
  </cols>
  <sheetData>
    <row r="1" spans="2:7" outlineLevel="1">
      <c r="B1" s="27"/>
      <c r="C1" s="27"/>
      <c r="D1" s="27"/>
      <c r="E1" s="27"/>
      <c r="F1" s="27"/>
      <c r="G1" s="27"/>
    </row>
    <row r="3" spans="2:7" ht="50.45" customHeight="1">
      <c r="B3" s="288" t="s">
        <v>69</v>
      </c>
      <c r="C3" s="288"/>
    </row>
    <row r="4" spans="2:7" ht="21">
      <c r="B4" s="216"/>
      <c r="C4" s="216"/>
    </row>
    <row r="5" spans="2:7" ht="126.6" customHeight="1">
      <c r="B5" s="289" t="s">
        <v>131</v>
      </c>
      <c r="C5" s="289"/>
      <c r="D5" s="28"/>
      <c r="E5" s="28"/>
      <c r="F5" s="28"/>
    </row>
    <row r="6" spans="2:7" ht="18.75">
      <c r="B6" s="228"/>
      <c r="C6" s="217"/>
      <c r="D6" s="28"/>
      <c r="E6" s="28"/>
      <c r="F6" s="28"/>
    </row>
    <row r="7" spans="2:7" ht="36" customHeight="1">
      <c r="B7" s="290" t="s">
        <v>59</v>
      </c>
      <c r="C7" s="291"/>
    </row>
    <row r="8" spans="2:7" ht="18.75">
      <c r="B8" s="229" t="s">
        <v>26</v>
      </c>
      <c r="C8" s="230"/>
    </row>
    <row r="9" spans="2:7" ht="18.75">
      <c r="B9" s="229" t="s">
        <v>87</v>
      </c>
      <c r="C9" s="230"/>
    </row>
    <row r="11" spans="2:7">
      <c r="B11" s="80"/>
    </row>
    <row r="13" spans="2:7">
      <c r="B13" s="80"/>
    </row>
    <row r="26" spans="2:3" ht="45" customHeight="1">
      <c r="B26" s="288" t="s">
        <v>135</v>
      </c>
      <c r="C26" s="288"/>
    </row>
    <row r="28" spans="2:3" ht="18.75">
      <c r="B28" s="290" t="s">
        <v>136</v>
      </c>
      <c r="C28" s="291"/>
    </row>
    <row r="29" spans="2:3" ht="40.9" customHeight="1">
      <c r="B29" s="231" t="s">
        <v>139</v>
      </c>
      <c r="C29" s="230"/>
    </row>
    <row r="30" spans="2:3" ht="34.9" customHeight="1">
      <c r="B30" s="232" t="s">
        <v>137</v>
      </c>
      <c r="C30" s="230"/>
    </row>
    <row r="31" spans="2:3" ht="48" customHeight="1">
      <c r="B31" s="232" t="s">
        <v>138</v>
      </c>
      <c r="C31" s="230" t="s">
        <v>140</v>
      </c>
    </row>
  </sheetData>
  <mergeCells count="5">
    <mergeCell ref="B26:C26"/>
    <mergeCell ref="B3:C3"/>
    <mergeCell ref="B5:C5"/>
    <mergeCell ref="B7:C7"/>
    <mergeCell ref="B28:C28"/>
  </mergeCells>
  <dataValidations count="1">
    <dataValidation type="list" allowBlank="1" showInputMessage="1" showErrorMessage="1" prompt="Sélectionner oui ou non avec la flèche" sqref="C29" xr:uid="{00000000-0002-0000-0500-000000000000}">
      <formula1>"oui,non"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LISTES!$B$2:$B$10</xm:f>
          </x14:formula1>
          <xm:sqref>C8</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LISTES!$B$2:$B$10</xm:f>
          </x14:formula1>
          <xm:sqref>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RowHeight="15" customHeight="1"/>
  <cols>
    <col min="1" max="1" width="11.42578125" style="300"/>
    <col min="2" max="2" width="41.140625" style="300" customWidth="1"/>
    <col min="3" max="3" width="74.85546875" style="300" customWidth="1"/>
    <col min="4" max="6" width="11.42578125" style="300"/>
    <col min="7" max="7" width="65.140625" style="300" customWidth="1"/>
    <col min="8" max="16384" width="11.42578125" style="300"/>
  </cols>
  <sheetData>
    <row r="1" spans="1:7" ht="15" customHeight="1">
      <c r="A1" s="295" t="s">
        <v>181</v>
      </c>
      <c r="B1" s="295"/>
      <c r="C1" s="295"/>
      <c r="D1" s="295"/>
      <c r="E1" s="295"/>
      <c r="F1" s="295"/>
      <c r="G1" s="295"/>
    </row>
    <row r="2" spans="1:7" ht="15" customHeight="1">
      <c r="A2" s="295" t="s">
        <v>182</v>
      </c>
      <c r="B2" s="295"/>
      <c r="C2" s="295"/>
      <c r="D2" s="295"/>
      <c r="E2" s="295"/>
      <c r="F2" s="295"/>
      <c r="G2" s="295"/>
    </row>
    <row r="3" spans="1:7" ht="30" customHeight="1">
      <c r="A3" s="296" t="s">
        <v>183</v>
      </c>
      <c r="B3" s="296"/>
      <c r="C3" s="296"/>
      <c r="D3" s="296"/>
      <c r="E3" s="296"/>
      <c r="F3" s="296"/>
      <c r="G3" s="296"/>
    </row>
    <row r="4" spans="1:7" ht="15" customHeight="1">
      <c r="A4" s="297" t="s">
        <v>184</v>
      </c>
      <c r="B4" s="297"/>
      <c r="C4" s="297"/>
      <c r="D4" s="297"/>
      <c r="E4" s="297"/>
      <c r="F4" s="297"/>
      <c r="G4" s="297"/>
    </row>
    <row r="5" spans="1:7" ht="15" customHeight="1">
      <c r="A5" s="299" t="s">
        <v>186</v>
      </c>
      <c r="B5" s="295"/>
      <c r="C5" s="295"/>
      <c r="D5" s="295"/>
      <c r="E5" s="295"/>
      <c r="F5" s="295"/>
      <c r="G5" s="295"/>
    </row>
    <row r="6" spans="1:7" ht="15" customHeight="1">
      <c r="A6" s="299" t="s">
        <v>185</v>
      </c>
      <c r="B6" s="295"/>
      <c r="C6" s="295"/>
      <c r="D6" s="295"/>
      <c r="E6" s="295"/>
      <c r="F6" s="295"/>
      <c r="G6" s="295"/>
    </row>
    <row r="7" spans="1:7" ht="15" customHeight="1">
      <c r="A7" s="299" t="s">
        <v>187</v>
      </c>
      <c r="B7" s="295"/>
      <c r="C7" s="295"/>
      <c r="D7" s="295"/>
      <c r="E7" s="295"/>
      <c r="F7" s="295"/>
      <c r="G7" s="295"/>
    </row>
    <row r="8" spans="1:7" ht="15" customHeight="1" thickBot="1">
      <c r="A8" s="298"/>
      <c r="B8" s="298"/>
      <c r="C8" s="298"/>
      <c r="D8" s="298"/>
      <c r="E8" s="298"/>
      <c r="F8" s="298"/>
      <c r="G8" s="298"/>
    </row>
    <row r="9" spans="1:7" ht="15" customHeight="1" thickBot="1">
      <c r="A9" s="301" t="s">
        <v>167</v>
      </c>
      <c r="B9" s="302"/>
      <c r="C9" s="303" t="s">
        <v>168</v>
      </c>
      <c r="D9" s="304" t="s">
        <v>169</v>
      </c>
      <c r="E9" s="305"/>
      <c r="F9" s="306"/>
      <c r="G9" s="303" t="s">
        <v>170</v>
      </c>
    </row>
    <row r="10" spans="1:7" ht="15" customHeight="1" thickBot="1">
      <c r="A10" s="307"/>
      <c r="B10" s="308"/>
      <c r="C10" s="309"/>
      <c r="D10" s="310" t="s">
        <v>171</v>
      </c>
      <c r="E10" s="311"/>
      <c r="F10" s="312" t="s">
        <v>172</v>
      </c>
      <c r="G10" s="309"/>
    </row>
    <row r="11" spans="1:7" ht="15" customHeight="1" thickBot="1">
      <c r="A11" s="313"/>
      <c r="B11" s="314"/>
      <c r="C11" s="315"/>
      <c r="D11" s="316" t="s">
        <v>173</v>
      </c>
      <c r="E11" s="316" t="s">
        <v>174</v>
      </c>
      <c r="F11" s="317"/>
      <c r="G11" s="315"/>
    </row>
    <row r="12" spans="1:7" ht="15" customHeight="1">
      <c r="A12" s="318"/>
      <c r="B12" s="319" t="s">
        <v>175</v>
      </c>
      <c r="C12" s="320" t="s">
        <v>179</v>
      </c>
      <c r="D12" s="321"/>
      <c r="E12" s="321"/>
      <c r="F12" s="321"/>
      <c r="G12" s="320" t="s">
        <v>176</v>
      </c>
    </row>
    <row r="13" spans="1:7" ht="15" customHeight="1">
      <c r="A13" s="322"/>
      <c r="B13" s="323"/>
      <c r="C13" s="324"/>
      <c r="D13" s="325"/>
      <c r="E13" s="325"/>
      <c r="F13" s="325"/>
      <c r="G13" s="324"/>
    </row>
    <row r="14" spans="1:7" ht="15" customHeight="1">
      <c r="A14" s="322"/>
      <c r="B14" s="323"/>
      <c r="C14" s="324"/>
      <c r="D14" s="325"/>
      <c r="E14" s="325"/>
      <c r="F14" s="325"/>
      <c r="G14" s="324"/>
    </row>
    <row r="15" spans="1:7" ht="15" customHeight="1">
      <c r="A15" s="322"/>
      <c r="B15" s="323"/>
      <c r="C15" s="324"/>
      <c r="D15" s="325"/>
      <c r="E15" s="325"/>
      <c r="F15" s="325"/>
      <c r="G15" s="324"/>
    </row>
    <row r="16" spans="1:7" ht="15" customHeight="1">
      <c r="A16" s="322"/>
      <c r="B16" s="323"/>
      <c r="C16" s="324"/>
      <c r="D16" s="325"/>
      <c r="E16" s="325"/>
      <c r="F16" s="325"/>
      <c r="G16" s="324"/>
    </row>
    <row r="17" spans="1:7" ht="15" customHeight="1">
      <c r="A17" s="322"/>
      <c r="B17" s="323"/>
      <c r="C17" s="324"/>
      <c r="D17" s="325"/>
      <c r="E17" s="325"/>
      <c r="F17" s="325"/>
      <c r="G17" s="324"/>
    </row>
    <row r="18" spans="1:7" ht="15" customHeight="1">
      <c r="A18" s="322"/>
      <c r="B18" s="323"/>
      <c r="C18" s="324"/>
      <c r="D18" s="325"/>
      <c r="E18" s="325"/>
      <c r="F18" s="325"/>
      <c r="G18" s="324"/>
    </row>
    <row r="19" spans="1:7" ht="15" customHeight="1">
      <c r="A19" s="322"/>
      <c r="B19" s="323"/>
      <c r="C19" s="324"/>
      <c r="D19" s="325"/>
      <c r="E19" s="325"/>
      <c r="F19" s="325"/>
      <c r="G19" s="324"/>
    </row>
    <row r="20" spans="1:7" ht="15" customHeight="1">
      <c r="A20" s="322"/>
      <c r="B20" s="323"/>
      <c r="C20" s="324"/>
      <c r="D20" s="325"/>
      <c r="E20" s="325"/>
      <c r="F20" s="325"/>
      <c r="G20" s="324"/>
    </row>
    <row r="21" spans="1:7" ht="15" customHeight="1">
      <c r="A21" s="322"/>
      <c r="B21" s="323"/>
      <c r="C21" s="324"/>
      <c r="D21" s="325"/>
      <c r="E21" s="325"/>
      <c r="F21" s="325"/>
      <c r="G21" s="324"/>
    </row>
    <row r="22" spans="1:7" ht="15" customHeight="1">
      <c r="A22" s="322"/>
      <c r="B22" s="323"/>
      <c r="C22" s="324"/>
      <c r="D22" s="325"/>
      <c r="E22" s="325"/>
      <c r="F22" s="325"/>
      <c r="G22" s="324"/>
    </row>
    <row r="23" spans="1:7" ht="15" customHeight="1" thickBot="1">
      <c r="A23" s="326"/>
      <c r="B23" s="327"/>
      <c r="C23" s="328"/>
      <c r="D23" s="329"/>
      <c r="E23" s="329"/>
      <c r="F23" s="329"/>
      <c r="G23" s="328"/>
    </row>
    <row r="24" spans="1:7" ht="15" customHeight="1" thickBot="1">
      <c r="A24" s="330"/>
      <c r="B24" s="331"/>
      <c r="C24" s="332"/>
      <c r="D24" s="333"/>
      <c r="E24" s="333"/>
      <c r="F24" s="333"/>
      <c r="G24" s="334"/>
    </row>
    <row r="25" spans="1:7" ht="15" customHeight="1">
      <c r="A25" s="318"/>
      <c r="B25" s="319" t="s">
        <v>177</v>
      </c>
      <c r="C25" s="320" t="s">
        <v>180</v>
      </c>
      <c r="D25" s="321"/>
      <c r="E25" s="321"/>
      <c r="F25" s="321"/>
      <c r="G25" s="335" t="s">
        <v>178</v>
      </c>
    </row>
    <row r="26" spans="1:7" ht="15" customHeight="1">
      <c r="A26" s="322"/>
      <c r="B26" s="323"/>
      <c r="C26" s="324"/>
      <c r="D26" s="325"/>
      <c r="E26" s="325"/>
      <c r="F26" s="325"/>
      <c r="G26" s="336"/>
    </row>
    <row r="27" spans="1:7" ht="15" customHeight="1">
      <c r="A27" s="322"/>
      <c r="B27" s="323"/>
      <c r="C27" s="324"/>
      <c r="D27" s="325"/>
      <c r="E27" s="325"/>
      <c r="F27" s="325"/>
      <c r="G27" s="336"/>
    </row>
    <row r="28" spans="1:7" ht="15" customHeight="1">
      <c r="A28" s="322"/>
      <c r="B28" s="323"/>
      <c r="C28" s="324"/>
      <c r="D28" s="325"/>
      <c r="E28" s="325"/>
      <c r="F28" s="325"/>
      <c r="G28" s="336"/>
    </row>
    <row r="29" spans="1:7" ht="15" customHeight="1">
      <c r="A29" s="322"/>
      <c r="B29" s="323"/>
      <c r="C29" s="324"/>
      <c r="D29" s="325"/>
      <c r="E29" s="325"/>
      <c r="F29" s="325"/>
      <c r="G29" s="336"/>
    </row>
    <row r="30" spans="1:7" ht="15" customHeight="1">
      <c r="A30" s="322"/>
      <c r="B30" s="323"/>
      <c r="C30" s="324"/>
      <c r="D30" s="325"/>
      <c r="E30" s="325"/>
      <c r="F30" s="325"/>
      <c r="G30" s="336"/>
    </row>
    <row r="31" spans="1:7" ht="15" customHeight="1">
      <c r="A31" s="322"/>
      <c r="B31" s="323"/>
      <c r="C31" s="324"/>
      <c r="D31" s="325"/>
      <c r="E31" s="325"/>
      <c r="F31" s="325"/>
      <c r="G31" s="336"/>
    </row>
    <row r="32" spans="1:7" ht="15" customHeight="1">
      <c r="A32" s="322"/>
      <c r="B32" s="323"/>
      <c r="C32" s="324"/>
      <c r="D32" s="325"/>
      <c r="E32" s="325"/>
      <c r="F32" s="325"/>
      <c r="G32" s="336"/>
    </row>
    <row r="33" spans="1:7" ht="15" customHeight="1">
      <c r="A33" s="322"/>
      <c r="B33" s="323"/>
      <c r="C33" s="324"/>
      <c r="D33" s="325"/>
      <c r="E33" s="325"/>
      <c r="F33" s="325"/>
      <c r="G33" s="336"/>
    </row>
    <row r="34" spans="1:7" ht="15" customHeight="1" thickBot="1">
      <c r="A34" s="326"/>
      <c r="B34" s="327"/>
      <c r="C34" s="328"/>
      <c r="D34" s="329"/>
      <c r="E34" s="329"/>
      <c r="F34" s="329"/>
      <c r="G34" s="337"/>
    </row>
  </sheetData>
  <mergeCells count="27">
    <mergeCell ref="A7:G7"/>
    <mergeCell ref="A1:G1"/>
    <mergeCell ref="A2:G2"/>
    <mergeCell ref="A3:G3"/>
    <mergeCell ref="A4:G4"/>
    <mergeCell ref="A5:G5"/>
    <mergeCell ref="A6:G6"/>
    <mergeCell ref="F25:F34"/>
    <mergeCell ref="E25:E34"/>
    <mergeCell ref="D25:D34"/>
    <mergeCell ref="D12:D23"/>
    <mergeCell ref="E12:E23"/>
    <mergeCell ref="C12:C23"/>
    <mergeCell ref="C25:C34"/>
    <mergeCell ref="A12:A23"/>
    <mergeCell ref="B12:B23"/>
    <mergeCell ref="A25:A34"/>
    <mergeCell ref="B25:B34"/>
    <mergeCell ref="G25:G34"/>
    <mergeCell ref="A9:B11"/>
    <mergeCell ref="C9:C11"/>
    <mergeCell ref="G9:G11"/>
    <mergeCell ref="G12:G23"/>
    <mergeCell ref="F12:F23"/>
    <mergeCell ref="D9:F9"/>
    <mergeCell ref="D10:E10"/>
    <mergeCell ref="F10:F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F44" sqref="F44"/>
    </sheetView>
  </sheetViews>
  <sheetFormatPr baseColWidth="10" defaultRowHeight="15"/>
  <cols>
    <col min="2" max="2" width="57.140625" customWidth="1"/>
  </cols>
  <sheetData>
    <row r="1" spans="1:2">
      <c r="B1" s="31" t="s">
        <v>27</v>
      </c>
    </row>
    <row r="2" spans="1:2">
      <c r="B2" s="30" t="s">
        <v>28</v>
      </c>
    </row>
    <row r="3" spans="1:2">
      <c r="B3" s="30" t="s">
        <v>29</v>
      </c>
    </row>
    <row r="4" spans="1:2">
      <c r="A4" s="29"/>
      <c r="B4" s="30" t="s">
        <v>30</v>
      </c>
    </row>
    <row r="5" spans="1:2">
      <c r="B5" s="30" t="s">
        <v>31</v>
      </c>
    </row>
    <row r="6" spans="1:2">
      <c r="B6" s="30" t="s">
        <v>32</v>
      </c>
    </row>
    <row r="7" spans="1:2">
      <c r="B7" s="30" t="s">
        <v>33</v>
      </c>
    </row>
    <row r="8" spans="1:2">
      <c r="B8" s="30" t="s">
        <v>34</v>
      </c>
    </row>
    <row r="9" spans="1:2">
      <c r="B9" s="30" t="s">
        <v>35</v>
      </c>
    </row>
    <row r="10" spans="1:2">
      <c r="B10" s="30" t="s">
        <v>36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6599C-621B-4956-940F-FBBB3E658886}">
  <ds:schemaRefs>
    <ds:schemaRef ds:uri="http://schemas.microsoft.com/sharepoint/v3/contenttype/forms"/>
  </ds:schemaRefs>
</ds:datastoreItem>
</file>

<file path=customXml/itemProps2.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d'emploi </vt:lpstr>
      <vt:lpstr>Feuil1</vt:lpstr>
      <vt:lpstr>Eval° quali (multicritères)</vt:lpstr>
      <vt:lpstr>Eval° quanti (simplifiée GES)</vt:lpstr>
      <vt:lpstr>Indicateur spécifique</vt:lpstr>
      <vt:lpstr>Impacts R&amp;D </vt:lpstr>
      <vt:lpstr>ODD</vt:lpstr>
      <vt:lpstr>LISTES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DAILL Guillaume</cp:lastModifiedBy>
  <dcterms:created xsi:type="dcterms:W3CDTF">2021-01-18T16:21:19Z</dcterms:created>
  <dcterms:modified xsi:type="dcterms:W3CDTF">2022-11-30T13:55:25Z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