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TS\DEC_Direction\06_Thématiques_DECi\Valo_energ_Dechets\CSR\AAPCSR2024\1-Docs AAPCSR2024\Projet AAP Energie CSR 2024\DOCUMENTS AAP2024\Docs à fournir par le Candidat\A valider\OK\"/>
    </mc:Choice>
  </mc:AlternateContent>
  <xr:revisionPtr revIDLastSave="0" documentId="13_ncr:1_{1D008986-35CD-4867-873F-D7D4962A02F2}" xr6:coauthVersionLast="47" xr6:coauthVersionMax="47" xr10:uidLastSave="{00000000-0000-0000-0000-000000000000}"/>
  <bookViews>
    <workbookView xWindow="-110" yWindow="-110" windowWidth="19420" windowHeight="10420" xr2:uid="{1D5AA1CB-FBED-4524-A150-2291287C885A}"/>
  </bookViews>
  <sheets>
    <sheet name="Instructions" sheetId="5" r:id="rId1"/>
    <sheet name="1. Infos porteur" sheetId="3" r:id="rId2"/>
    <sheet name="2. Plan d'appro CSR" sheetId="1" r:id="rId3"/>
    <sheet name="3. Caractérisation CSR" sheetId="2" r:id="rId4"/>
    <sheet name="4. Plan d'appro Autre comb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" i="2" l="1"/>
  <c r="E11" i="2"/>
  <c r="G11" i="1" s="1"/>
  <c r="H11" i="1"/>
  <c r="G10" i="1"/>
  <c r="G10" i="4"/>
  <c r="L10" i="4"/>
  <c r="K10" i="4"/>
  <c r="J10" i="4"/>
  <c r="I10" i="4"/>
  <c r="H10" i="4"/>
  <c r="E16" i="1"/>
  <c r="E15" i="4"/>
  <c r="G9" i="4"/>
  <c r="O6" i="2"/>
  <c r="O7" i="2"/>
  <c r="O8" i="2"/>
  <c r="O9" i="2"/>
  <c r="H11" i="2"/>
  <c r="F11" i="2"/>
  <c r="I11" i="1"/>
  <c r="E14" i="1" l="1"/>
  <c r="E15" i="1"/>
  <c r="E13" i="4"/>
  <c r="E18" i="4"/>
  <c r="E18" i="1"/>
  <c r="E14" i="4"/>
  <c r="E17" i="4"/>
  <c r="E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tc={5CAC928B-EE2B-43AA-9102-E30D23F82E59}</author>
  </authors>
  <commentList>
    <comment ref="C11" authorId="0" shapeId="0" xr:uid="{5CAC928B-EE2B-43AA-9102-E30D23F82E59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Ne doit pas être inférieure à 85%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tc={1C382846-4265-4D58-A2A8-9EDF23C2EA96}</author>
    <author>tc={8CE01E18-B60A-41A7-8F1B-2E00E3E1B6B0}</author>
  </authors>
  <commentList>
    <comment ref="G10" authorId="0" shapeId="0" xr:uid="{1C382846-4265-4D58-A2A8-9EDF23C2EA96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Ce total ne doit pas dépasser 120% du besoin CSR exprimé</t>
      </text>
    </comment>
    <comment ref="G11" authorId="1" shapeId="0" xr:uid="{8CE01E18-B60A-41A7-8F1B-2E00E3E1B6B0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Renseigner obligatoirement les valeurs de PCI dans le feuillet "Caractérisation"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tc={491AB0E1-0328-4AB5-82B3-890B48488B9D}</author>
  </authors>
  <commentList>
    <comment ref="G10" authorId="0" shapeId="0" xr:uid="{491AB0E1-0328-4AB5-82B3-890B48488B9D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Renseigner obligatoirement les valeurs de PCI dans le feuillet "Caractérisation"</t>
      </text>
    </comment>
  </commentList>
</comments>
</file>

<file path=xl/sharedStrings.xml><?xml version="1.0" encoding="utf-8"?>
<sst xmlns="http://schemas.openxmlformats.org/spreadsheetml/2006/main" count="144" uniqueCount="115">
  <si>
    <t>CSR#1</t>
  </si>
  <si>
    <t>CSR#2</t>
  </si>
  <si>
    <t>CSR#3</t>
  </si>
  <si>
    <t>CSR#4</t>
  </si>
  <si>
    <t>Localisation du préparateur</t>
  </si>
  <si>
    <t>Nom du préparateur de CSR</t>
  </si>
  <si>
    <t>Rubrique ICPE du préparateur</t>
  </si>
  <si>
    <t>Nature des déchets à l'origine des CSR</t>
  </si>
  <si>
    <t>CSR#5</t>
  </si>
  <si>
    <t>PCI moyen</t>
  </si>
  <si>
    <t>Part biogénique (% massse)</t>
  </si>
  <si>
    <t>DUPOND</t>
  </si>
  <si>
    <t>Exemple</t>
  </si>
  <si>
    <t>ANGERS (49)</t>
  </si>
  <si>
    <t>Refus de tri de DAE</t>
  </si>
  <si>
    <t>Fiabilité* de l'approvisionnement</t>
  </si>
  <si>
    <t>100% : contrat d'approvisionnement signé entre le préparateur et le porteur de projet (contrat mis à disposition de l'ADEME)</t>
  </si>
  <si>
    <t>TOTAL CSR en T</t>
  </si>
  <si>
    <t>Cbio moyen</t>
  </si>
  <si>
    <t>*Détermination du % de fiabilité de l'approvisionnement :</t>
  </si>
  <si>
    <t>Distance entre préparateur et chaufferie (en km)</t>
  </si>
  <si>
    <t>Indicateurs Plan d'approvisionnement</t>
  </si>
  <si>
    <t>Capacitaire du plan d'approvisionnement</t>
  </si>
  <si>
    <t>Distance d'approvisionnement moyenne (en km)</t>
  </si>
  <si>
    <t>Taux de fiabilité pour le besoin exprimé</t>
  </si>
  <si>
    <t>Densité moyenne</t>
  </si>
  <si>
    <t xml:space="preserve">Fiabilité moyenne </t>
  </si>
  <si>
    <t>Quantité annuelle (en T)</t>
  </si>
  <si>
    <t>Besoin CSR en T</t>
  </si>
  <si>
    <t>Nombre de livraisons en moyenne / jour ouvré</t>
  </si>
  <si>
    <t>**Nb de jours ouvrés considérés :</t>
  </si>
  <si>
    <t>PLAN d'APPROVISIONNEMENT CSR</t>
  </si>
  <si>
    <t>Granulométrie</t>
  </si>
  <si>
    <t>Préciser "Autre"</t>
  </si>
  <si>
    <t>Plastique (%)</t>
  </si>
  <si>
    <t>Papier/carton (%)</t>
  </si>
  <si>
    <t>Mousse &amp; textile (%)</t>
  </si>
  <si>
    <t>Total (100%)</t>
  </si>
  <si>
    <t>PCI 
(en MJ/kg)</t>
  </si>
  <si>
    <t>Densité du CSR 
(kg/m3)</t>
  </si>
  <si>
    <t>Déchet Bois (%)</t>
  </si>
  <si>
    <t>Autre (si supérieur à 10% - déchet ou pas)</t>
  </si>
  <si>
    <t>Forme des composants</t>
  </si>
  <si>
    <t>Total halogénés (en mg/kg)</t>
  </si>
  <si>
    <t>Gate fee moyenne</t>
  </si>
  <si>
    <t>Gate fee 
(euros / T)</t>
  </si>
  <si>
    <t>CARACTERISATION CSR</t>
  </si>
  <si>
    <t>A renseigner obligatoirement</t>
  </si>
  <si>
    <t>Taux de cendres 
(% masse totale)</t>
  </si>
  <si>
    <t>Taux d'humidité 
(% masse totale)</t>
  </si>
  <si>
    <t>Cl 
(en mg/kg)</t>
  </si>
  <si>
    <t>Br 
(en mg/kg)</t>
  </si>
  <si>
    <t>Hg 
(en mg/kg)</t>
  </si>
  <si>
    <t>Cellule à renseigner obligatoirement</t>
  </si>
  <si>
    <t>A renseigner si possible</t>
  </si>
  <si>
    <t>33% : déclaration du porteur de projet (site de préparation capacitaire à la date de demande d'aide et pas de conflit d'usage identifié)</t>
  </si>
  <si>
    <t>0% : autres cas de figure (conflit d'usage identifié, fournisseur non contacté, site de préparation non ICPE, non capacitaire à date...)</t>
  </si>
  <si>
    <t>Les contrats ou lettres d'intention établis avec les préparateurs sont à fournir avec ce Plan d'Approvisionnement.</t>
  </si>
  <si>
    <t>Nombre de km de transport CSR / an</t>
  </si>
  <si>
    <t>NOM du PROJET :</t>
  </si>
  <si>
    <t>Raison Sociale de la société porteuse du projet</t>
  </si>
  <si>
    <t>Adresse</t>
  </si>
  <si>
    <t>Code APE</t>
  </si>
  <si>
    <t>Statut juridique</t>
  </si>
  <si>
    <t>Contact de la personne en charge du suivi de ce document</t>
  </si>
  <si>
    <t>NOM et Prénom de la personne pour le suivi de ce document</t>
  </si>
  <si>
    <t>Qualité</t>
  </si>
  <si>
    <t>Téléphone</t>
  </si>
  <si>
    <t>Mail</t>
  </si>
  <si>
    <t>Suivi évolution du document</t>
  </si>
  <si>
    <t>Date</t>
  </si>
  <si>
    <t>Auteur (Nom, prénom, Qualité)</t>
  </si>
  <si>
    <t>Version 0</t>
  </si>
  <si>
    <t>Version 1</t>
  </si>
  <si>
    <t>INFORMATIONS GENERALES</t>
  </si>
  <si>
    <t>INFORMATIONS SPECIFIQUES AU PLAN D'APPROVISIONNEMENT</t>
  </si>
  <si>
    <t>Quel est le besoin total en énergie Combustible (en MWh PCI/an)</t>
  </si>
  <si>
    <t>PLAN d'APPROVISIONNEMENT AUTRE COMBUSTIBLE</t>
  </si>
  <si>
    <t>Objet de l'évolution</t>
  </si>
  <si>
    <t xml:space="preserve"> </t>
  </si>
  <si>
    <t>Quelle est la part (en %) de l'énergie CSR dans le besoin d'énergie combustible totale ?</t>
  </si>
  <si>
    <t>Nom du fournisseur</t>
  </si>
  <si>
    <t xml:space="preserve">Rubrique ICPE </t>
  </si>
  <si>
    <t>Localisation du fournisseur</t>
  </si>
  <si>
    <t>Nature du combustible</t>
  </si>
  <si>
    <t>COMB#1</t>
  </si>
  <si>
    <t>COMB#2</t>
  </si>
  <si>
    <t>COMB#3</t>
  </si>
  <si>
    <t>COMB#4</t>
  </si>
  <si>
    <t>COMB#5</t>
  </si>
  <si>
    <t>TOTAL Autre combustible en T</t>
  </si>
  <si>
    <t>BESOIN Autre combustible en T</t>
  </si>
  <si>
    <t>Les contrats ou lettres d'intention établis avec les fournisseurs sont à fournir avec ce Plan d'Approvisionnement.</t>
  </si>
  <si>
    <t>100% : contrat d'approvisionnement signé entre le fournisseur et le porteur de projet (contrat mis à disposition de l'ADEME)</t>
  </si>
  <si>
    <t>66% : lettre d'intention signée entre le fournisseur et le porteur de projet (lettre mise à disposition de l'ADEME°</t>
  </si>
  <si>
    <t>Nombre de km de transport autre combustible / an</t>
  </si>
  <si>
    <t>Caractéristiques demandées dans votre Cahier des Charges au préparateur</t>
  </si>
  <si>
    <t>Teneurs des composés dangereux demandées dans votre Cahier des Charges au préparateur</t>
  </si>
  <si>
    <t>Caractéristiques intrinsèques</t>
  </si>
  <si>
    <t>Indicateurs Plan d'approvisionnement Autre combustible</t>
  </si>
  <si>
    <t>*autre combustible = combustibles autorisés au B de la rubrique 2910 et qui sont stockés comme tel sur le site de l'installation ICPE2971</t>
  </si>
  <si>
    <t>66% : lettre d'intention signée entre le préparateur et le porteur de projet (lettre mise à disposition de l'ADEME)</t>
  </si>
  <si>
    <t xml:space="preserve">Instructions pour bien remplir le présent document </t>
  </si>
  <si>
    <t>Si la contribution CSR est différente de 100%, il est impératif de renseigner le feuillet n°4 concernant l'approvisionnement "autre combustible"*</t>
  </si>
  <si>
    <t>(critère d'appréciation favorable)</t>
  </si>
  <si>
    <t>les cellules colorées (hors gris) dans les feuillets 1, 2 et 3 sont  à remplir obligatoirement.</t>
  </si>
  <si>
    <t>ne pas oublier de fournir les pièces justificatives du taux de fiabilité indiqué en feuillet 2 et 5</t>
  </si>
  <si>
    <t>possibilité insérer de nouvelles lignes d'approvisionnement si le tableau initial ne permet pas de tout indiquer. Bien veiller à conserver les formules de calcul valides.</t>
  </si>
  <si>
    <t>bien considérer les commentaires dans les cellules des différents tableaux</t>
  </si>
  <si>
    <t>tout commentaire pour rendre une information déclarée plus claire, doit être indiqué en rouge dans une cellule vierge, au plus proche de la cellule concernée.</t>
  </si>
  <si>
    <t>la part de carbone biogénique contenue dans les CSR est une grandeur très importante, donc à renseigner avec soin. L'ADEME pourra demander des justifications en phase d'évaluation.</t>
  </si>
  <si>
    <t>en phase d'évaluatuion par l'ADEME, des écarts constatés significatifs ou non justifiés disqualifieront la candidature.</t>
  </si>
  <si>
    <t>le feuillet 4 est dédié aux combustibles autres que CSR, incinérés avec les CSR (ex: déchet bois). Cela n'intègre pas le gaz d'appoint pour les démarrages de l'installaton.</t>
  </si>
  <si>
    <t>la gate fee Combustible est à considérer au niveau de la réception par l'installation (donc coût de transport déduit le cas échéant). A indiquer en positif quand il s'agit d'une recette et en négatif quand il s'agit d'une charge pour l'installation.</t>
  </si>
  <si>
    <t>Bien lire le feuillet "Instructions" avant de remplir le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</si>
</sst>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0" fillId="0" borderId="0" xfId="1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9" fontId="2" fillId="0" borderId="1" xfId="3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 wrapText="1"/>
    </xf>
    <xf numFmtId="44" fontId="2" fillId="0" borderId="1" xfId="2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0" fillId="0" borderId="0" xfId="1" applyNumberFormat="1" applyFont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9" fontId="8" fillId="0" borderId="8" xfId="3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0" fontId="12" fillId="0" borderId="0" xfId="0" applyFon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/>
    <xf numFmtId="0" fontId="14" fillId="0" borderId="0" xfId="0" applyFont="1"/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vertical="center" wrapText="1"/>
    </xf>
    <xf numFmtId="0" fontId="0" fillId="0" borderId="1" xfId="0" applyBorder="1" applyAlignment="1">
      <alignment horizontal="left" vertical="top" wrapText="1"/>
    </xf>
    <xf numFmtId="9" fontId="0" fillId="2" borderId="1" xfId="3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12" fillId="0" borderId="1" xfId="0" applyFont="1" applyBorder="1" applyAlignment="1">
      <alignment vertical="center"/>
    </xf>
    <xf numFmtId="0" fontId="4" fillId="0" borderId="1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1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OUSSET Christophe" id="{C4C74864-1601-48AF-A364-34D820C2B79F}" userId="S::christophe.dousset@ademe.fr::76fe47d7-62dc-4b19-952a-71fbf59f1dcb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1" dT="2024-02-07T10:20:15.16" personId="{C4C74864-1601-48AF-A364-34D820C2B79F}" id="{5CAC928B-EE2B-43AA-9102-E30D23F82E59}">
    <text>Ne doit pas être inférieure à 85%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10" dT="2024-02-07T10:06:26.70" personId="{C4C74864-1601-48AF-A364-34D820C2B79F}" id="{1C382846-4265-4D58-A2A8-9EDF23C2EA96}">
    <text>Ce total ne doit pas dépasser 120% du besoin CSR exprimé</text>
  </threadedComment>
  <threadedComment ref="G11" dT="2023-12-08T17:45:20.43" personId="{C4C74864-1601-48AF-A364-34D820C2B79F}" id="{8CE01E18-B60A-41A7-8F1B-2E00E3E1B6B0}">
    <text>Renseigner obligatoirement les valeurs de PCI dans le feuillet "Caractérisation"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G10" dT="2023-12-08T17:45:20.43" personId="{C4C74864-1601-48AF-A364-34D820C2B79F}" id="{491AB0E1-0328-4AB5-82B3-890B48488B9D}">
    <text>Renseigner obligatoirement les valeurs de PCI dans le feuillet "Caractérisation"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6C6EC-718F-4132-A159-418BA20922A7}">
  <dimension ref="A1:B11"/>
  <sheetViews>
    <sheetView tabSelected="1" workbookViewId="0">
      <selection activeCell="H13" sqref="H13"/>
    </sheetView>
  </sheetViews>
  <sheetFormatPr baseColWidth="10" defaultRowHeight="14.5" x14ac:dyDescent="0.35"/>
  <cols>
    <col min="1" max="1" width="6" customWidth="1"/>
  </cols>
  <sheetData>
    <row r="1" spans="1:2" ht="26" x14ac:dyDescent="0.6">
      <c r="A1" s="43" t="s">
        <v>102</v>
      </c>
    </row>
    <row r="3" spans="1:2" ht="23.5" customHeight="1" x14ac:dyDescent="0.35">
      <c r="A3" s="45">
        <v>1</v>
      </c>
      <c r="B3" t="s">
        <v>105</v>
      </c>
    </row>
    <row r="4" spans="1:2" ht="23.5" customHeight="1" x14ac:dyDescent="0.35">
      <c r="A4" s="45">
        <v>2</v>
      </c>
      <c r="B4" t="s">
        <v>106</v>
      </c>
    </row>
    <row r="5" spans="1:2" ht="23.5" customHeight="1" x14ac:dyDescent="0.35">
      <c r="A5" s="45">
        <v>3</v>
      </c>
      <c r="B5" t="s">
        <v>107</v>
      </c>
    </row>
    <row r="6" spans="1:2" ht="23.5" customHeight="1" x14ac:dyDescent="0.35">
      <c r="A6" s="45">
        <v>4</v>
      </c>
      <c r="B6" t="s">
        <v>108</v>
      </c>
    </row>
    <row r="7" spans="1:2" ht="23.5" customHeight="1" x14ac:dyDescent="0.35">
      <c r="A7" s="45">
        <v>5</v>
      </c>
      <c r="B7" t="s">
        <v>111</v>
      </c>
    </row>
    <row r="8" spans="1:2" ht="23.5" customHeight="1" x14ac:dyDescent="0.35">
      <c r="A8" s="45">
        <v>6</v>
      </c>
      <c r="B8" t="s">
        <v>109</v>
      </c>
    </row>
    <row r="9" spans="1:2" ht="23.5" customHeight="1" x14ac:dyDescent="0.35">
      <c r="A9" s="45">
        <v>7</v>
      </c>
      <c r="B9" t="s">
        <v>113</v>
      </c>
    </row>
    <row r="10" spans="1:2" ht="23.5" customHeight="1" x14ac:dyDescent="0.35">
      <c r="A10" s="45">
        <v>8</v>
      </c>
      <c r="B10" t="s">
        <v>110</v>
      </c>
    </row>
    <row r="11" spans="1:2" ht="23.5" customHeight="1" x14ac:dyDescent="0.35">
      <c r="A11" s="45">
        <v>9</v>
      </c>
      <c r="B11" t="s">
        <v>112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5F080-2651-439A-9A86-75E568C62241}">
  <dimension ref="A1:D29"/>
  <sheetViews>
    <sheetView workbookViewId="0">
      <selection activeCell="G15" sqref="G15"/>
    </sheetView>
  </sheetViews>
  <sheetFormatPr baseColWidth="10" defaultRowHeight="14.5" x14ac:dyDescent="0.35"/>
  <cols>
    <col min="1" max="1" width="27" customWidth="1"/>
    <col min="2" max="2" width="56.90625" customWidth="1"/>
    <col min="3" max="4" width="25.08984375" customWidth="1"/>
  </cols>
  <sheetData>
    <row r="1" spans="1:4" ht="18" x14ac:dyDescent="0.4">
      <c r="A1" s="37" t="s">
        <v>59</v>
      </c>
      <c r="B1" s="49"/>
      <c r="C1" s="49"/>
      <c r="D1" s="49"/>
    </row>
    <row r="3" spans="1:4" ht="18" x14ac:dyDescent="0.35">
      <c r="A3" s="53" t="s">
        <v>74</v>
      </c>
      <c r="B3" s="53"/>
      <c r="C3" s="53"/>
      <c r="D3" s="53"/>
    </row>
    <row r="4" spans="1:4" x14ac:dyDescent="0.35">
      <c r="A4" s="50" t="s">
        <v>60</v>
      </c>
      <c r="B4" s="51"/>
      <c r="C4" s="52"/>
      <c r="D4" s="52"/>
    </row>
    <row r="5" spans="1:4" x14ac:dyDescent="0.35">
      <c r="A5" s="50" t="s">
        <v>61</v>
      </c>
      <c r="B5" s="51"/>
      <c r="C5" s="52"/>
      <c r="D5" s="52"/>
    </row>
    <row r="6" spans="1:4" x14ac:dyDescent="0.35">
      <c r="A6" s="50" t="s">
        <v>62</v>
      </c>
      <c r="B6" s="51"/>
      <c r="C6" s="52" t="s">
        <v>79</v>
      </c>
      <c r="D6" s="52"/>
    </row>
    <row r="7" spans="1:4" x14ac:dyDescent="0.35">
      <c r="A7" s="50" t="s">
        <v>63</v>
      </c>
      <c r="B7" s="51"/>
      <c r="C7" s="52"/>
      <c r="D7" s="52"/>
    </row>
    <row r="9" spans="1:4" ht="18" x14ac:dyDescent="0.35">
      <c r="A9" s="53" t="s">
        <v>75</v>
      </c>
      <c r="B9" s="53"/>
      <c r="C9" s="53"/>
      <c r="D9" s="53"/>
    </row>
    <row r="10" spans="1:4" ht="14.5" customHeight="1" x14ac:dyDescent="0.35">
      <c r="A10" s="50" t="s">
        <v>76</v>
      </c>
      <c r="B10" s="51"/>
      <c r="C10" s="52"/>
      <c r="D10" s="52"/>
    </row>
    <row r="11" spans="1:4" ht="14.5" customHeight="1" x14ac:dyDescent="0.35">
      <c r="A11" s="47" t="s">
        <v>80</v>
      </c>
      <c r="B11" s="47"/>
      <c r="C11" s="48"/>
      <c r="D11" s="48"/>
    </row>
    <row r="12" spans="1:4" ht="14.5" customHeight="1" x14ac:dyDescent="0.35">
      <c r="A12" s="54" t="s">
        <v>103</v>
      </c>
      <c r="B12" s="54"/>
      <c r="C12" s="54"/>
      <c r="D12" s="54"/>
    </row>
    <row r="14" spans="1:4" ht="18" x14ac:dyDescent="0.35">
      <c r="A14" s="53" t="s">
        <v>64</v>
      </c>
      <c r="B14" s="53"/>
      <c r="C14" s="53"/>
      <c r="D14" s="53"/>
    </row>
    <row r="15" spans="1:4" ht="14.5" customHeight="1" x14ac:dyDescent="0.35">
      <c r="A15" s="50" t="s">
        <v>65</v>
      </c>
      <c r="B15" s="51"/>
      <c r="C15" s="52"/>
      <c r="D15" s="52"/>
    </row>
    <row r="16" spans="1:4" x14ac:dyDescent="0.35">
      <c r="A16" s="50" t="s">
        <v>66</v>
      </c>
      <c r="B16" s="51"/>
      <c r="C16" s="52"/>
      <c r="D16" s="52"/>
    </row>
    <row r="17" spans="1:4" x14ac:dyDescent="0.35">
      <c r="A17" s="50" t="s">
        <v>67</v>
      </c>
      <c r="B17" s="51"/>
      <c r="C17" s="52"/>
      <c r="D17" s="52"/>
    </row>
    <row r="18" spans="1:4" x14ac:dyDescent="0.35">
      <c r="A18" s="50" t="s">
        <v>68</v>
      </c>
      <c r="B18" s="51"/>
      <c r="C18" s="52"/>
      <c r="D18" s="52"/>
    </row>
    <row r="20" spans="1:4" ht="29" x14ac:dyDescent="0.35">
      <c r="A20" s="17" t="s">
        <v>69</v>
      </c>
      <c r="B20" s="16" t="s">
        <v>78</v>
      </c>
      <c r="C20" s="16" t="s">
        <v>70</v>
      </c>
      <c r="D20" s="17" t="s">
        <v>71</v>
      </c>
    </row>
    <row r="21" spans="1:4" x14ac:dyDescent="0.35">
      <c r="A21" s="38" t="s">
        <v>72</v>
      </c>
      <c r="B21" s="39"/>
      <c r="C21" s="39"/>
      <c r="D21" s="39"/>
    </row>
    <row r="22" spans="1:4" x14ac:dyDescent="0.35">
      <c r="A22" s="38" t="s">
        <v>73</v>
      </c>
      <c r="B22" s="38"/>
      <c r="C22" s="38"/>
      <c r="D22" s="38"/>
    </row>
    <row r="23" spans="1:4" x14ac:dyDescent="0.35">
      <c r="A23" s="38"/>
      <c r="B23" s="38"/>
      <c r="C23" s="38"/>
      <c r="D23" s="38"/>
    </row>
    <row r="24" spans="1:4" x14ac:dyDescent="0.35">
      <c r="A24" s="38"/>
      <c r="B24" s="38"/>
      <c r="C24" s="38"/>
      <c r="D24" s="38"/>
    </row>
    <row r="25" spans="1:4" x14ac:dyDescent="0.35">
      <c r="A25" s="38"/>
      <c r="B25" s="38"/>
      <c r="C25" s="38"/>
      <c r="D25" s="38"/>
    </row>
    <row r="27" spans="1:4" x14ac:dyDescent="0.35">
      <c r="B27" s="39" t="s">
        <v>53</v>
      </c>
    </row>
    <row r="29" spans="1:4" x14ac:dyDescent="0.35">
      <c r="A29" s="42" t="s">
        <v>100</v>
      </c>
    </row>
  </sheetData>
  <mergeCells count="25">
    <mergeCell ref="A18:B18"/>
    <mergeCell ref="C18:D18"/>
    <mergeCell ref="A12:D12"/>
    <mergeCell ref="A15:B15"/>
    <mergeCell ref="C15:D15"/>
    <mergeCell ref="A16:B16"/>
    <mergeCell ref="C16:D16"/>
    <mergeCell ref="A17:B17"/>
    <mergeCell ref="C17:D17"/>
    <mergeCell ref="A14:D14"/>
    <mergeCell ref="A11:B11"/>
    <mergeCell ref="C11:D11"/>
    <mergeCell ref="B1:D1"/>
    <mergeCell ref="A4:B4"/>
    <mergeCell ref="A5:B5"/>
    <mergeCell ref="A10:B10"/>
    <mergeCell ref="C10:D10"/>
    <mergeCell ref="A9:D9"/>
    <mergeCell ref="A3:D3"/>
    <mergeCell ref="C4:D4"/>
    <mergeCell ref="C5:D5"/>
    <mergeCell ref="A6:B6"/>
    <mergeCell ref="C6:D6"/>
    <mergeCell ref="A7:B7"/>
    <mergeCell ref="C7:D7"/>
  </mergeCells>
  <conditionalFormatting sqref="C11:D11">
    <cfRule type="cellIs" dxfId="12" priority="1" operator="lessThan">
      <formula>0.85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F7455-D8A4-4CF2-86DE-515267559BD1}">
  <dimension ref="A1:K29"/>
  <sheetViews>
    <sheetView workbookViewId="0">
      <selection activeCell="J7" sqref="J7"/>
    </sheetView>
  </sheetViews>
  <sheetFormatPr baseColWidth="10" defaultRowHeight="14.5" x14ac:dyDescent="0.35"/>
  <cols>
    <col min="1" max="1" width="9.36328125" style="1" customWidth="1"/>
    <col min="2" max="2" width="24.36328125" style="1" customWidth="1"/>
    <col min="3" max="3" width="10.90625" style="1"/>
    <col min="4" max="4" width="17.7265625" style="1" customWidth="1"/>
    <col min="5" max="5" width="28.54296875" style="1" customWidth="1"/>
    <col min="6" max="7" width="16" style="1" customWidth="1"/>
    <col min="8" max="8" width="17.26953125" style="1" customWidth="1"/>
    <col min="9" max="9" width="19.54296875" style="1" customWidth="1"/>
    <col min="10" max="10" width="16.1796875" style="1" customWidth="1"/>
    <col min="11" max="16384" width="10.90625" style="1"/>
  </cols>
  <sheetData>
    <row r="1" spans="1:11" ht="41" customHeight="1" x14ac:dyDescent="0.35">
      <c r="A1" s="57" t="s">
        <v>31</v>
      </c>
      <c r="B1" s="57"/>
      <c r="C1" s="57"/>
      <c r="D1" s="57"/>
      <c r="E1" s="57"/>
      <c r="F1" s="57"/>
      <c r="G1" s="57"/>
      <c r="H1" s="57"/>
      <c r="I1" s="57"/>
    </row>
    <row r="2" spans="1:11" ht="7.5" customHeight="1" x14ac:dyDescent="0.35"/>
    <row r="3" spans="1:11" ht="58" x14ac:dyDescent="0.35">
      <c r="B3" s="15" t="s">
        <v>5</v>
      </c>
      <c r="C3" s="15" t="s">
        <v>6</v>
      </c>
      <c r="D3" s="15" t="s">
        <v>4</v>
      </c>
      <c r="E3" s="15" t="s">
        <v>7</v>
      </c>
      <c r="F3" s="15" t="s">
        <v>20</v>
      </c>
      <c r="G3" s="15" t="s">
        <v>27</v>
      </c>
      <c r="H3" s="15" t="s">
        <v>45</v>
      </c>
      <c r="I3" s="15" t="s">
        <v>15</v>
      </c>
    </row>
    <row r="4" spans="1:11" x14ac:dyDescent="0.35">
      <c r="A4" s="10" t="s">
        <v>12</v>
      </c>
      <c r="B4" s="10" t="s">
        <v>11</v>
      </c>
      <c r="C4" s="10">
        <v>2713</v>
      </c>
      <c r="D4" s="10" t="s">
        <v>13</v>
      </c>
      <c r="E4" s="11" t="s">
        <v>14</v>
      </c>
      <c r="F4" s="11">
        <v>30</v>
      </c>
      <c r="G4" s="12">
        <v>10000</v>
      </c>
      <c r="H4" s="12">
        <v>60</v>
      </c>
      <c r="I4" s="10">
        <v>66</v>
      </c>
    </row>
    <row r="5" spans="1:11" x14ac:dyDescent="0.35">
      <c r="A5" s="13" t="s">
        <v>0</v>
      </c>
      <c r="B5" s="14"/>
      <c r="C5" s="14"/>
      <c r="D5" s="14"/>
      <c r="E5" s="14"/>
      <c r="F5" s="14"/>
      <c r="G5" s="14"/>
      <c r="H5" s="14"/>
      <c r="I5" s="14"/>
    </row>
    <row r="6" spans="1:11" x14ac:dyDescent="0.35">
      <c r="A6" s="13" t="s">
        <v>1</v>
      </c>
      <c r="B6" s="14"/>
      <c r="C6" s="14"/>
      <c r="D6" s="14"/>
      <c r="E6" s="14"/>
      <c r="F6" s="14"/>
      <c r="G6" s="14"/>
      <c r="H6" s="14"/>
      <c r="I6" s="14"/>
    </row>
    <row r="7" spans="1:11" x14ac:dyDescent="0.35">
      <c r="A7" s="13" t="s">
        <v>2</v>
      </c>
      <c r="B7" s="14"/>
      <c r="C7" s="14"/>
      <c r="D7" s="14"/>
      <c r="E7" s="14"/>
      <c r="F7" s="14"/>
      <c r="G7" s="14"/>
      <c r="H7" s="14"/>
      <c r="I7" s="14"/>
    </row>
    <row r="8" spans="1:11" x14ac:dyDescent="0.35">
      <c r="A8" s="13" t="s">
        <v>3</v>
      </c>
      <c r="B8" s="14"/>
      <c r="C8" s="14"/>
      <c r="D8" s="14"/>
      <c r="E8" s="14"/>
      <c r="F8" s="14"/>
      <c r="G8" s="14"/>
      <c r="H8" s="14"/>
      <c r="I8" s="14"/>
    </row>
    <row r="9" spans="1:11" x14ac:dyDescent="0.35">
      <c r="A9" s="13" t="s">
        <v>8</v>
      </c>
      <c r="B9" s="14"/>
      <c r="C9" s="14"/>
      <c r="D9" s="14"/>
      <c r="E9" s="14"/>
      <c r="F9" s="14"/>
      <c r="G9" s="14"/>
      <c r="H9" s="14"/>
      <c r="I9" s="14"/>
    </row>
    <row r="10" spans="1:11" ht="30.5" customHeight="1" x14ac:dyDescent="0.35">
      <c r="E10" s="55" t="s">
        <v>17</v>
      </c>
      <c r="F10" s="56"/>
      <c r="G10" s="19">
        <f>SUM(G5:G9)</f>
        <v>0</v>
      </c>
      <c r="H10" s="17" t="s">
        <v>44</v>
      </c>
      <c r="I10" s="17" t="s">
        <v>26</v>
      </c>
    </row>
    <row r="11" spans="1:11" ht="30.5" customHeight="1" x14ac:dyDescent="0.35">
      <c r="E11" s="55" t="s">
        <v>28</v>
      </c>
      <c r="F11" s="56"/>
      <c r="G11" s="19" t="e">
        <f>'1. Infos porteur'!C10*'1. Infos porteur'!C11*3.6/'3. Caractérisation CSR'!E11</f>
        <v>#DIV/0!</v>
      </c>
      <c r="H11" s="22" t="e">
        <f>SUMPRODUCT(G5:G9,H5:H9)/SUM(G5:G9)</f>
        <v>#DIV/0!</v>
      </c>
      <c r="I11" s="20" t="e">
        <f>SUMPRODUCT(G5:G9,I5:I9)/SUM(G5:G9)/100</f>
        <v>#DIV/0!</v>
      </c>
    </row>
    <row r="12" spans="1:11" ht="15" thickBot="1" x14ac:dyDescent="0.4"/>
    <row r="13" spans="1:11" ht="18.5" x14ac:dyDescent="0.35">
      <c r="A13" s="28" t="s">
        <v>21</v>
      </c>
      <c r="B13" s="29"/>
      <c r="C13" s="29"/>
      <c r="D13" s="29"/>
      <c r="E13" s="30"/>
      <c r="G13" s="58" t="s">
        <v>53</v>
      </c>
      <c r="H13" s="58"/>
      <c r="I13" s="58"/>
    </row>
    <row r="14" spans="1:11" ht="18.5" x14ac:dyDescent="0.35">
      <c r="A14" s="31"/>
      <c r="B14" s="3" t="s">
        <v>22</v>
      </c>
      <c r="E14" s="32" t="e">
        <f>G10/G11</f>
        <v>#DIV/0!</v>
      </c>
      <c r="K14" s="2"/>
    </row>
    <row r="15" spans="1:11" ht="18.5" x14ac:dyDescent="0.35">
      <c r="A15" s="31"/>
      <c r="B15" s="3" t="s">
        <v>24</v>
      </c>
      <c r="E15" s="32" t="e">
        <f>G10*I11/G11</f>
        <v>#DIV/0!</v>
      </c>
      <c r="K15" s="2"/>
    </row>
    <row r="16" spans="1:11" ht="19" thickBot="1" x14ac:dyDescent="0.4">
      <c r="A16" s="33"/>
      <c r="B16" s="34" t="s">
        <v>23</v>
      </c>
      <c r="C16" s="35"/>
      <c r="D16" s="35"/>
      <c r="E16" s="36" t="e">
        <f>SUMPRODUCT(F5:F9,G5:G9)/SUM(G5:G9)</f>
        <v>#DIV/0!</v>
      </c>
      <c r="G16" s="59" t="s">
        <v>114</v>
      </c>
      <c r="H16" s="60"/>
      <c r="I16" s="61"/>
      <c r="K16" s="2"/>
    </row>
    <row r="17" spans="1:11" ht="9" customHeight="1" x14ac:dyDescent="0.35">
      <c r="B17" s="3"/>
      <c r="E17" s="4"/>
      <c r="G17" s="62"/>
      <c r="H17" s="63"/>
      <c r="I17" s="64"/>
      <c r="K17" s="2"/>
    </row>
    <row r="18" spans="1:11" ht="15.5" x14ac:dyDescent="0.35">
      <c r="B18" s="6" t="s">
        <v>58</v>
      </c>
      <c r="C18" s="8"/>
      <c r="D18" s="8"/>
      <c r="E18" s="9" t="e">
        <f>G11*E16*2/(100*('3. Caractérisation CSR'!H11/1000))</f>
        <v>#DIV/0!</v>
      </c>
      <c r="F18" s="7"/>
      <c r="G18" s="62"/>
      <c r="H18" s="63"/>
      <c r="I18" s="64"/>
    </row>
    <row r="19" spans="1:11" ht="15.5" x14ac:dyDescent="0.35">
      <c r="B19" s="6" t="s">
        <v>29</v>
      </c>
      <c r="C19" s="8"/>
      <c r="D19" s="8"/>
      <c r="E19" s="9" t="e">
        <f>G11/(100*('3. Caractérisation CSR'!H11/1000))/C29</f>
        <v>#DIV/0!</v>
      </c>
      <c r="F19" s="7"/>
      <c r="G19" s="62"/>
      <c r="H19" s="63"/>
      <c r="I19" s="64"/>
    </row>
    <row r="20" spans="1:11" x14ac:dyDescent="0.35">
      <c r="G20" s="62"/>
      <c r="H20" s="63"/>
      <c r="I20" s="64"/>
    </row>
    <row r="21" spans="1:11" x14ac:dyDescent="0.35">
      <c r="G21" s="65"/>
      <c r="H21" s="66"/>
      <c r="I21" s="67"/>
    </row>
    <row r="22" spans="1:11" x14ac:dyDescent="0.35">
      <c r="A22" s="2" t="s">
        <v>19</v>
      </c>
    </row>
    <row r="23" spans="1:11" x14ac:dyDescent="0.35">
      <c r="A23" s="5" t="s">
        <v>16</v>
      </c>
    </row>
    <row r="24" spans="1:11" x14ac:dyDescent="0.35">
      <c r="A24" s="5" t="s">
        <v>101</v>
      </c>
    </row>
    <row r="25" spans="1:11" x14ac:dyDescent="0.35">
      <c r="A25" s="5" t="s">
        <v>55</v>
      </c>
    </row>
    <row r="26" spans="1:11" x14ac:dyDescent="0.35">
      <c r="A26" s="5" t="s">
        <v>56</v>
      </c>
    </row>
    <row r="27" spans="1:11" x14ac:dyDescent="0.35">
      <c r="A27" s="44" t="s">
        <v>57</v>
      </c>
    </row>
    <row r="28" spans="1:11" x14ac:dyDescent="0.35">
      <c r="G28" s="40"/>
      <c r="H28" s="41"/>
      <c r="I28" s="41"/>
    </row>
    <row r="29" spans="1:11" x14ac:dyDescent="0.35">
      <c r="A29" s="5" t="s">
        <v>30</v>
      </c>
      <c r="C29" s="2">
        <v>236</v>
      </c>
      <c r="G29" s="40"/>
      <c r="H29" s="41"/>
      <c r="I29" s="41"/>
    </row>
  </sheetData>
  <mergeCells count="5">
    <mergeCell ref="E11:F11"/>
    <mergeCell ref="A1:I1"/>
    <mergeCell ref="E10:F10"/>
    <mergeCell ref="G13:I13"/>
    <mergeCell ref="G16:I21"/>
  </mergeCells>
  <phoneticPr fontId="3" type="noConversion"/>
  <conditionalFormatting sqref="E14">
    <cfRule type="cellIs" dxfId="11" priority="4" operator="lessThan">
      <formula>1</formula>
    </cfRule>
    <cfRule type="cellIs" dxfId="10" priority="5" operator="greaterThan">
      <formula>1.2</formula>
    </cfRule>
    <cfRule type="cellIs" dxfId="9" priority="6" operator="between">
      <formula>1</formula>
      <formula>120</formula>
    </cfRule>
  </conditionalFormatting>
  <conditionalFormatting sqref="E15">
    <cfRule type="cellIs" dxfId="8" priority="2" operator="lessThan">
      <formula>0.501</formula>
    </cfRule>
    <cfRule type="cellIs" dxfId="7" priority="3" operator="greaterThan">
      <formula>0.5</formula>
    </cfRule>
  </conditionalFormatting>
  <conditionalFormatting sqref="G10">
    <cfRule type="cellIs" dxfId="6" priority="1" operator="greaterThan">
      <formula>$G$11*1.2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4347E-6E8B-4327-AD22-BD936C620FDC}">
  <dimension ref="A1:S21"/>
  <sheetViews>
    <sheetView topLeftCell="A8" workbookViewId="0">
      <selection activeCell="C26" sqref="C26"/>
    </sheetView>
  </sheetViews>
  <sheetFormatPr baseColWidth="10" defaultRowHeight="14.5" x14ac:dyDescent="0.35"/>
  <cols>
    <col min="2" max="2" width="21.453125" customWidth="1"/>
    <col min="3" max="3" width="17.7265625" customWidth="1"/>
    <col min="4" max="4" width="11.1796875" customWidth="1"/>
    <col min="7" max="13" width="10.6328125" customWidth="1"/>
    <col min="14" max="14" width="23.1796875" customWidth="1"/>
    <col min="15" max="15" width="5.81640625" customWidth="1"/>
    <col min="16" max="19" width="10.6328125" customWidth="1"/>
  </cols>
  <sheetData>
    <row r="1" spans="1:19" s="1" customFormat="1" ht="49" customHeight="1" x14ac:dyDescent="0.35">
      <c r="A1" s="57" t="s">
        <v>46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7" customHeight="1" x14ac:dyDescent="0.35"/>
    <row r="3" spans="1:19" ht="28" customHeight="1" x14ac:dyDescent="0.35">
      <c r="B3" s="71" t="s">
        <v>96</v>
      </c>
      <c r="C3" s="71"/>
      <c r="D3" s="71"/>
      <c r="E3" s="71"/>
      <c r="F3" s="71"/>
      <c r="G3" s="69" t="s">
        <v>98</v>
      </c>
      <c r="H3" s="69"/>
      <c r="I3" s="69"/>
      <c r="J3" s="69"/>
      <c r="K3" s="69"/>
      <c r="L3" s="69"/>
      <c r="M3" s="69"/>
      <c r="N3" s="69"/>
      <c r="O3" s="69"/>
      <c r="P3" s="70" t="s">
        <v>97</v>
      </c>
      <c r="Q3" s="70"/>
      <c r="R3" s="70"/>
      <c r="S3" s="70"/>
    </row>
    <row r="4" spans="1:19" ht="113.5" customHeight="1" x14ac:dyDescent="0.35">
      <c r="B4" s="15" t="s">
        <v>42</v>
      </c>
      <c r="C4" s="15" t="s">
        <v>32</v>
      </c>
      <c r="D4" s="15" t="s">
        <v>49</v>
      </c>
      <c r="E4" s="15" t="s">
        <v>38</v>
      </c>
      <c r="F4" s="15" t="s">
        <v>10</v>
      </c>
      <c r="G4" s="21" t="s">
        <v>48</v>
      </c>
      <c r="H4" s="21" t="s">
        <v>39</v>
      </c>
      <c r="I4" s="21" t="s">
        <v>34</v>
      </c>
      <c r="J4" s="21" t="s">
        <v>40</v>
      </c>
      <c r="K4" s="21" t="s">
        <v>35</v>
      </c>
      <c r="L4" s="21" t="s">
        <v>36</v>
      </c>
      <c r="M4" s="21" t="s">
        <v>41</v>
      </c>
      <c r="N4" s="15" t="s">
        <v>33</v>
      </c>
      <c r="O4" s="21" t="s">
        <v>37</v>
      </c>
      <c r="P4" s="15" t="s">
        <v>50</v>
      </c>
      <c r="Q4" s="15" t="s">
        <v>51</v>
      </c>
      <c r="R4" s="15" t="s">
        <v>52</v>
      </c>
      <c r="S4" s="15" t="s">
        <v>43</v>
      </c>
    </row>
    <row r="5" spans="1:19" ht="28.5" customHeight="1" x14ac:dyDescent="0.35">
      <c r="A5" s="13" t="s">
        <v>0</v>
      </c>
      <c r="B5" s="14"/>
      <c r="C5" s="14"/>
      <c r="D5" s="14"/>
      <c r="E5" s="23"/>
      <c r="F5" s="14"/>
      <c r="G5" s="14"/>
      <c r="H5" s="14"/>
      <c r="I5" s="24"/>
      <c r="J5" s="24"/>
      <c r="K5" s="24"/>
      <c r="L5" s="24"/>
      <c r="M5" s="24"/>
      <c r="N5" s="24"/>
      <c r="O5" s="25">
        <f>I5+J5+K5+L5+M5</f>
        <v>0</v>
      </c>
      <c r="P5" s="14"/>
      <c r="Q5" s="14"/>
      <c r="R5" s="14"/>
      <c r="S5" s="14"/>
    </row>
    <row r="6" spans="1:19" ht="28.5" customHeight="1" x14ac:dyDescent="0.35">
      <c r="A6" s="13" t="s">
        <v>1</v>
      </c>
      <c r="B6" s="14"/>
      <c r="C6" s="14"/>
      <c r="D6" s="14"/>
      <c r="E6" s="23"/>
      <c r="F6" s="14"/>
      <c r="G6" s="14"/>
      <c r="H6" s="14"/>
      <c r="I6" s="24"/>
      <c r="J6" s="24"/>
      <c r="K6" s="24"/>
      <c r="L6" s="24"/>
      <c r="M6" s="24"/>
      <c r="N6" s="24"/>
      <c r="O6" s="25">
        <f t="shared" ref="O6:O9" si="0">I6+J6+K6+L6+M6</f>
        <v>0</v>
      </c>
      <c r="P6" s="14"/>
      <c r="Q6" s="14"/>
      <c r="R6" s="14"/>
      <c r="S6" s="14"/>
    </row>
    <row r="7" spans="1:19" ht="28.5" customHeight="1" x14ac:dyDescent="0.35">
      <c r="A7" s="13" t="s">
        <v>2</v>
      </c>
      <c r="B7" s="14"/>
      <c r="C7" s="14"/>
      <c r="D7" s="14"/>
      <c r="E7" s="23"/>
      <c r="F7" s="14"/>
      <c r="G7" s="14"/>
      <c r="H7" s="14"/>
      <c r="I7" s="24"/>
      <c r="J7" s="24"/>
      <c r="K7" s="24"/>
      <c r="L7" s="24"/>
      <c r="M7" s="24"/>
      <c r="N7" s="24"/>
      <c r="O7" s="25">
        <f t="shared" si="0"/>
        <v>0</v>
      </c>
      <c r="P7" s="14"/>
      <c r="Q7" s="14"/>
      <c r="R7" s="14"/>
      <c r="S7" s="14"/>
    </row>
    <row r="8" spans="1:19" ht="28.5" customHeight="1" x14ac:dyDescent="0.35">
      <c r="A8" s="13" t="s">
        <v>3</v>
      </c>
      <c r="B8" s="14"/>
      <c r="C8" s="14"/>
      <c r="D8" s="14"/>
      <c r="E8" s="23"/>
      <c r="F8" s="14"/>
      <c r="G8" s="14"/>
      <c r="H8" s="14"/>
      <c r="I8" s="24"/>
      <c r="J8" s="24"/>
      <c r="K8" s="24"/>
      <c r="L8" s="24"/>
      <c r="M8" s="24"/>
      <c r="N8" s="24"/>
      <c r="O8" s="25">
        <f t="shared" si="0"/>
        <v>0</v>
      </c>
      <c r="P8" s="14"/>
      <c r="Q8" s="14"/>
      <c r="R8" s="14"/>
      <c r="S8" s="14"/>
    </row>
    <row r="9" spans="1:19" ht="28.5" customHeight="1" x14ac:dyDescent="0.35">
      <c r="A9" s="13" t="s">
        <v>8</v>
      </c>
      <c r="B9" s="14"/>
      <c r="C9" s="14"/>
      <c r="D9" s="14"/>
      <c r="E9" s="23"/>
      <c r="F9" s="14"/>
      <c r="G9" s="14"/>
      <c r="H9" s="14"/>
      <c r="I9" s="24"/>
      <c r="J9" s="24"/>
      <c r="K9" s="24"/>
      <c r="L9" s="24"/>
      <c r="M9" s="24"/>
      <c r="N9" s="24"/>
      <c r="O9" s="25">
        <f t="shared" si="0"/>
        <v>0</v>
      </c>
      <c r="P9" s="14"/>
      <c r="Q9" s="14"/>
      <c r="R9" s="14"/>
      <c r="S9" s="14"/>
    </row>
    <row r="10" spans="1:19" ht="29" x14ac:dyDescent="0.35">
      <c r="E10" s="16" t="s">
        <v>9</v>
      </c>
      <c r="F10" s="16" t="s">
        <v>18</v>
      </c>
      <c r="H10" s="17" t="s">
        <v>25</v>
      </c>
    </row>
    <row r="11" spans="1:19" ht="27.5" customHeight="1" x14ac:dyDescent="0.35">
      <c r="E11" s="18" t="e">
        <f>SUMPRODUCT('2. Plan d''appro CSR'!G5:G9,E5:E9)/SUM('2. Plan d''appro CSR'!G5:G9)</f>
        <v>#DIV/0!</v>
      </c>
      <c r="F11" s="19" t="e">
        <f>SUMPRODUCT('2. Plan d''appro CSR'!G5:G9,F5:F9)/SUM('2. Plan d''appro CSR'!G5:G9)</f>
        <v>#DIV/0!</v>
      </c>
      <c r="H11" s="19" t="e">
        <f>SUMPRODUCT('2. Plan d''appro CSR'!G5:G9,H5:H9)/SUM('2. Plan d''appro CSR'!G5:G9)</f>
        <v>#DIV/0!</v>
      </c>
    </row>
    <row r="13" spans="1:19" x14ac:dyDescent="0.35">
      <c r="B13" s="72" t="s">
        <v>47</v>
      </c>
      <c r="C13" s="72"/>
    </row>
    <row r="14" spans="1:19" x14ac:dyDescent="0.35">
      <c r="B14" s="68" t="s">
        <v>54</v>
      </c>
      <c r="C14" s="68"/>
      <c r="D14" t="s">
        <v>104</v>
      </c>
    </row>
    <row r="16" spans="1:19" ht="14.5" customHeight="1" x14ac:dyDescent="0.35">
      <c r="B16" s="59" t="s">
        <v>114</v>
      </c>
      <c r="C16" s="60"/>
      <c r="D16" s="60"/>
      <c r="E16" s="60"/>
      <c r="F16" s="60"/>
      <c r="G16" s="60"/>
      <c r="H16" s="61"/>
    </row>
    <row r="17" spans="2:18" ht="14.5" customHeight="1" x14ac:dyDescent="0.35">
      <c r="B17" s="65"/>
      <c r="C17" s="66"/>
      <c r="D17" s="66"/>
      <c r="E17" s="66"/>
      <c r="F17" s="66"/>
      <c r="G17" s="66"/>
      <c r="H17" s="67"/>
      <c r="R17" s="2"/>
    </row>
    <row r="18" spans="2:18" ht="14.5" customHeight="1" x14ac:dyDescent="0.35">
      <c r="B18" s="46"/>
      <c r="C18" s="46"/>
      <c r="D18" s="46"/>
    </row>
    <row r="19" spans="2:18" ht="14.5" customHeight="1" x14ac:dyDescent="0.35">
      <c r="B19" s="46"/>
      <c r="C19" s="46"/>
      <c r="D19" s="46"/>
    </row>
    <row r="20" spans="2:18" ht="14.5" customHeight="1" x14ac:dyDescent="0.35">
      <c r="B20" s="46"/>
      <c r="C20" s="46"/>
      <c r="D20" s="46"/>
    </row>
    <row r="21" spans="2:18" ht="14.5" customHeight="1" x14ac:dyDescent="0.35">
      <c r="B21" s="46"/>
      <c r="C21" s="46"/>
      <c r="D21" s="46"/>
    </row>
  </sheetData>
  <mergeCells count="7">
    <mergeCell ref="B16:H17"/>
    <mergeCell ref="B14:C14"/>
    <mergeCell ref="A1:S1"/>
    <mergeCell ref="G3:O3"/>
    <mergeCell ref="P3:S3"/>
    <mergeCell ref="B3:F3"/>
    <mergeCell ref="B13:C13"/>
  </mergeCells>
  <conditionalFormatting sqref="O5:O9">
    <cfRule type="cellIs" dxfId="5" priority="1" operator="notEqual">
      <formula>100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2A147-4FDC-44D8-81EF-6E917B942D06}">
  <dimension ref="A1:N28"/>
  <sheetViews>
    <sheetView workbookViewId="0">
      <selection activeCell="M14" sqref="M14"/>
    </sheetView>
  </sheetViews>
  <sheetFormatPr baseColWidth="10" defaultRowHeight="14.5" x14ac:dyDescent="0.35"/>
  <cols>
    <col min="1" max="1" width="9.36328125" style="1" customWidth="1"/>
    <col min="2" max="2" width="24.36328125" style="1" customWidth="1"/>
    <col min="3" max="3" width="10.90625" style="1"/>
    <col min="4" max="4" width="17.7265625" style="1" customWidth="1"/>
    <col min="5" max="5" width="28.54296875" style="1" customWidth="1"/>
    <col min="6" max="7" width="16" style="1" customWidth="1"/>
    <col min="11" max="12" width="16" style="1" customWidth="1"/>
    <col min="13" max="13" width="16.1796875" style="1" customWidth="1"/>
    <col min="14" max="16384" width="10.90625" style="1"/>
  </cols>
  <sheetData>
    <row r="1" spans="1:14" ht="47.5" customHeight="1" x14ac:dyDescent="0.35">
      <c r="A1" s="57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4" ht="7.5" customHeight="1" x14ac:dyDescent="0.35"/>
    <row r="3" spans="1:14" ht="58" x14ac:dyDescent="0.35">
      <c r="B3" s="15" t="s">
        <v>81</v>
      </c>
      <c r="C3" s="15" t="s">
        <v>82</v>
      </c>
      <c r="D3" s="15" t="s">
        <v>83</v>
      </c>
      <c r="E3" s="15" t="s">
        <v>84</v>
      </c>
      <c r="F3" s="15" t="s">
        <v>20</v>
      </c>
      <c r="G3" s="15" t="s">
        <v>27</v>
      </c>
      <c r="H3" s="15" t="s">
        <v>38</v>
      </c>
      <c r="I3" s="15" t="s">
        <v>10</v>
      </c>
      <c r="J3" s="15" t="s">
        <v>39</v>
      </c>
      <c r="K3" s="15" t="s">
        <v>45</v>
      </c>
      <c r="L3" s="15" t="s">
        <v>15</v>
      </c>
    </row>
    <row r="4" spans="1:14" x14ac:dyDescent="0.35">
      <c r="A4" s="13" t="s">
        <v>85</v>
      </c>
      <c r="B4" s="14"/>
      <c r="C4" s="14"/>
      <c r="D4" s="14"/>
      <c r="E4" s="14"/>
      <c r="F4" s="14"/>
      <c r="G4" s="14"/>
      <c r="H4" s="23"/>
      <c r="I4" s="14"/>
      <c r="J4" s="14"/>
      <c r="K4" s="14"/>
      <c r="L4" s="14"/>
    </row>
    <row r="5" spans="1:14" x14ac:dyDescent="0.35">
      <c r="A5" s="13" t="s">
        <v>86</v>
      </c>
      <c r="B5" s="14"/>
      <c r="C5" s="14"/>
      <c r="D5" s="14"/>
      <c r="E5" s="14"/>
      <c r="F5" s="14"/>
      <c r="G5" s="14"/>
      <c r="H5" s="23"/>
      <c r="I5" s="14"/>
      <c r="J5" s="14"/>
      <c r="K5" s="14"/>
      <c r="L5" s="14"/>
    </row>
    <row r="6" spans="1:14" x14ac:dyDescent="0.35">
      <c r="A6" s="13" t="s">
        <v>87</v>
      </c>
      <c r="B6" s="14"/>
      <c r="C6" s="14"/>
      <c r="D6" s="14"/>
      <c r="E6" s="14"/>
      <c r="F6" s="14"/>
      <c r="G6" s="14"/>
      <c r="H6" s="23"/>
      <c r="I6" s="14"/>
      <c r="J6" s="14"/>
      <c r="K6" s="14"/>
      <c r="L6" s="14"/>
    </row>
    <row r="7" spans="1:14" x14ac:dyDescent="0.35">
      <c r="A7" s="13" t="s">
        <v>88</v>
      </c>
      <c r="B7" s="14"/>
      <c r="C7" s="14"/>
      <c r="D7" s="14"/>
      <c r="E7" s="14"/>
      <c r="F7" s="14"/>
      <c r="G7" s="14"/>
      <c r="H7" s="23"/>
      <c r="I7" s="14"/>
      <c r="J7" s="14"/>
      <c r="K7" s="14"/>
      <c r="L7" s="14"/>
    </row>
    <row r="8" spans="1:14" x14ac:dyDescent="0.35">
      <c r="A8" s="13" t="s">
        <v>89</v>
      </c>
      <c r="B8" s="14"/>
      <c r="C8" s="14"/>
      <c r="D8" s="14"/>
      <c r="E8" s="14"/>
      <c r="F8" s="14"/>
      <c r="G8" s="14"/>
      <c r="H8" s="23"/>
      <c r="I8" s="14"/>
      <c r="J8" s="14"/>
      <c r="K8" s="14"/>
      <c r="L8" s="14"/>
    </row>
    <row r="9" spans="1:14" ht="30.5" customHeight="1" x14ac:dyDescent="0.35">
      <c r="E9" s="55" t="s">
        <v>90</v>
      </c>
      <c r="F9" s="56"/>
      <c r="G9" s="19">
        <f>SUM(G4:G8)</f>
        <v>0</v>
      </c>
      <c r="H9" s="16" t="s">
        <v>9</v>
      </c>
      <c r="I9" s="16" t="s">
        <v>18</v>
      </c>
      <c r="J9" s="17" t="s">
        <v>25</v>
      </c>
      <c r="K9" s="17" t="s">
        <v>44</v>
      </c>
      <c r="L9" s="17" t="s">
        <v>26</v>
      </c>
    </row>
    <row r="10" spans="1:14" ht="30.5" customHeight="1" x14ac:dyDescent="0.35">
      <c r="E10" s="55" t="s">
        <v>91</v>
      </c>
      <c r="F10" s="56"/>
      <c r="G10" s="19" t="e">
        <f>'1. Infos porteur'!C10*(1-'1. Infos porteur'!C11)*3.6/'4. Plan d''appro Autre comb'!H10</f>
        <v>#DIV/0!</v>
      </c>
      <c r="H10" s="18" t="e">
        <f>SUMPRODUCT(G4:G8,H4:H8)/SUM(G4:G8)</f>
        <v>#DIV/0!</v>
      </c>
      <c r="I10" s="18" t="e">
        <f>SUMPRODUCT(G4:G8,I4:I8)/SUM(G4:G8)</f>
        <v>#DIV/0!</v>
      </c>
      <c r="J10" s="18" t="e">
        <f>SUMPRODUCT(G4:G8,J4:J8)/SUM(G4:G8)</f>
        <v>#DIV/0!</v>
      </c>
      <c r="K10" s="22" t="e">
        <f>SUMPRODUCT(G4:G8,K4:K8)/SUM(G4:G8)</f>
        <v>#DIV/0!</v>
      </c>
      <c r="L10" s="20" t="e">
        <f>SUMPRODUCT(G4:G8,L4:L8)/SUM(G4:G8)/100</f>
        <v>#DIV/0!</v>
      </c>
    </row>
    <row r="11" spans="1:14" ht="15" thickBot="1" x14ac:dyDescent="0.4">
      <c r="H11" s="26"/>
      <c r="I11" s="26"/>
      <c r="J11" s="26"/>
    </row>
    <row r="12" spans="1:14" ht="18.5" x14ac:dyDescent="0.35">
      <c r="A12" s="28" t="s">
        <v>99</v>
      </c>
      <c r="B12" s="29"/>
      <c r="C12" s="29"/>
      <c r="D12" s="29"/>
      <c r="E12" s="30"/>
      <c r="H12" s="58" t="s">
        <v>53</v>
      </c>
      <c r="I12" s="58"/>
      <c r="J12" s="58"/>
    </row>
    <row r="13" spans="1:14" ht="18.5" x14ac:dyDescent="0.35">
      <c r="A13" s="31"/>
      <c r="B13" s="3" t="s">
        <v>22</v>
      </c>
      <c r="E13" s="32" t="e">
        <f>G9/G10</f>
        <v>#DIV/0!</v>
      </c>
      <c r="N13" s="2"/>
    </row>
    <row r="14" spans="1:14" ht="18.5" x14ac:dyDescent="0.35">
      <c r="A14" s="31"/>
      <c r="B14" s="3" t="s">
        <v>24</v>
      </c>
      <c r="E14" s="32" t="e">
        <f>G9*L10/G10</f>
        <v>#DIV/0!</v>
      </c>
      <c r="N14" s="2"/>
    </row>
    <row r="15" spans="1:14" ht="19" customHeight="1" thickBot="1" x14ac:dyDescent="0.4">
      <c r="A15" s="33"/>
      <c r="B15" s="34" t="s">
        <v>23</v>
      </c>
      <c r="C15" s="35"/>
      <c r="D15" s="35"/>
      <c r="E15" s="36" t="e">
        <f>SUMPRODUCT(F4:F8,G4:G8)/SUM(G4:G8)</f>
        <v>#DIV/0!</v>
      </c>
      <c r="G15" s="59" t="s">
        <v>114</v>
      </c>
      <c r="H15" s="60"/>
      <c r="I15" s="60"/>
      <c r="J15" s="60"/>
      <c r="K15" s="60"/>
      <c r="L15" s="61"/>
      <c r="N15" s="2"/>
    </row>
    <row r="16" spans="1:14" ht="9" customHeight="1" x14ac:dyDescent="0.35">
      <c r="B16" s="3"/>
      <c r="E16" s="4"/>
      <c r="G16" s="62"/>
      <c r="H16" s="63"/>
      <c r="I16" s="63"/>
      <c r="J16" s="63"/>
      <c r="K16" s="63"/>
      <c r="L16" s="64"/>
      <c r="N16" s="2"/>
    </row>
    <row r="17" spans="1:12" ht="15.5" customHeight="1" x14ac:dyDescent="0.35">
      <c r="B17" s="6" t="s">
        <v>95</v>
      </c>
      <c r="C17" s="8"/>
      <c r="D17" s="8"/>
      <c r="E17" s="27" t="e">
        <f>G10*E15*2/(100*('3. Caractérisation CSR'!H11/1000))</f>
        <v>#DIV/0!</v>
      </c>
      <c r="F17" s="7"/>
      <c r="G17" s="65"/>
      <c r="H17" s="66"/>
      <c r="I17" s="66"/>
      <c r="J17" s="66"/>
      <c r="K17" s="66"/>
      <c r="L17" s="67"/>
    </row>
    <row r="18" spans="1:12" ht="15.5" customHeight="1" x14ac:dyDescent="0.35">
      <c r="B18" s="6" t="s">
        <v>29</v>
      </c>
      <c r="C18" s="8"/>
      <c r="D18" s="8"/>
      <c r="E18" s="9" t="e">
        <f>G10/(100*('3. Caractérisation CSR'!H11/1000))/C28</f>
        <v>#DIV/0!</v>
      </c>
      <c r="F18" s="7"/>
      <c r="J18" s="46"/>
      <c r="K18" s="46"/>
      <c r="L18" s="46"/>
    </row>
    <row r="19" spans="1:12" ht="14.5" customHeight="1" x14ac:dyDescent="0.35">
      <c r="J19" s="46"/>
      <c r="K19" s="46"/>
      <c r="L19" s="46"/>
    </row>
    <row r="20" spans="1:12" ht="14.5" customHeight="1" x14ac:dyDescent="0.35">
      <c r="J20" s="46"/>
      <c r="K20" s="46"/>
      <c r="L20" s="46"/>
    </row>
    <row r="21" spans="1:12" x14ac:dyDescent="0.35">
      <c r="A21" s="2" t="s">
        <v>19</v>
      </c>
    </row>
    <row r="22" spans="1:12" x14ac:dyDescent="0.35">
      <c r="A22" s="5" t="s">
        <v>93</v>
      </c>
    </row>
    <row r="23" spans="1:12" x14ac:dyDescent="0.35">
      <c r="A23" s="5" t="s">
        <v>94</v>
      </c>
    </row>
    <row r="24" spans="1:12" x14ac:dyDescent="0.35">
      <c r="A24" s="5" t="s">
        <v>55</v>
      </c>
      <c r="H24" s="1"/>
      <c r="I24" s="1"/>
      <c r="J24" s="1"/>
    </row>
    <row r="25" spans="1:12" x14ac:dyDescent="0.35">
      <c r="A25" s="5" t="s">
        <v>56</v>
      </c>
    </row>
    <row r="26" spans="1:12" x14ac:dyDescent="0.35">
      <c r="A26" s="44" t="s">
        <v>92</v>
      </c>
    </row>
    <row r="28" spans="1:12" x14ac:dyDescent="0.35">
      <c r="A28" s="5" t="s">
        <v>30</v>
      </c>
      <c r="C28" s="2">
        <v>236</v>
      </c>
    </row>
  </sheetData>
  <mergeCells count="5">
    <mergeCell ref="G15:L17"/>
    <mergeCell ref="H12:J12"/>
    <mergeCell ref="A1:L1"/>
    <mergeCell ref="E9:F9"/>
    <mergeCell ref="E10:F10"/>
  </mergeCells>
  <phoneticPr fontId="3" type="noConversion"/>
  <conditionalFormatting sqref="E13">
    <cfRule type="cellIs" dxfId="4" priority="3" operator="lessThan">
      <formula>1</formula>
    </cfRule>
    <cfRule type="cellIs" dxfId="3" priority="4" operator="greaterThan">
      <formula>1.2</formula>
    </cfRule>
    <cfRule type="cellIs" dxfId="2" priority="5" operator="between">
      <formula>1</formula>
      <formula>120</formula>
    </cfRule>
  </conditionalFormatting>
  <conditionalFormatting sqref="E14">
    <cfRule type="cellIs" dxfId="1" priority="1" operator="lessThan">
      <formula>0.501</formula>
    </cfRule>
    <cfRule type="cellIs" dxfId="0" priority="2" operator="greaterThan">
      <formula>0.5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Instructions</vt:lpstr>
      <vt:lpstr>1. Infos porteur</vt:lpstr>
      <vt:lpstr>2. Plan d'appro CSR</vt:lpstr>
      <vt:lpstr>3. Caractérisation CSR</vt:lpstr>
      <vt:lpstr>4. Plan d'appro Autre comb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DOUSSET Christophe</dc:creator>
  <cp:lastModifiedBy>DOUSSET Christophe</cp:lastModifiedBy>
  <dcterms:created xsi:type="dcterms:W3CDTF">2023-12-08T15:09:45Z</dcterms:created>
  <dcterms:modified xsi:type="dcterms:W3CDTF">2024-03-12T10:13:24Z</dcterms:modified>
</cp:coreProperties>
</file>